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0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1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10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omments1.xml" ContentType="application/vnd.openxmlformats-officedocument.spreadsheetml.comment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4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22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5.xml" ContentType="application/vnd.openxmlformats-officedocument.drawing+xml"/>
  <Override PartName="/xl/charts/chart2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Oli\Hysteresis\Workfiles_Oct_2013\figure_excel\"/>
    </mc:Choice>
  </mc:AlternateContent>
  <bookViews>
    <workbookView xWindow="480" yWindow="360" windowWidth="19872" windowHeight="7716" tabRatio="823" firstSheet="20" activeTab="22"/>
  </bookViews>
  <sheets>
    <sheet name="Multiplier effects (NORM)" sheetId="37" r:id="rId1"/>
    <sheet name="Multiplier effects (QUARTERLY)" sheetId="45" r:id="rId2"/>
    <sheet name="Multiplier effects" sheetId="21" r:id="rId3"/>
    <sheet name="PE multi 4 (percent) NORM" sheetId="33" r:id="rId4"/>
    <sheet name="PE multi 4 (percent)" sheetId="28" r:id="rId5"/>
    <sheet name="PE multi 3 (percent) NORM" sheetId="34" r:id="rId6"/>
    <sheet name="PE multi 3 (percent)" sheetId="27" r:id="rId7"/>
    <sheet name="PE multi 2 (percent) NORM" sheetId="35" r:id="rId8"/>
    <sheet name="PE multi 2 (percent)" sheetId="26" r:id="rId9"/>
    <sheet name="PE multi 1 (percent)" sheetId="20" r:id="rId10"/>
    <sheet name="S1 unemployed" sheetId="14" r:id="rId11"/>
    <sheet name="S2 government employment" sheetId="11" r:id="rId12"/>
    <sheet name="S3 UE after recession" sheetId="16" r:id="rId13"/>
    <sheet name="S4 GE after recession" sheetId="12" r:id="rId14"/>
    <sheet name="S5 UE multi" sheetId="36" r:id="rId15"/>
    <sheet name="S6 UE increment" sheetId="51" r:id="rId16"/>
    <sheet name="S7 Fiscal policy" sheetId="49" r:id="rId17"/>
    <sheet name="S7 Monetary policy" sheetId="54" r:id="rId18"/>
    <sheet name="S8 Comparion by recession" sheetId="50" r:id="rId19"/>
    <sheet name="S9 Figure (norm dynamics)" sheetId="52" r:id="rId20"/>
    <sheet name="S10 Comp. by recession (ue gap)" sheetId="53" r:id="rId21"/>
    <sheet name="Figure C2 - Panel B" sheetId="55" r:id="rId22"/>
    <sheet name="Figure C2 - Panel A" sheetId="56" r:id="rId23"/>
    <sheet name="UE after recession (NORM)" sheetId="38" r:id="rId24"/>
  </sheets>
  <externalReferences>
    <externalReference r:id="rId25"/>
  </externalReferences>
  <calcPr calcId="152511"/>
</workbook>
</file>

<file path=xl/calcChain.xml><?xml version="1.0" encoding="utf-8"?>
<calcChain xmlns="http://schemas.openxmlformats.org/spreadsheetml/2006/main">
  <c r="I56" i="56" l="1"/>
  <c r="H56" i="56"/>
  <c r="G56" i="56"/>
  <c r="F56" i="56"/>
  <c r="C56" i="56"/>
  <c r="I55" i="56"/>
  <c r="H55" i="56"/>
  <c r="G55" i="56"/>
  <c r="F55" i="56"/>
  <c r="C55" i="56"/>
  <c r="I54" i="56"/>
  <c r="H54" i="56"/>
  <c r="G54" i="56"/>
  <c r="F54" i="56"/>
  <c r="C54" i="56"/>
  <c r="I53" i="56"/>
  <c r="H53" i="56"/>
  <c r="G53" i="56"/>
  <c r="F53" i="56"/>
  <c r="C53" i="56"/>
  <c r="I52" i="56"/>
  <c r="H52" i="56"/>
  <c r="G52" i="56"/>
  <c r="F52" i="56"/>
  <c r="C52" i="56"/>
  <c r="I51" i="56"/>
  <c r="H51" i="56"/>
  <c r="G51" i="56"/>
  <c r="F51" i="56"/>
  <c r="D51" i="56"/>
  <c r="C51" i="56"/>
  <c r="L51" i="56" s="1"/>
  <c r="I50" i="56"/>
  <c r="H50" i="56"/>
  <c r="G50" i="56"/>
  <c r="F50" i="56"/>
  <c r="D50" i="56"/>
  <c r="C50" i="56"/>
  <c r="I49" i="56"/>
  <c r="H49" i="56"/>
  <c r="G49" i="56"/>
  <c r="F49" i="56"/>
  <c r="D49" i="56"/>
  <c r="C49" i="56"/>
  <c r="I48" i="56"/>
  <c r="H48" i="56"/>
  <c r="G48" i="56"/>
  <c r="F48" i="56"/>
  <c r="D48" i="56"/>
  <c r="C48" i="56"/>
  <c r="I47" i="56"/>
  <c r="H47" i="56"/>
  <c r="G47" i="56"/>
  <c r="P47" i="56" s="1"/>
  <c r="F47" i="56"/>
  <c r="D47" i="56"/>
  <c r="C47" i="56"/>
  <c r="I46" i="56"/>
  <c r="H46" i="56"/>
  <c r="G46" i="56"/>
  <c r="P46" i="56" s="1"/>
  <c r="F46" i="56"/>
  <c r="D46" i="56"/>
  <c r="C46" i="56"/>
  <c r="I45" i="56"/>
  <c r="H45" i="56"/>
  <c r="G45" i="56"/>
  <c r="F45" i="56"/>
  <c r="D45" i="56"/>
  <c r="C45" i="56"/>
  <c r="I44" i="56"/>
  <c r="H44" i="56"/>
  <c r="G44" i="56"/>
  <c r="F44" i="56"/>
  <c r="D44" i="56"/>
  <c r="C44" i="56"/>
  <c r="L44" i="56" s="1"/>
  <c r="I43" i="56"/>
  <c r="H43" i="56"/>
  <c r="G43" i="56"/>
  <c r="F43" i="56"/>
  <c r="D43" i="56"/>
  <c r="C43" i="56"/>
  <c r="O42" i="56"/>
  <c r="X42" i="56" s="1"/>
  <c r="I42" i="56"/>
  <c r="H42" i="56"/>
  <c r="G42" i="56"/>
  <c r="F42" i="56"/>
  <c r="D42" i="56"/>
  <c r="C42" i="56"/>
  <c r="O41" i="56"/>
  <c r="I41" i="56"/>
  <c r="H41" i="56"/>
  <c r="G41" i="56"/>
  <c r="F41" i="56"/>
  <c r="D41" i="56"/>
  <c r="C41" i="56"/>
  <c r="I40" i="56"/>
  <c r="H40" i="56"/>
  <c r="G40" i="56"/>
  <c r="F40" i="56"/>
  <c r="D40" i="56"/>
  <c r="C40" i="56"/>
  <c r="I39" i="56"/>
  <c r="H39" i="56"/>
  <c r="G39" i="56"/>
  <c r="F39" i="56"/>
  <c r="D39" i="56"/>
  <c r="C39" i="56"/>
  <c r="L38" i="56"/>
  <c r="I38" i="56"/>
  <c r="H38" i="56"/>
  <c r="G38" i="56"/>
  <c r="F38" i="56"/>
  <c r="O38" i="56" s="1"/>
  <c r="D38" i="56"/>
  <c r="C38" i="56"/>
  <c r="I37" i="56"/>
  <c r="H37" i="56"/>
  <c r="G37" i="56"/>
  <c r="F37" i="56"/>
  <c r="D37" i="56"/>
  <c r="C37" i="56"/>
  <c r="I36" i="56"/>
  <c r="H36" i="56"/>
  <c r="G36" i="56"/>
  <c r="F36" i="56"/>
  <c r="D36" i="56"/>
  <c r="C36" i="56"/>
  <c r="I35" i="56"/>
  <c r="H35" i="56"/>
  <c r="G35" i="56"/>
  <c r="P35" i="56" s="1"/>
  <c r="F35" i="56"/>
  <c r="D35" i="56"/>
  <c r="C35" i="56"/>
  <c r="L35" i="56" s="1"/>
  <c r="I34" i="56"/>
  <c r="R34" i="56" s="1"/>
  <c r="H34" i="56"/>
  <c r="G34" i="56"/>
  <c r="F34" i="56"/>
  <c r="D34" i="56"/>
  <c r="C34" i="56"/>
  <c r="I33" i="56"/>
  <c r="H33" i="56"/>
  <c r="G33" i="56"/>
  <c r="F33" i="56"/>
  <c r="D33" i="56"/>
  <c r="C33" i="56"/>
  <c r="L33" i="56" s="1"/>
  <c r="I32" i="56"/>
  <c r="R32" i="56" s="1"/>
  <c r="H32" i="56"/>
  <c r="G32" i="56"/>
  <c r="F32" i="56"/>
  <c r="D32" i="56"/>
  <c r="C32" i="56"/>
  <c r="I31" i="56"/>
  <c r="H31" i="56"/>
  <c r="G31" i="56"/>
  <c r="F31" i="56"/>
  <c r="D31" i="56"/>
  <c r="C31" i="56"/>
  <c r="L31" i="56" s="1"/>
  <c r="I30" i="56"/>
  <c r="R30" i="56" s="1"/>
  <c r="H30" i="56"/>
  <c r="G30" i="56"/>
  <c r="F30" i="56"/>
  <c r="D30" i="56"/>
  <c r="C30" i="56"/>
  <c r="I29" i="56"/>
  <c r="H29" i="56"/>
  <c r="G29" i="56"/>
  <c r="F29" i="56"/>
  <c r="D29" i="56"/>
  <c r="C29" i="56"/>
  <c r="L29" i="56" s="1"/>
  <c r="I28" i="56"/>
  <c r="R28" i="56" s="1"/>
  <c r="H28" i="56"/>
  <c r="G28" i="56"/>
  <c r="F28" i="56"/>
  <c r="D28" i="56"/>
  <c r="C28" i="56"/>
  <c r="I27" i="56"/>
  <c r="H27" i="56"/>
  <c r="G27" i="56"/>
  <c r="F27" i="56"/>
  <c r="D27" i="56"/>
  <c r="C27" i="56"/>
  <c r="L27" i="56" s="1"/>
  <c r="I26" i="56"/>
  <c r="R26" i="56" s="1"/>
  <c r="H26" i="56"/>
  <c r="G26" i="56"/>
  <c r="F26" i="56"/>
  <c r="D26" i="56"/>
  <c r="C26" i="56"/>
  <c r="I25" i="56"/>
  <c r="H25" i="56"/>
  <c r="G25" i="56"/>
  <c r="F25" i="56"/>
  <c r="D25" i="56"/>
  <c r="C25" i="56"/>
  <c r="L25" i="56" s="1"/>
  <c r="I24" i="56"/>
  <c r="R24" i="56" s="1"/>
  <c r="H24" i="56"/>
  <c r="G24" i="56"/>
  <c r="F24" i="56"/>
  <c r="D24" i="56"/>
  <c r="C24" i="56"/>
  <c r="I23" i="56"/>
  <c r="H23" i="56"/>
  <c r="G23" i="56"/>
  <c r="F23" i="56"/>
  <c r="D23" i="56"/>
  <c r="C23" i="56"/>
  <c r="L23" i="56" s="1"/>
  <c r="I22" i="56"/>
  <c r="R22" i="56" s="1"/>
  <c r="H22" i="56"/>
  <c r="G22" i="56"/>
  <c r="F22" i="56"/>
  <c r="D22" i="56"/>
  <c r="C22" i="56"/>
  <c r="I21" i="56"/>
  <c r="R21" i="56" s="1"/>
  <c r="H21" i="56"/>
  <c r="G21" i="56"/>
  <c r="F21" i="56"/>
  <c r="E21" i="56"/>
  <c r="N21" i="56" s="1"/>
  <c r="D21" i="56"/>
  <c r="C21" i="56"/>
  <c r="I20" i="56"/>
  <c r="H20" i="56"/>
  <c r="G20" i="56"/>
  <c r="P20" i="56" s="1"/>
  <c r="F20" i="56"/>
  <c r="E20" i="56"/>
  <c r="D20" i="56"/>
  <c r="C20" i="56"/>
  <c r="N19" i="56"/>
  <c r="I19" i="56"/>
  <c r="H19" i="56"/>
  <c r="G19" i="56"/>
  <c r="F19" i="56"/>
  <c r="E19" i="56"/>
  <c r="D19" i="56"/>
  <c r="C19" i="56"/>
  <c r="P18" i="56"/>
  <c r="I18" i="56"/>
  <c r="R18" i="56" s="1"/>
  <c r="H18" i="56"/>
  <c r="G18" i="56"/>
  <c r="F18" i="56"/>
  <c r="E18" i="56"/>
  <c r="N18" i="56" s="1"/>
  <c r="D18" i="56"/>
  <c r="C18" i="56"/>
  <c r="I17" i="56"/>
  <c r="H17" i="56"/>
  <c r="G17" i="56"/>
  <c r="F17" i="56"/>
  <c r="E17" i="56"/>
  <c r="D17" i="56"/>
  <c r="C17" i="56"/>
  <c r="I16" i="56"/>
  <c r="H16" i="56"/>
  <c r="G16" i="56"/>
  <c r="P16" i="56" s="1"/>
  <c r="Y16" i="56" s="1"/>
  <c r="F16" i="56"/>
  <c r="E16" i="56"/>
  <c r="D16" i="56"/>
  <c r="C16" i="56"/>
  <c r="O15" i="56"/>
  <c r="I15" i="56"/>
  <c r="H15" i="56"/>
  <c r="G15" i="56"/>
  <c r="P15" i="56" s="1"/>
  <c r="Y15" i="56" s="1"/>
  <c r="F15" i="56"/>
  <c r="E15" i="56"/>
  <c r="D15" i="56"/>
  <c r="C15" i="56"/>
  <c r="L15" i="56" s="1"/>
  <c r="AB14" i="56"/>
  <c r="AB17" i="56" s="1"/>
  <c r="AB20" i="56" s="1"/>
  <c r="AB23" i="56" s="1"/>
  <c r="AB26" i="56" s="1"/>
  <c r="AB29" i="56" s="1"/>
  <c r="AB32" i="56" s="1"/>
  <c r="AB35" i="56" s="1"/>
  <c r="AB38" i="56" s="1"/>
  <c r="AB41" i="56" s="1"/>
  <c r="AB44" i="56" s="1"/>
  <c r="AB47" i="56" s="1"/>
  <c r="AB50" i="56" s="1"/>
  <c r="AB53" i="56" s="1"/>
  <c r="AB56" i="56" s="1"/>
  <c r="N14" i="56"/>
  <c r="I14" i="56"/>
  <c r="H14" i="56"/>
  <c r="Q14" i="56" s="1"/>
  <c r="G14" i="56"/>
  <c r="P14" i="56" s="1"/>
  <c r="F14" i="56"/>
  <c r="E14" i="56"/>
  <c r="D14" i="56"/>
  <c r="M14" i="56" s="1"/>
  <c r="C14" i="56"/>
  <c r="L14" i="56" s="1"/>
  <c r="AB13" i="56"/>
  <c r="AB16" i="56" s="1"/>
  <c r="AB19" i="56" s="1"/>
  <c r="AB22" i="56" s="1"/>
  <c r="AB25" i="56" s="1"/>
  <c r="AB28" i="56" s="1"/>
  <c r="AB31" i="56" s="1"/>
  <c r="AB34" i="56" s="1"/>
  <c r="AB37" i="56" s="1"/>
  <c r="AB40" i="56" s="1"/>
  <c r="AB43" i="56" s="1"/>
  <c r="AB46" i="56" s="1"/>
  <c r="AB49" i="56" s="1"/>
  <c r="AB52" i="56" s="1"/>
  <c r="AB55" i="56" s="1"/>
  <c r="L13" i="56"/>
  <c r="I13" i="56"/>
  <c r="H13" i="56"/>
  <c r="G13" i="56"/>
  <c r="F13" i="56"/>
  <c r="O13" i="56" s="1"/>
  <c r="E13" i="56"/>
  <c r="D13" i="56"/>
  <c r="C13" i="56"/>
  <c r="AB12" i="56"/>
  <c r="AB15" i="56" s="1"/>
  <c r="AB18" i="56" s="1"/>
  <c r="AB21" i="56" s="1"/>
  <c r="AB24" i="56" s="1"/>
  <c r="AB27" i="56" s="1"/>
  <c r="AB30" i="56" s="1"/>
  <c r="AB33" i="56" s="1"/>
  <c r="AB36" i="56" s="1"/>
  <c r="AB39" i="56" s="1"/>
  <c r="AB42" i="56" s="1"/>
  <c r="AB45" i="56" s="1"/>
  <c r="AB48" i="56" s="1"/>
  <c r="AB51" i="56" s="1"/>
  <c r="AB54" i="56" s="1"/>
  <c r="R12" i="56"/>
  <c r="I12" i="56"/>
  <c r="H12" i="56"/>
  <c r="Q12" i="56" s="1"/>
  <c r="G12" i="56"/>
  <c r="F12" i="56"/>
  <c r="E12" i="56"/>
  <c r="D12" i="56"/>
  <c r="C12" i="56"/>
  <c r="AB11" i="56"/>
  <c r="P11" i="56"/>
  <c r="I11" i="56"/>
  <c r="H11" i="56"/>
  <c r="G11" i="56"/>
  <c r="F11" i="56"/>
  <c r="E11" i="56"/>
  <c r="D11" i="56"/>
  <c r="C11" i="56"/>
  <c r="I10" i="56"/>
  <c r="H10" i="56"/>
  <c r="G10" i="56"/>
  <c r="P10" i="56" s="1"/>
  <c r="F10" i="56"/>
  <c r="E10" i="56"/>
  <c r="D10" i="56"/>
  <c r="C10" i="56"/>
  <c r="L10" i="56" s="1"/>
  <c r="R9" i="56"/>
  <c r="AA9" i="56" s="1"/>
  <c r="I9" i="56"/>
  <c r="H9" i="56"/>
  <c r="Q9" i="56" s="1"/>
  <c r="G9" i="56"/>
  <c r="F9" i="56"/>
  <c r="O9" i="56" s="1"/>
  <c r="X9" i="56" s="1"/>
  <c r="E9" i="56"/>
  <c r="D9" i="56"/>
  <c r="C9" i="56"/>
  <c r="AT8" i="56"/>
  <c r="AT9" i="56" s="1"/>
  <c r="AT10" i="56" s="1"/>
  <c r="AT11" i="56" s="1"/>
  <c r="AT12" i="56" s="1"/>
  <c r="AT13" i="56" s="1"/>
  <c r="AT14" i="56" s="1"/>
  <c r="AT15" i="56" s="1"/>
  <c r="AT16" i="56" s="1"/>
  <c r="AT17" i="56" s="1"/>
  <c r="AT18" i="56" s="1"/>
  <c r="AT19" i="56" s="1"/>
  <c r="AT20" i="56" s="1"/>
  <c r="O8" i="56"/>
  <c r="N8" i="56"/>
  <c r="I8" i="56"/>
  <c r="R8" i="56" s="1"/>
  <c r="H8" i="56"/>
  <c r="G8" i="56"/>
  <c r="P8" i="56" s="1"/>
  <c r="F8" i="56"/>
  <c r="E8" i="56"/>
  <c r="D8" i="56"/>
  <c r="C8" i="56"/>
  <c r="L8" i="56" s="1"/>
  <c r="U8" i="56" s="1"/>
  <c r="AT7" i="56"/>
  <c r="AN7" i="56"/>
  <c r="AN8" i="56" s="1"/>
  <c r="AN9" i="56" s="1"/>
  <c r="AN10" i="56" s="1"/>
  <c r="AN11" i="56" s="1"/>
  <c r="AN12" i="56" s="1"/>
  <c r="AN13" i="56" s="1"/>
  <c r="AN14" i="56" s="1"/>
  <c r="AN15" i="56" s="1"/>
  <c r="AN16" i="56" s="1"/>
  <c r="AN17" i="56" s="1"/>
  <c r="AN18" i="56" s="1"/>
  <c r="AN19" i="56" s="1"/>
  <c r="AN20" i="56" s="1"/>
  <c r="L7" i="56"/>
  <c r="U7" i="56" s="1"/>
  <c r="I7" i="56"/>
  <c r="H7" i="56"/>
  <c r="G7" i="56"/>
  <c r="F7" i="56"/>
  <c r="O7" i="56" s="1"/>
  <c r="E7" i="56"/>
  <c r="D7" i="56"/>
  <c r="C7" i="56"/>
  <c r="P6" i="56"/>
  <c r="Y6" i="56" s="1"/>
  <c r="L6" i="56"/>
  <c r="U6" i="56" s="1"/>
  <c r="I6" i="56"/>
  <c r="R6" i="56" s="1"/>
  <c r="H6" i="56"/>
  <c r="G6" i="56"/>
  <c r="F6" i="56"/>
  <c r="O6" i="56" s="1"/>
  <c r="X6" i="56" s="1"/>
  <c r="E6" i="56"/>
  <c r="N6" i="56" s="1"/>
  <c r="D6" i="56"/>
  <c r="C6" i="56"/>
  <c r="P5" i="56"/>
  <c r="O5" i="56"/>
  <c r="X5" i="56" s="1"/>
  <c r="L5" i="56"/>
  <c r="I5" i="56"/>
  <c r="R5" i="56" s="1"/>
  <c r="AA5" i="56" s="1"/>
  <c r="H5" i="56"/>
  <c r="Q5" i="56" s="1"/>
  <c r="G5" i="56"/>
  <c r="F5" i="56"/>
  <c r="E5" i="56"/>
  <c r="N5" i="56" s="1"/>
  <c r="W5" i="56" s="1"/>
  <c r="D5" i="56"/>
  <c r="M5" i="56" s="1"/>
  <c r="C5" i="56"/>
  <c r="X4" i="56"/>
  <c r="R4" i="56"/>
  <c r="AA4" i="56" s="1"/>
  <c r="AG4" i="56" s="1"/>
  <c r="O4" i="56"/>
  <c r="N4" i="56"/>
  <c r="W4" i="56" s="1"/>
  <c r="I4" i="56"/>
  <c r="H4" i="56"/>
  <c r="G4" i="56"/>
  <c r="P13" i="56" s="1"/>
  <c r="F4" i="56"/>
  <c r="E4" i="56"/>
  <c r="N17" i="56" s="1"/>
  <c r="D4" i="56"/>
  <c r="M20" i="56" s="1"/>
  <c r="C4" i="56"/>
  <c r="L11" i="56" s="1"/>
  <c r="X7" i="56" l="1"/>
  <c r="X8" i="56"/>
  <c r="AA12" i="56"/>
  <c r="U13" i="56"/>
  <c r="W6" i="56"/>
  <c r="AA6" i="56"/>
  <c r="AG5" i="56"/>
  <c r="AR4" i="56"/>
  <c r="AA8" i="56"/>
  <c r="U11" i="56"/>
  <c r="Y13" i="56"/>
  <c r="Y8" i="56"/>
  <c r="Y11" i="56"/>
  <c r="Q56" i="56"/>
  <c r="Q54" i="56"/>
  <c r="Z54" i="56" s="1"/>
  <c r="Q52" i="56"/>
  <c r="Z52" i="56" s="1"/>
  <c r="Q49" i="56"/>
  <c r="Q45" i="56"/>
  <c r="Q41" i="56"/>
  <c r="Z41" i="56" s="1"/>
  <c r="Q38" i="56"/>
  <c r="Z38" i="56" s="1"/>
  <c r="Q36" i="56"/>
  <c r="Q50" i="56"/>
  <c r="Q42" i="56"/>
  <c r="Z42" i="56" s="1"/>
  <c r="Q20" i="56"/>
  <c r="Z20" i="56" s="1"/>
  <c r="Q13" i="56"/>
  <c r="Z13" i="56" s="1"/>
  <c r="M10" i="56"/>
  <c r="Q11" i="56"/>
  <c r="Z11" i="56" s="1"/>
  <c r="U14" i="56"/>
  <c r="Q16" i="56"/>
  <c r="W18" i="56"/>
  <c r="M22" i="56"/>
  <c r="V22" i="56" s="1"/>
  <c r="M28" i="56"/>
  <c r="M30" i="56"/>
  <c r="V30" i="56" s="1"/>
  <c r="M32" i="56"/>
  <c r="M34" i="56"/>
  <c r="X38" i="56"/>
  <c r="Y47" i="56"/>
  <c r="Q51" i="56"/>
  <c r="Z51" i="56" s="1"/>
  <c r="R55" i="56"/>
  <c r="R53" i="56"/>
  <c r="R36" i="56"/>
  <c r="R17" i="56"/>
  <c r="AA17" i="56" s="1"/>
  <c r="M6" i="56"/>
  <c r="V6" i="56" s="1"/>
  <c r="M9" i="56"/>
  <c r="N11" i="56"/>
  <c r="M12" i="56"/>
  <c r="V12" i="56" s="1"/>
  <c r="U15" i="56"/>
  <c r="R15" i="56"/>
  <c r="Q22" i="56"/>
  <c r="Q23" i="56"/>
  <c r="Z23" i="56" s="1"/>
  <c r="Q27" i="56"/>
  <c r="Z27" i="56" s="1"/>
  <c r="Q28" i="56"/>
  <c r="Q29" i="56"/>
  <c r="Q32" i="56"/>
  <c r="Q33" i="56"/>
  <c r="Z33" i="56" s="1"/>
  <c r="O56" i="56"/>
  <c r="O54" i="56"/>
  <c r="O52" i="56"/>
  <c r="O48" i="56"/>
  <c r="O44" i="56"/>
  <c r="O40" i="56"/>
  <c r="O51" i="56"/>
  <c r="X51" i="56" s="1"/>
  <c r="O47" i="56"/>
  <c r="O43" i="56"/>
  <c r="X43" i="56" s="1"/>
  <c r="O46" i="56"/>
  <c r="O39" i="56"/>
  <c r="X39" i="56" s="1"/>
  <c r="O33" i="56"/>
  <c r="O31" i="56"/>
  <c r="O29" i="56"/>
  <c r="X29" i="56" s="1"/>
  <c r="O27" i="56"/>
  <c r="O25" i="56"/>
  <c r="O23" i="56"/>
  <c r="O21" i="56"/>
  <c r="X21" i="56" s="1"/>
  <c r="O45" i="56"/>
  <c r="X45" i="56" s="1"/>
  <c r="O35" i="56"/>
  <c r="O19" i="56"/>
  <c r="O14" i="56"/>
  <c r="X14" i="56" s="1"/>
  <c r="O12" i="56"/>
  <c r="X12" i="56" s="1"/>
  <c r="L4" i="56"/>
  <c r="P4" i="56"/>
  <c r="M7" i="56"/>
  <c r="Q7" i="56"/>
  <c r="P7" i="56"/>
  <c r="Y7" i="56" s="1"/>
  <c r="M8" i="56"/>
  <c r="Q8" i="56"/>
  <c r="L9" i="56"/>
  <c r="U9" i="56" s="1"/>
  <c r="P9" i="56"/>
  <c r="Y9" i="56" s="1"/>
  <c r="N9" i="56"/>
  <c r="W9" i="56" s="1"/>
  <c r="N10" i="56"/>
  <c r="W10" i="56" s="1"/>
  <c r="R10" i="56"/>
  <c r="AA10" i="56" s="1"/>
  <c r="Q10" i="56"/>
  <c r="Z10" i="56" s="1"/>
  <c r="L12" i="56"/>
  <c r="U12" i="56" s="1"/>
  <c r="P12" i="56"/>
  <c r="Y12" i="56" s="1"/>
  <c r="N12" i="56"/>
  <c r="W12" i="56" s="1"/>
  <c r="R14" i="56"/>
  <c r="M15" i="56"/>
  <c r="V15" i="56" s="1"/>
  <c r="Q15" i="56"/>
  <c r="Z15" i="56" s="1"/>
  <c r="N16" i="56"/>
  <c r="W16" i="56" s="1"/>
  <c r="R16" i="56"/>
  <c r="AA16" i="56" s="1"/>
  <c r="Q18" i="56"/>
  <c r="M37" i="56"/>
  <c r="V37" i="56" s="1"/>
  <c r="R37" i="56"/>
  <c r="AA37" i="56" s="1"/>
  <c r="L43" i="56"/>
  <c r="Q43" i="56"/>
  <c r="L52" i="56"/>
  <c r="U52" i="56" s="1"/>
  <c r="R52" i="56"/>
  <c r="M38" i="56"/>
  <c r="M36" i="56"/>
  <c r="M18" i="56"/>
  <c r="M33" i="56"/>
  <c r="V33" i="56" s="1"/>
  <c r="M31" i="56"/>
  <c r="M29" i="56"/>
  <c r="M27" i="56"/>
  <c r="M25" i="56"/>
  <c r="V25" i="56" s="1"/>
  <c r="M23" i="56"/>
  <c r="M16" i="56"/>
  <c r="V16" i="56" s="1"/>
  <c r="M13" i="56"/>
  <c r="V13" i="56" s="1"/>
  <c r="M11" i="56"/>
  <c r="V11" i="56" s="1"/>
  <c r="Y14" i="56"/>
  <c r="W19" i="56"/>
  <c r="AA22" i="56"/>
  <c r="M24" i="56"/>
  <c r="V24" i="56" s="1"/>
  <c r="M26" i="56"/>
  <c r="AA28" i="56"/>
  <c r="AA34" i="56"/>
  <c r="U38" i="56"/>
  <c r="Q44" i="56"/>
  <c r="Z44" i="56" s="1"/>
  <c r="U51" i="56"/>
  <c r="Q6" i="56"/>
  <c r="Z6" i="56" s="1"/>
  <c r="R11" i="56"/>
  <c r="Q24" i="56"/>
  <c r="Z24" i="56" s="1"/>
  <c r="Q25" i="56"/>
  <c r="Z25" i="56" s="1"/>
  <c r="Q26" i="56"/>
  <c r="Q30" i="56"/>
  <c r="Z30" i="56" s="1"/>
  <c r="Q31" i="56"/>
  <c r="Z31" i="56" s="1"/>
  <c r="Q34" i="56"/>
  <c r="Z34" i="56" s="1"/>
  <c r="Q35" i="56"/>
  <c r="R38" i="56"/>
  <c r="X41" i="56"/>
  <c r="L53" i="56"/>
  <c r="U53" i="56" s="1"/>
  <c r="L55" i="56"/>
  <c r="L36" i="56"/>
  <c r="U36" i="56" s="1"/>
  <c r="L34" i="56"/>
  <c r="U34" i="56" s="1"/>
  <c r="L32" i="56"/>
  <c r="L30" i="56"/>
  <c r="L28" i="56"/>
  <c r="L26" i="56"/>
  <c r="L24" i="56"/>
  <c r="L22" i="56"/>
  <c r="L18" i="56"/>
  <c r="P55" i="56"/>
  <c r="P39" i="56"/>
  <c r="P37" i="56"/>
  <c r="P53" i="56"/>
  <c r="P34" i="56"/>
  <c r="Y34" i="56" s="1"/>
  <c r="P32" i="56"/>
  <c r="Y32" i="56" s="1"/>
  <c r="P30" i="56"/>
  <c r="P28" i="56"/>
  <c r="P26" i="56"/>
  <c r="Y26" i="56" s="1"/>
  <c r="P24" i="56"/>
  <c r="Y24" i="56" s="1"/>
  <c r="P22" i="56"/>
  <c r="M4" i="56"/>
  <c r="V4" i="56" s="1"/>
  <c r="Q4" i="56"/>
  <c r="Z4" i="56" s="1"/>
  <c r="AF4" i="56" s="1"/>
  <c r="N7" i="56"/>
  <c r="W7" i="56" s="1"/>
  <c r="R7" i="56"/>
  <c r="AA7" i="56" s="1"/>
  <c r="O10" i="56"/>
  <c r="X10" i="56" s="1"/>
  <c r="O11" i="56"/>
  <c r="X11" i="56" s="1"/>
  <c r="N13" i="56"/>
  <c r="W13" i="56" s="1"/>
  <c r="R13" i="56"/>
  <c r="AA13" i="56" s="1"/>
  <c r="N15" i="56"/>
  <c r="W15" i="56" s="1"/>
  <c r="O16" i="56"/>
  <c r="X16" i="56" s="1"/>
  <c r="L16" i="56"/>
  <c r="U16" i="56" s="1"/>
  <c r="L17" i="56"/>
  <c r="P17" i="56"/>
  <c r="Y17" i="56" s="1"/>
  <c r="O17" i="56"/>
  <c r="X17" i="56" s="1"/>
  <c r="R19" i="56"/>
  <c r="AA19" i="56" s="1"/>
  <c r="L20" i="56"/>
  <c r="M21" i="56"/>
  <c r="V21" i="56" s="1"/>
  <c r="Q21" i="56"/>
  <c r="R23" i="56"/>
  <c r="AA23" i="56" s="1"/>
  <c r="R25" i="56"/>
  <c r="AA25" i="56" s="1"/>
  <c r="R27" i="56"/>
  <c r="AA27" i="56" s="1"/>
  <c r="R29" i="56"/>
  <c r="AA29" i="56" s="1"/>
  <c r="R31" i="56"/>
  <c r="AA31" i="56" s="1"/>
  <c r="R33" i="56"/>
  <c r="AA33" i="56" s="1"/>
  <c r="O37" i="56"/>
  <c r="Q46" i="56"/>
  <c r="Z46" i="56" s="1"/>
  <c r="Q47" i="56"/>
  <c r="Z47" i="56" s="1"/>
  <c r="O49" i="56"/>
  <c r="X49" i="56" s="1"/>
  <c r="O50" i="56"/>
  <c r="M17" i="56"/>
  <c r="V17" i="56" s="1"/>
  <c r="Q17" i="56"/>
  <c r="Z17" i="56" s="1"/>
  <c r="O18" i="56"/>
  <c r="L19" i="56"/>
  <c r="U19" i="56" s="1"/>
  <c r="P19" i="56"/>
  <c r="Y19" i="56" s="1"/>
  <c r="N20" i="56"/>
  <c r="W20" i="56" s="1"/>
  <c r="R20" i="56"/>
  <c r="O22" i="56"/>
  <c r="O24" i="56"/>
  <c r="X24" i="56" s="1"/>
  <c r="O26" i="56"/>
  <c r="X26" i="56" s="1"/>
  <c r="O28" i="56"/>
  <c r="O30" i="56"/>
  <c r="O32" i="56"/>
  <c r="X32" i="56" s="1"/>
  <c r="O34" i="56"/>
  <c r="X34" i="56" s="1"/>
  <c r="O36" i="56"/>
  <c r="X36" i="56" s="1"/>
  <c r="M39" i="56"/>
  <c r="V39" i="56" s="1"/>
  <c r="R39" i="56"/>
  <c r="AA39" i="56" s="1"/>
  <c r="L40" i="56"/>
  <c r="U40" i="56" s="1"/>
  <c r="Q40" i="56"/>
  <c r="P42" i="56"/>
  <c r="L47" i="56"/>
  <c r="L48" i="56"/>
  <c r="U48" i="56" s="1"/>
  <c r="Q48" i="56"/>
  <c r="P50" i="56"/>
  <c r="O55" i="56"/>
  <c r="X55" i="56" s="1"/>
  <c r="M19" i="56"/>
  <c r="V19" i="56" s="1"/>
  <c r="Q19" i="56"/>
  <c r="Z19" i="56" s="1"/>
  <c r="O20" i="56"/>
  <c r="X20" i="56" s="1"/>
  <c r="L21" i="56"/>
  <c r="U21" i="56" s="1"/>
  <c r="P21" i="56"/>
  <c r="Y21" i="56" s="1"/>
  <c r="P23" i="56"/>
  <c r="Y23" i="56" s="1"/>
  <c r="P25" i="56"/>
  <c r="P27" i="56"/>
  <c r="Y27" i="56" s="1"/>
  <c r="P29" i="56"/>
  <c r="Y29" i="56" s="1"/>
  <c r="P31" i="56"/>
  <c r="Y31" i="56" s="1"/>
  <c r="P33" i="56"/>
  <c r="P43" i="56"/>
  <c r="Y43" i="56" s="1"/>
  <c r="P51" i="56"/>
  <c r="Y51" i="56" s="1"/>
  <c r="L37" i="56"/>
  <c r="U37" i="56" s="1"/>
  <c r="Q37" i="56"/>
  <c r="Z37" i="56" s="1"/>
  <c r="L39" i="56"/>
  <c r="U39" i="56" s="1"/>
  <c r="Q39" i="56"/>
  <c r="Z39" i="56" s="1"/>
  <c r="P40" i="56"/>
  <c r="L41" i="56"/>
  <c r="P44" i="56"/>
  <c r="Y44" i="56" s="1"/>
  <c r="L45" i="56"/>
  <c r="U45" i="56" s="1"/>
  <c r="P48" i="56"/>
  <c r="Y48" i="56" s="1"/>
  <c r="L49" i="56"/>
  <c r="L54" i="56"/>
  <c r="R54" i="56"/>
  <c r="AA54" i="56" s="1"/>
  <c r="M35" i="56"/>
  <c r="V35" i="56" s="1"/>
  <c r="R35" i="56"/>
  <c r="AA35" i="56" s="1"/>
  <c r="P36" i="56"/>
  <c r="Y36" i="56" s="1"/>
  <c r="P38" i="56"/>
  <c r="Y38" i="56" s="1"/>
  <c r="P41" i="56"/>
  <c r="Y41" i="56" s="1"/>
  <c r="L42" i="56"/>
  <c r="U42" i="56" s="1"/>
  <c r="P45" i="56"/>
  <c r="Y45" i="56" s="1"/>
  <c r="L46" i="56"/>
  <c r="U46" i="56" s="1"/>
  <c r="P49" i="56"/>
  <c r="Y49" i="56" s="1"/>
  <c r="L50" i="56"/>
  <c r="U50" i="56" s="1"/>
  <c r="O53" i="56"/>
  <c r="L56" i="56"/>
  <c r="U56" i="56" s="1"/>
  <c r="R56" i="56"/>
  <c r="P52" i="56"/>
  <c r="P54" i="56"/>
  <c r="Y54" i="56" s="1"/>
  <c r="P56" i="56"/>
  <c r="Y56" i="56" s="1"/>
  <c r="M40" i="56"/>
  <c r="V40" i="56" s="1"/>
  <c r="R40" i="56"/>
  <c r="M41" i="56"/>
  <c r="V41" i="56" s="1"/>
  <c r="R41" i="56"/>
  <c r="AA41" i="56" s="1"/>
  <c r="M42" i="56"/>
  <c r="R42" i="56"/>
  <c r="M43" i="56"/>
  <c r="V43" i="56" s="1"/>
  <c r="R43" i="56"/>
  <c r="AA43" i="56" s="1"/>
  <c r="M44" i="56"/>
  <c r="R44" i="56"/>
  <c r="M45" i="56"/>
  <c r="V45" i="56" s="1"/>
  <c r="R45" i="56"/>
  <c r="AA45" i="56" s="1"/>
  <c r="M46" i="56"/>
  <c r="R46" i="56"/>
  <c r="M47" i="56"/>
  <c r="V47" i="56" s="1"/>
  <c r="R47" i="56"/>
  <c r="AA47" i="56" s="1"/>
  <c r="M48" i="56"/>
  <c r="R48" i="56"/>
  <c r="M49" i="56"/>
  <c r="V49" i="56" s="1"/>
  <c r="R49" i="56"/>
  <c r="AA49" i="56" s="1"/>
  <c r="M50" i="56"/>
  <c r="R50" i="56"/>
  <c r="M51" i="56"/>
  <c r="V51" i="56" s="1"/>
  <c r="R51" i="56"/>
  <c r="AA51" i="56" s="1"/>
  <c r="Q53" i="56"/>
  <c r="Q55" i="56"/>
  <c r="Y39" i="56" l="1"/>
  <c r="U32" i="56"/>
  <c r="U33" i="56"/>
  <c r="AA52" i="56"/>
  <c r="Z7" i="56"/>
  <c r="X52" i="56"/>
  <c r="AA55" i="56"/>
  <c r="U54" i="56"/>
  <c r="Y55" i="56"/>
  <c r="U26" i="56"/>
  <c r="U27" i="56"/>
  <c r="V26" i="56"/>
  <c r="V18" i="56"/>
  <c r="Z8" i="56"/>
  <c r="X40" i="56"/>
  <c r="Z32" i="56"/>
  <c r="Y35" i="56"/>
  <c r="Z55" i="56"/>
  <c r="AA50" i="56"/>
  <c r="AA48" i="56"/>
  <c r="AA46" i="56"/>
  <c r="AA44" i="56"/>
  <c r="AA42" i="56"/>
  <c r="AA40" i="56"/>
  <c r="Y52" i="56"/>
  <c r="U49" i="56"/>
  <c r="U41" i="56"/>
  <c r="Y33" i="56"/>
  <c r="Y25" i="56"/>
  <c r="Y50" i="56"/>
  <c r="Y42" i="56"/>
  <c r="X30" i="56"/>
  <c r="X22" i="56"/>
  <c r="X50" i="56"/>
  <c r="X37" i="56"/>
  <c r="Y28" i="56"/>
  <c r="Y53" i="56"/>
  <c r="U18" i="56"/>
  <c r="U28" i="56"/>
  <c r="U29" i="56"/>
  <c r="AA38" i="56"/>
  <c r="Y18" i="56"/>
  <c r="Y46" i="56"/>
  <c r="AA32" i="56"/>
  <c r="V29" i="56"/>
  <c r="V36" i="56"/>
  <c r="Z43" i="56"/>
  <c r="Z18" i="56"/>
  <c r="V8" i="56"/>
  <c r="Y4" i="56"/>
  <c r="AE4" i="56" s="1"/>
  <c r="Y5" i="56"/>
  <c r="X19" i="56"/>
  <c r="X23" i="56"/>
  <c r="X31" i="56"/>
  <c r="X44" i="56"/>
  <c r="X56" i="56"/>
  <c r="Z29" i="56"/>
  <c r="Z22" i="56"/>
  <c r="W11" i="56"/>
  <c r="AA36" i="56"/>
  <c r="V34" i="56"/>
  <c r="AA26" i="56"/>
  <c r="Z16" i="56"/>
  <c r="V10" i="56"/>
  <c r="Z50" i="56"/>
  <c r="Z45" i="56"/>
  <c r="Z56" i="56"/>
  <c r="Z5" i="56"/>
  <c r="AF5" i="56" s="1"/>
  <c r="X13" i="56"/>
  <c r="AA18" i="56"/>
  <c r="AG6" i="56"/>
  <c r="Z9" i="56"/>
  <c r="W17" i="56"/>
  <c r="U24" i="56"/>
  <c r="U25" i="56"/>
  <c r="W21" i="56"/>
  <c r="W8" i="56"/>
  <c r="X27" i="56"/>
  <c r="U10" i="56"/>
  <c r="W14" i="56"/>
  <c r="X53" i="56"/>
  <c r="U47" i="56"/>
  <c r="Z21" i="56"/>
  <c r="AQ4" i="56"/>
  <c r="V27" i="56"/>
  <c r="V7" i="56"/>
  <c r="X46" i="56"/>
  <c r="X54" i="56"/>
  <c r="V28" i="56"/>
  <c r="Z12" i="56"/>
  <c r="Z53" i="56"/>
  <c r="V50" i="56"/>
  <c r="V48" i="56"/>
  <c r="V46" i="56"/>
  <c r="V44" i="56"/>
  <c r="V42" i="56"/>
  <c r="AA56" i="56"/>
  <c r="Y40" i="56"/>
  <c r="Z48" i="56"/>
  <c r="Z40" i="56"/>
  <c r="X28" i="56"/>
  <c r="AA20" i="56"/>
  <c r="X18" i="56"/>
  <c r="U20" i="56"/>
  <c r="U17" i="56"/>
  <c r="Y22" i="56"/>
  <c r="Y30" i="56"/>
  <c r="Y37" i="56"/>
  <c r="U22" i="56"/>
  <c r="U23" i="56"/>
  <c r="U30" i="56"/>
  <c r="U31" i="56"/>
  <c r="U55" i="56"/>
  <c r="Z35" i="56"/>
  <c r="Z26" i="56"/>
  <c r="AA11" i="56"/>
  <c r="AA30" i="56"/>
  <c r="V23" i="56"/>
  <c r="V31" i="56"/>
  <c r="V38" i="56"/>
  <c r="U43" i="56"/>
  <c r="AA14" i="56"/>
  <c r="U4" i="56"/>
  <c r="AD4" i="56" s="1"/>
  <c r="U5" i="56"/>
  <c r="X35" i="56"/>
  <c r="X25" i="56"/>
  <c r="X33" i="56"/>
  <c r="X47" i="56"/>
  <c r="X48" i="56"/>
  <c r="U35" i="56"/>
  <c r="Z28" i="56"/>
  <c r="AA15" i="56"/>
  <c r="V9" i="56"/>
  <c r="AA53" i="56"/>
  <c r="U44" i="56"/>
  <c r="V32" i="56"/>
  <c r="AA24" i="56"/>
  <c r="X15" i="56"/>
  <c r="Z36" i="56"/>
  <c r="Z49" i="56"/>
  <c r="AA21" i="56"/>
  <c r="V5" i="56"/>
  <c r="Y10" i="56"/>
  <c r="Z14" i="56"/>
  <c r="Y20" i="56"/>
  <c r="V14" i="56"/>
  <c r="V20" i="56"/>
  <c r="AF6" i="56" l="1"/>
  <c r="AD5" i="56"/>
  <c r="AO4" i="56"/>
  <c r="AL4" i="56"/>
  <c r="AW4" i="56" s="1"/>
  <c r="AK4" i="56"/>
  <c r="AV4" i="56" s="1"/>
  <c r="AG7" i="56"/>
  <c r="AP4" i="56"/>
  <c r="AE5" i="56"/>
  <c r="AJ4" i="56"/>
  <c r="AU4" i="56" s="1"/>
  <c r="AG8" i="56" l="1"/>
  <c r="AR5" i="56"/>
  <c r="AD6" i="56"/>
  <c r="AL5" i="56"/>
  <c r="AJ5" i="56"/>
  <c r="AE6" i="56"/>
  <c r="AK5" i="56"/>
  <c r="AF7" i="56"/>
  <c r="AK6" i="56"/>
  <c r="AF8" i="56" l="1"/>
  <c r="AK7" i="56"/>
  <c r="AV5" i="56" s="1"/>
  <c r="AQ5" i="56"/>
  <c r="AE7" i="56"/>
  <c r="AJ6" i="56"/>
  <c r="AD7" i="56"/>
  <c r="AL6" i="56"/>
  <c r="AG9" i="56"/>
  <c r="AJ7" i="56" l="1"/>
  <c r="AU5" i="56" s="1"/>
  <c r="AE8" i="56"/>
  <c r="AP5" i="56"/>
  <c r="AF9" i="56"/>
  <c r="AG10" i="56"/>
  <c r="AD8" i="56"/>
  <c r="AL7" i="56"/>
  <c r="AW5" i="56" s="1"/>
  <c r="AO5" i="56"/>
  <c r="AE9" i="56" l="1"/>
  <c r="AJ8" i="56"/>
  <c r="AG11" i="56"/>
  <c r="AR6" i="56"/>
  <c r="AK9" i="56"/>
  <c r="AF10" i="56"/>
  <c r="AD9" i="56"/>
  <c r="AL8" i="56"/>
  <c r="AK8" i="56"/>
  <c r="AF11" i="56" l="1"/>
  <c r="AQ6" i="56"/>
  <c r="AD10" i="56"/>
  <c r="AK10" i="56" s="1"/>
  <c r="AV6" i="56" s="1"/>
  <c r="AL9" i="56"/>
  <c r="AG12" i="56"/>
  <c r="AE10" i="56"/>
  <c r="AJ9" i="56"/>
  <c r="AF12" i="56" l="1"/>
  <c r="AG13" i="56"/>
  <c r="AR7" i="56"/>
  <c r="AD11" i="56"/>
  <c r="AK11" i="56" s="1"/>
  <c r="AL10" i="56"/>
  <c r="AW6" i="56" s="1"/>
  <c r="AO6" i="56"/>
  <c r="AJ10" i="56"/>
  <c r="AU6" i="56" s="1"/>
  <c r="AE11" i="56"/>
  <c r="AP6" i="56"/>
  <c r="AE12" i="56" l="1"/>
  <c r="AJ11" i="56"/>
  <c r="AF13" i="56"/>
  <c r="AD12" i="56"/>
  <c r="AL11" i="56"/>
  <c r="AG14" i="56"/>
  <c r="AD13" i="56" l="1"/>
  <c r="AL12" i="56"/>
  <c r="AF14" i="56"/>
  <c r="AK13" i="56"/>
  <c r="AQ7" i="56"/>
  <c r="AJ12" i="56"/>
  <c r="AE13" i="56"/>
  <c r="AG15" i="56"/>
  <c r="AO7" i="56"/>
  <c r="AK12" i="56"/>
  <c r="AR8" i="56" l="1"/>
  <c r="AE14" i="56"/>
  <c r="AJ13" i="56"/>
  <c r="AU7" i="56" s="1"/>
  <c r="AP7" i="56"/>
  <c r="AV7" i="56"/>
  <c r="AF15" i="56"/>
  <c r="AG16" i="56"/>
  <c r="AD14" i="56"/>
  <c r="AL13" i="56"/>
  <c r="AW7" i="56" s="1"/>
  <c r="AD15" i="56" l="1"/>
  <c r="AL14" i="56"/>
  <c r="AE15" i="56"/>
  <c r="AJ14" i="56"/>
  <c r="AG17" i="56"/>
  <c r="AK14" i="56"/>
  <c r="AF16" i="56"/>
  <c r="AQ8" i="56"/>
  <c r="AP8" i="56" l="1"/>
  <c r="AG18" i="56"/>
  <c r="AF17" i="56"/>
  <c r="AK16" i="56"/>
  <c r="AK15" i="56"/>
  <c r="AE16" i="56"/>
  <c r="AJ15" i="56"/>
  <c r="AV8" i="56"/>
  <c r="AD16" i="56"/>
  <c r="AL15" i="56"/>
  <c r="AG19" i="56" l="1"/>
  <c r="AD17" i="56"/>
  <c r="AK17" i="56" s="1"/>
  <c r="AL16" i="56"/>
  <c r="AW8" i="56" s="1"/>
  <c r="AE17" i="56"/>
  <c r="AJ16" i="56"/>
  <c r="AU8" i="56" s="1"/>
  <c r="AF18" i="56"/>
  <c r="AO8" i="56"/>
  <c r="AR9" i="56"/>
  <c r="AG20" i="56" l="1"/>
  <c r="AE18" i="56"/>
  <c r="AJ17" i="56"/>
  <c r="AD18" i="56"/>
  <c r="AL17" i="56"/>
  <c r="AF19" i="56"/>
  <c r="AD19" i="56" l="1"/>
  <c r="AK19" i="56" s="1"/>
  <c r="AL18" i="56"/>
  <c r="AF20" i="56"/>
  <c r="AG21" i="56"/>
  <c r="AK18" i="56"/>
  <c r="AE19" i="56"/>
  <c r="AJ18" i="56"/>
  <c r="AQ9" i="56"/>
  <c r="AU9" i="56" l="1"/>
  <c r="AE20" i="56"/>
  <c r="AJ19" i="56"/>
  <c r="AP9" i="56"/>
  <c r="AO9" i="56"/>
  <c r="AV9" i="56"/>
  <c r="AG22" i="56"/>
  <c r="AD20" i="56"/>
  <c r="AL19" i="56"/>
  <c r="AW9" i="56" s="1"/>
  <c r="AF21" i="56"/>
  <c r="AD21" i="56" l="1"/>
  <c r="AK21" i="56" s="1"/>
  <c r="AL20" i="56"/>
  <c r="AK20" i="56"/>
  <c r="AG23" i="56"/>
  <c r="AR10" i="56"/>
  <c r="AF22" i="56"/>
  <c r="AE21" i="56"/>
  <c r="AJ20" i="56"/>
  <c r="AE22" i="56" l="1"/>
  <c r="AJ21" i="56"/>
  <c r="AG24" i="56"/>
  <c r="AP10" i="56"/>
  <c r="AD22" i="56"/>
  <c r="AL21" i="56"/>
  <c r="AF23" i="56"/>
  <c r="AQ10" i="56"/>
  <c r="AF24" i="56" l="1"/>
  <c r="AG25" i="56"/>
  <c r="AJ22" i="56"/>
  <c r="AU10" i="56" s="1"/>
  <c r="AE23" i="56"/>
  <c r="AR11" i="56"/>
  <c r="AD23" i="56"/>
  <c r="AL22" i="56"/>
  <c r="AW10" i="56" s="1"/>
  <c r="AK22" i="56"/>
  <c r="AV10" i="56" s="1"/>
  <c r="AO10" i="56"/>
  <c r="AD24" i="56" l="1"/>
  <c r="AL23" i="56"/>
  <c r="AK23" i="56"/>
  <c r="AG26" i="56"/>
  <c r="AE24" i="56"/>
  <c r="AJ23" i="56"/>
  <c r="AF25" i="56"/>
  <c r="AK24" i="56" l="1"/>
  <c r="AJ24" i="56"/>
  <c r="AE25" i="56"/>
  <c r="AK25" i="56"/>
  <c r="AV11" i="56" s="1"/>
  <c r="AF26" i="56"/>
  <c r="AQ11" i="56"/>
  <c r="AG27" i="56"/>
  <c r="AD25" i="56"/>
  <c r="AL24" i="56"/>
  <c r="AG28" i="56" l="1"/>
  <c r="AD26" i="56"/>
  <c r="AL25" i="56"/>
  <c r="AW11" i="56" s="1"/>
  <c r="AF27" i="56"/>
  <c r="AE26" i="56"/>
  <c r="AJ25" i="56"/>
  <c r="AU11" i="56" s="1"/>
  <c r="AP11" i="56"/>
  <c r="AO11" i="56"/>
  <c r="AD27" i="56" l="1"/>
  <c r="AL26" i="56"/>
  <c r="AK26" i="56"/>
  <c r="AG29" i="56"/>
  <c r="AR12" i="56"/>
  <c r="AK27" i="56"/>
  <c r="AF28" i="56"/>
  <c r="AJ26" i="56"/>
  <c r="AE27" i="56"/>
  <c r="AE28" i="56" l="1"/>
  <c r="AJ27" i="56"/>
  <c r="AD28" i="56"/>
  <c r="AL27" i="56"/>
  <c r="AF29" i="56"/>
  <c r="AK28" i="56"/>
  <c r="AV12" i="56" s="1"/>
  <c r="AQ12" i="56"/>
  <c r="AG30" i="56"/>
  <c r="AO12" i="56"/>
  <c r="AJ28" i="56" l="1"/>
  <c r="AU12" i="56" s="1"/>
  <c r="AE29" i="56"/>
  <c r="AD29" i="56"/>
  <c r="AL28" i="56"/>
  <c r="AW12" i="56" s="1"/>
  <c r="AG31" i="56"/>
  <c r="AR13" i="56"/>
  <c r="AF30" i="56"/>
  <c r="AP12" i="56"/>
  <c r="AD30" i="56" l="1"/>
  <c r="AL29" i="56"/>
  <c r="AF31" i="56"/>
  <c r="AK30" i="56"/>
  <c r="AE30" i="56"/>
  <c r="AJ29" i="56"/>
  <c r="AG32" i="56"/>
  <c r="AK29" i="56"/>
  <c r="AF32" i="56" l="1"/>
  <c r="AQ13" i="56"/>
  <c r="AG33" i="56"/>
  <c r="AJ30" i="56"/>
  <c r="AE31" i="56"/>
  <c r="AD31" i="56"/>
  <c r="AK31" i="56" s="1"/>
  <c r="AV13" i="56" s="1"/>
  <c r="AL30" i="56"/>
  <c r="AE32" i="56" l="1"/>
  <c r="AJ31" i="56"/>
  <c r="AU13" i="56" s="1"/>
  <c r="AP13" i="56"/>
  <c r="AG34" i="56"/>
  <c r="AF33" i="56"/>
  <c r="AK32" i="56"/>
  <c r="AR14" i="56"/>
  <c r="AD32" i="56"/>
  <c r="AL31" i="56"/>
  <c r="AW13" i="56" s="1"/>
  <c r="AO13" i="56"/>
  <c r="AD33" i="56" l="1"/>
  <c r="AL32" i="56"/>
  <c r="AK33" i="56"/>
  <c r="AF34" i="56"/>
  <c r="AG35" i="56"/>
  <c r="AJ32" i="56"/>
  <c r="AE33" i="56"/>
  <c r="AE34" i="56" l="1"/>
  <c r="AJ33" i="56"/>
  <c r="AG36" i="56"/>
  <c r="AD34" i="56"/>
  <c r="AL33" i="56"/>
  <c r="AF35" i="56"/>
  <c r="AQ14" i="56"/>
  <c r="AF36" i="56" l="1"/>
  <c r="AK35" i="56"/>
  <c r="AD35" i="56"/>
  <c r="AL34" i="56"/>
  <c r="AW14" i="56" s="1"/>
  <c r="AK34" i="56"/>
  <c r="AV14" i="56" s="1"/>
  <c r="AO14" i="56"/>
  <c r="AG37" i="56"/>
  <c r="AJ34" i="56"/>
  <c r="AU14" i="56" s="1"/>
  <c r="AE35" i="56"/>
  <c r="AP14" i="56"/>
  <c r="AR15" i="56"/>
  <c r="AF37" i="56" l="1"/>
  <c r="AE36" i="56"/>
  <c r="AJ35" i="56"/>
  <c r="AG38" i="56"/>
  <c r="AD36" i="56"/>
  <c r="AL35" i="56"/>
  <c r="AF38" i="56" l="1"/>
  <c r="AK37" i="56"/>
  <c r="AD37" i="56"/>
  <c r="AL36" i="56"/>
  <c r="AK36" i="56"/>
  <c r="AG39" i="56"/>
  <c r="AJ36" i="56"/>
  <c r="AE37" i="56"/>
  <c r="AQ15" i="56"/>
  <c r="AV15" i="56" l="1"/>
  <c r="AF39" i="56"/>
  <c r="AE38" i="56"/>
  <c r="AJ37" i="56"/>
  <c r="AU15" i="56" s="1"/>
  <c r="AG40" i="56"/>
  <c r="AD38" i="56"/>
  <c r="AO15" i="56"/>
  <c r="AL37" i="56"/>
  <c r="AW15" i="56" s="1"/>
  <c r="AP15" i="56"/>
  <c r="AE39" i="56" l="1"/>
  <c r="AJ38" i="56"/>
  <c r="AG41" i="56"/>
  <c r="AR16" i="56"/>
  <c r="AD39" i="56"/>
  <c r="AL38" i="56"/>
  <c r="AK38" i="56"/>
  <c r="AF40" i="56"/>
  <c r="AD40" i="56" l="1"/>
  <c r="AL39" i="56"/>
  <c r="AG42" i="56"/>
  <c r="AJ39" i="56"/>
  <c r="AE40" i="56"/>
  <c r="AF41" i="56"/>
  <c r="AK40" i="56"/>
  <c r="AK39" i="56"/>
  <c r="AV16" i="56" s="1"/>
  <c r="AO16" i="56"/>
  <c r="AQ16" i="56"/>
  <c r="AF42" i="56" l="1"/>
  <c r="AG43" i="56"/>
  <c r="AD41" i="56"/>
  <c r="AL40" i="56"/>
  <c r="AW16" i="56" s="1"/>
  <c r="AJ40" i="56"/>
  <c r="AU16" i="56" s="1"/>
  <c r="AE41" i="56"/>
  <c r="AP16" i="56"/>
  <c r="AD42" i="56" l="1"/>
  <c r="AL41" i="56"/>
  <c r="AJ41" i="56"/>
  <c r="AE42" i="56"/>
  <c r="AG44" i="56"/>
  <c r="AR17" i="56"/>
  <c r="AF43" i="56"/>
  <c r="AK41" i="56"/>
  <c r="AO17" i="56" l="1"/>
  <c r="AK42" i="56"/>
  <c r="AG45" i="56"/>
  <c r="AF44" i="56"/>
  <c r="AK43" i="56"/>
  <c r="AQ17" i="56"/>
  <c r="AV17" i="56"/>
  <c r="AJ42" i="56"/>
  <c r="AE43" i="56"/>
  <c r="AD43" i="56"/>
  <c r="AL42" i="56"/>
  <c r="AU17" i="56" l="1"/>
  <c r="AD44" i="56"/>
  <c r="AL43" i="56"/>
  <c r="AW17" i="56" s="1"/>
  <c r="AG46" i="56"/>
  <c r="AJ43" i="56"/>
  <c r="AE44" i="56"/>
  <c r="AF45" i="56"/>
  <c r="AK44" i="56"/>
  <c r="AP17" i="56"/>
  <c r="AD45" i="56" l="1"/>
  <c r="AL44" i="56"/>
  <c r="AG47" i="56"/>
  <c r="AR18" i="56"/>
  <c r="AJ44" i="56"/>
  <c r="AE45" i="56"/>
  <c r="AF46" i="56"/>
  <c r="AK45" i="56"/>
  <c r="AP18" i="56" l="1"/>
  <c r="AF47" i="56"/>
  <c r="AG48" i="56"/>
  <c r="AJ45" i="56"/>
  <c r="AE46" i="56"/>
  <c r="AD46" i="56"/>
  <c r="AO18" i="56" s="1"/>
  <c r="AL45" i="56"/>
  <c r="AQ18" i="56"/>
  <c r="AG49" i="56" l="1"/>
  <c r="AF48" i="56"/>
  <c r="AJ46" i="56"/>
  <c r="AU18" i="56" s="1"/>
  <c r="AE47" i="56"/>
  <c r="AD47" i="56"/>
  <c r="AL46" i="56"/>
  <c r="AW18" i="56" s="1"/>
  <c r="AR19" i="56"/>
  <c r="AK46" i="56"/>
  <c r="AV18" i="56" s="1"/>
  <c r="AF49" i="56" l="1"/>
  <c r="AG50" i="56"/>
  <c r="AQ19" i="56"/>
  <c r="AJ47" i="56"/>
  <c r="AE48" i="56"/>
  <c r="AD48" i="56"/>
  <c r="AK48" i="56" s="1"/>
  <c r="AL47" i="56"/>
  <c r="AK47" i="56"/>
  <c r="AG51" i="56" l="1"/>
  <c r="AJ48" i="56"/>
  <c r="AE49" i="56"/>
  <c r="AD49" i="56"/>
  <c r="AL48" i="56"/>
  <c r="AF50" i="56"/>
  <c r="AK49" i="56"/>
  <c r="AV19" i="56" s="1"/>
  <c r="AF51" i="56" l="1"/>
  <c r="AJ49" i="56"/>
  <c r="AU19" i="56" s="1"/>
  <c r="AE50" i="56"/>
  <c r="AP19" i="56"/>
  <c r="AG52" i="56"/>
  <c r="AD50" i="56"/>
  <c r="AK50" i="56" s="1"/>
  <c r="AO19" i="56"/>
  <c r="AL49" i="56"/>
  <c r="AW19" i="56" s="1"/>
  <c r="AG53" i="56" l="1"/>
  <c r="AD51" i="56"/>
  <c r="AL50" i="56"/>
  <c r="AJ50" i="56"/>
  <c r="AE51" i="56"/>
  <c r="AF52" i="56"/>
  <c r="AR20" i="56"/>
  <c r="AD52" i="56" l="1"/>
  <c r="AO20" i="56" s="1"/>
  <c r="AL51" i="56"/>
  <c r="AK51" i="56"/>
  <c r="AG54" i="56"/>
  <c r="AF53" i="56"/>
  <c r="AK52" i="56"/>
  <c r="AQ20" i="56"/>
  <c r="AE52" i="56"/>
  <c r="AJ51" i="56"/>
  <c r="AR21" i="56" l="1"/>
  <c r="AF54" i="56"/>
  <c r="AV20" i="56"/>
  <c r="AE53" i="56"/>
  <c r="AJ52" i="56"/>
  <c r="AU20" i="56" s="1"/>
  <c r="AP20" i="56"/>
  <c r="AG55" i="56"/>
  <c r="AD53" i="56"/>
  <c r="AK53" i="56" s="1"/>
  <c r="AL52" i="56"/>
  <c r="AW20" i="56" s="1"/>
  <c r="AG56" i="56" l="1"/>
  <c r="AE54" i="56"/>
  <c r="AJ53" i="56"/>
  <c r="AF55" i="56"/>
  <c r="AK54" i="56"/>
  <c r="AD54" i="56"/>
  <c r="AL53" i="56"/>
  <c r="AE55" i="56" l="1"/>
  <c r="AJ54" i="56"/>
  <c r="AF56" i="56"/>
  <c r="AQ21" i="56"/>
  <c r="AP21" i="56"/>
  <c r="AD55" i="56"/>
  <c r="AL54" i="56"/>
  <c r="AD56" i="56" l="1"/>
  <c r="AL56" i="56" s="1"/>
  <c r="AO21" i="56"/>
  <c r="AL55" i="56"/>
  <c r="AW21" i="56" s="1"/>
  <c r="AK55" i="56"/>
  <c r="AV21" i="56" s="1"/>
  <c r="AE56" i="56"/>
  <c r="AJ56" i="56" s="1"/>
  <c r="AJ55" i="56"/>
  <c r="AU21" i="56" s="1"/>
  <c r="AK56" i="56" l="1"/>
  <c r="N22" i="53" l="1"/>
  <c r="P22" i="53" s="1"/>
  <c r="I22" i="53"/>
  <c r="B22" i="53"/>
  <c r="S22" i="53" s="1"/>
  <c r="D22" i="53"/>
  <c r="E22" i="53" s="1"/>
  <c r="Q22" i="50"/>
  <c r="R22" i="50"/>
  <c r="S22" i="50"/>
  <c r="P22" i="50"/>
  <c r="P8" i="50"/>
  <c r="P9" i="50"/>
  <c r="P10" i="50" s="1"/>
  <c r="P11" i="50" s="1"/>
  <c r="P12" i="50" s="1"/>
  <c r="P13" i="50" s="1"/>
  <c r="P14" i="50" s="1"/>
  <c r="P15" i="50" s="1"/>
  <c r="P16" i="50" s="1"/>
  <c r="P17" i="50" s="1"/>
  <c r="P18" i="50" s="1"/>
  <c r="P19" i="50" s="1"/>
  <c r="P20" i="50" s="1"/>
  <c r="P21" i="50" s="1"/>
  <c r="P7" i="50"/>
  <c r="N22" i="50"/>
  <c r="M22" i="50"/>
  <c r="I22" i="50"/>
  <c r="H22" i="50"/>
  <c r="C22" i="50"/>
  <c r="D22" i="50"/>
  <c r="D21" i="51"/>
  <c r="E21" i="51"/>
  <c r="F21" i="51"/>
  <c r="G21" i="51"/>
  <c r="C6" i="51"/>
  <c r="C7" i="51" s="1"/>
  <c r="C8" i="51" s="1"/>
  <c r="C9" i="51" s="1"/>
  <c r="C10" i="51" s="1"/>
  <c r="C11" i="51" s="1"/>
  <c r="C12" i="51" s="1"/>
  <c r="C13" i="51" s="1"/>
  <c r="C14" i="51" s="1"/>
  <c r="C15" i="51" s="1"/>
  <c r="C16" i="51" s="1"/>
  <c r="C17" i="51" s="1"/>
  <c r="C18" i="51" s="1"/>
  <c r="C19" i="51" s="1"/>
  <c r="C20" i="51" s="1"/>
  <c r="C21" i="51" s="1"/>
  <c r="BA6" i="36"/>
  <c r="BA7" i="36" s="1"/>
  <c r="BA8" i="36" s="1"/>
  <c r="BA9" i="36" s="1"/>
  <c r="BA10" i="36" s="1"/>
  <c r="BA11" i="36" s="1"/>
  <c r="BA12" i="36" s="1"/>
  <c r="BA13" i="36" s="1"/>
  <c r="BA14" i="36" s="1"/>
  <c r="BA15" i="36" s="1"/>
  <c r="BA16" i="36" s="1"/>
  <c r="BA17" i="36" s="1"/>
  <c r="BA18" i="36" s="1"/>
  <c r="BA19" i="36" s="1"/>
  <c r="BA20" i="36" s="1"/>
  <c r="BA21" i="36" s="1"/>
  <c r="BE21" i="36"/>
  <c r="BD21" i="36"/>
  <c r="BC21" i="36"/>
  <c r="BB21" i="36"/>
  <c r="AY21" i="36"/>
  <c r="AX21" i="36"/>
  <c r="AW21" i="36"/>
  <c r="AV21" i="36"/>
  <c r="AU21" i="36"/>
  <c r="AU7" i="36"/>
  <c r="AU8" i="36"/>
  <c r="AU9" i="36" s="1"/>
  <c r="AU10" i="36" s="1"/>
  <c r="AU11" i="36" s="1"/>
  <c r="AU12" i="36" s="1"/>
  <c r="AU13" i="36" s="1"/>
  <c r="AU14" i="36" s="1"/>
  <c r="AU15" i="36" s="1"/>
  <c r="AU16" i="36" s="1"/>
  <c r="AU17" i="36" s="1"/>
  <c r="AU18" i="36" s="1"/>
  <c r="AU19" i="36" s="1"/>
  <c r="AU20" i="36" s="1"/>
  <c r="AU6" i="36"/>
  <c r="AW21" i="12"/>
  <c r="AV21" i="12"/>
  <c r="AU21" i="12"/>
  <c r="AR21" i="12"/>
  <c r="AQ21" i="12"/>
  <c r="AP21" i="12"/>
  <c r="AO21" i="12"/>
  <c r="AT7" i="12"/>
  <c r="AT8" i="12" s="1"/>
  <c r="AT9" i="12" s="1"/>
  <c r="AT10" i="12" s="1"/>
  <c r="AT11" i="12" s="1"/>
  <c r="AT12" i="12" s="1"/>
  <c r="AT13" i="12" s="1"/>
  <c r="AT14" i="12" s="1"/>
  <c r="AT15" i="12" s="1"/>
  <c r="AT16" i="12" s="1"/>
  <c r="AT17" i="12" s="1"/>
  <c r="AT18" i="12" s="1"/>
  <c r="AT19" i="12" s="1"/>
  <c r="AT20" i="12" s="1"/>
  <c r="AN7" i="12"/>
  <c r="AN8" i="12" s="1"/>
  <c r="AN9" i="12" s="1"/>
  <c r="AN10" i="12" s="1"/>
  <c r="AN11" i="12" s="1"/>
  <c r="AN12" i="12" s="1"/>
  <c r="AN13" i="12" s="1"/>
  <c r="AN14" i="12" s="1"/>
  <c r="AN15" i="12" s="1"/>
  <c r="AN16" i="12" s="1"/>
  <c r="AN17" i="12" s="1"/>
  <c r="AN18" i="12" s="1"/>
  <c r="AN19" i="12" s="1"/>
  <c r="AN20" i="12" s="1"/>
  <c r="AX7" i="16"/>
  <c r="AX8" i="16" s="1"/>
  <c r="AX9" i="16" s="1"/>
  <c r="AX10" i="16" s="1"/>
  <c r="AX11" i="16" s="1"/>
  <c r="AX12" i="16" s="1"/>
  <c r="AX13" i="16" s="1"/>
  <c r="AX14" i="16" s="1"/>
  <c r="AX15" i="16" s="1"/>
  <c r="AX16" i="16" s="1"/>
  <c r="AX17" i="16" s="1"/>
  <c r="AX18" i="16" s="1"/>
  <c r="AX19" i="16" s="1"/>
  <c r="AX20" i="16" s="1"/>
  <c r="BB21" i="16"/>
  <c r="BA21" i="16"/>
  <c r="AZ21" i="16"/>
  <c r="AY21" i="16"/>
  <c r="AS21" i="16"/>
  <c r="AT21" i="16"/>
  <c r="AU21" i="16"/>
  <c r="AR21" i="16"/>
  <c r="AQ8" i="16"/>
  <c r="AQ9" i="16"/>
  <c r="AQ10" i="16" s="1"/>
  <c r="AQ11" i="16" s="1"/>
  <c r="AQ12" i="16" s="1"/>
  <c r="AQ13" i="16" s="1"/>
  <c r="AQ14" i="16" s="1"/>
  <c r="AQ15" i="16" s="1"/>
  <c r="AQ16" i="16" s="1"/>
  <c r="AQ17" i="16" s="1"/>
  <c r="AQ18" i="16" s="1"/>
  <c r="AQ19" i="16" s="1"/>
  <c r="AQ20" i="16" s="1"/>
  <c r="AQ7" i="16"/>
  <c r="B10" i="54"/>
  <c r="B11" i="54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9" i="54"/>
  <c r="C23" i="54"/>
  <c r="D23" i="54"/>
  <c r="E23" i="54"/>
  <c r="K7" i="53"/>
  <c r="K11" i="53"/>
  <c r="K15" i="53"/>
  <c r="K19" i="53"/>
  <c r="J6" i="53"/>
  <c r="J10" i="53"/>
  <c r="J14" i="53"/>
  <c r="J18" i="53"/>
  <c r="J5" i="53"/>
  <c r="E8" i="54"/>
  <c r="E9" i="54"/>
  <c r="O8" i="53" s="1"/>
  <c r="E10" i="54"/>
  <c r="E11" i="54"/>
  <c r="E12" i="54"/>
  <c r="E13" i="54"/>
  <c r="O12" i="53" s="1"/>
  <c r="E14" i="54"/>
  <c r="E15" i="54"/>
  <c r="E16" i="54"/>
  <c r="E17" i="54"/>
  <c r="O16" i="53" s="1"/>
  <c r="E18" i="54"/>
  <c r="E19" i="54"/>
  <c r="E20" i="54"/>
  <c r="E21" i="54"/>
  <c r="O20" i="53" s="1"/>
  <c r="E22" i="54"/>
  <c r="E7" i="54"/>
  <c r="D8" i="54"/>
  <c r="D9" i="54"/>
  <c r="D10" i="54"/>
  <c r="D11" i="54"/>
  <c r="D12" i="54"/>
  <c r="D13" i="54"/>
  <c r="D14" i="54"/>
  <c r="D15" i="54"/>
  <c r="D16" i="54"/>
  <c r="D17" i="54"/>
  <c r="D18" i="54"/>
  <c r="D19" i="54"/>
  <c r="D20" i="54"/>
  <c r="D21" i="54"/>
  <c r="D22" i="54"/>
  <c r="D7" i="54"/>
  <c r="C8" i="54"/>
  <c r="C9" i="54"/>
  <c r="C10" i="54"/>
  <c r="C11" i="54"/>
  <c r="C12" i="54"/>
  <c r="C13" i="54"/>
  <c r="C14" i="54"/>
  <c r="C15" i="54"/>
  <c r="C16" i="54"/>
  <c r="C17" i="54"/>
  <c r="C18" i="54"/>
  <c r="C19" i="54"/>
  <c r="C20" i="54"/>
  <c r="C21" i="54"/>
  <c r="C22" i="54"/>
  <c r="C7" i="54"/>
  <c r="N6" i="53"/>
  <c r="O6" i="53" s="1"/>
  <c r="N7" i="53"/>
  <c r="O7" i="53" s="1"/>
  <c r="N8" i="53"/>
  <c r="P8" i="53" s="1"/>
  <c r="N9" i="53"/>
  <c r="O9" i="53" s="1"/>
  <c r="N10" i="53"/>
  <c r="T10" i="53" s="1"/>
  <c r="N11" i="53"/>
  <c r="O11" i="53" s="1"/>
  <c r="N12" i="53"/>
  <c r="P12" i="53" s="1"/>
  <c r="N13" i="53"/>
  <c r="O13" i="53" s="1"/>
  <c r="N14" i="53"/>
  <c r="O14" i="53" s="1"/>
  <c r="N15" i="53"/>
  <c r="O15" i="53" s="1"/>
  <c r="N16" i="53"/>
  <c r="P16" i="53" s="1"/>
  <c r="N17" i="53"/>
  <c r="O17" i="53" s="1"/>
  <c r="N18" i="53"/>
  <c r="O18" i="53" s="1"/>
  <c r="N19" i="53"/>
  <c r="O19" i="53" s="1"/>
  <c r="N20" i="53"/>
  <c r="P20" i="53" s="1"/>
  <c r="N21" i="53"/>
  <c r="N5" i="53"/>
  <c r="P5" i="53" s="1"/>
  <c r="I6" i="53"/>
  <c r="K6" i="53" s="1"/>
  <c r="I7" i="53"/>
  <c r="J7" i="53" s="1"/>
  <c r="I8" i="53"/>
  <c r="K8" i="53" s="1"/>
  <c r="I9" i="53"/>
  <c r="K9" i="53" s="1"/>
  <c r="I10" i="53"/>
  <c r="K10" i="53" s="1"/>
  <c r="I11" i="53"/>
  <c r="J11" i="53" s="1"/>
  <c r="I12" i="53"/>
  <c r="K12" i="53" s="1"/>
  <c r="I13" i="53"/>
  <c r="K13" i="53" s="1"/>
  <c r="I14" i="53"/>
  <c r="K14" i="53" s="1"/>
  <c r="I15" i="53"/>
  <c r="J15" i="53" s="1"/>
  <c r="I16" i="53"/>
  <c r="K16" i="53" s="1"/>
  <c r="I17" i="53"/>
  <c r="K17" i="53" s="1"/>
  <c r="I18" i="53"/>
  <c r="K18" i="53" s="1"/>
  <c r="I19" i="53"/>
  <c r="J19" i="53" s="1"/>
  <c r="I20" i="53"/>
  <c r="K20" i="53" s="1"/>
  <c r="I21" i="53"/>
  <c r="K21" i="53" s="1"/>
  <c r="I5" i="53"/>
  <c r="K5" i="53" s="1"/>
  <c r="D6" i="53"/>
  <c r="F6" i="53" s="1"/>
  <c r="D7" i="53"/>
  <c r="F7" i="53" s="1"/>
  <c r="D8" i="53"/>
  <c r="E8" i="53" s="1"/>
  <c r="D9" i="53"/>
  <c r="E9" i="53" s="1"/>
  <c r="D10" i="53"/>
  <c r="F10" i="53" s="1"/>
  <c r="D11" i="53"/>
  <c r="F11" i="53" s="1"/>
  <c r="D12" i="53"/>
  <c r="E12" i="53" s="1"/>
  <c r="D13" i="53"/>
  <c r="E13" i="53" s="1"/>
  <c r="D14" i="53"/>
  <c r="F14" i="53" s="1"/>
  <c r="D15" i="53"/>
  <c r="F15" i="53" s="1"/>
  <c r="D16" i="53"/>
  <c r="E16" i="53" s="1"/>
  <c r="D17" i="53"/>
  <c r="E17" i="53" s="1"/>
  <c r="D18" i="53"/>
  <c r="E18" i="53" s="1"/>
  <c r="D19" i="53"/>
  <c r="F19" i="53" s="1"/>
  <c r="D20" i="53"/>
  <c r="F20" i="53" s="1"/>
  <c r="D21" i="53"/>
  <c r="E21" i="53" s="1"/>
  <c r="D5" i="53"/>
  <c r="F5" i="53" s="1"/>
  <c r="B6" i="53"/>
  <c r="S6" i="53" s="1"/>
  <c r="B7" i="53"/>
  <c r="S7" i="53" s="1"/>
  <c r="B8" i="53"/>
  <c r="S8" i="53" s="1"/>
  <c r="B9" i="53"/>
  <c r="S9" i="53" s="1"/>
  <c r="B10" i="53"/>
  <c r="S10" i="53" s="1"/>
  <c r="B11" i="53"/>
  <c r="S11" i="53" s="1"/>
  <c r="B12" i="53"/>
  <c r="S12" i="53" s="1"/>
  <c r="B13" i="53"/>
  <c r="S13" i="53" s="1"/>
  <c r="B14" i="53"/>
  <c r="S14" i="53" s="1"/>
  <c r="B15" i="53"/>
  <c r="S15" i="53" s="1"/>
  <c r="B16" i="53"/>
  <c r="S16" i="53" s="1"/>
  <c r="B17" i="53"/>
  <c r="S17" i="53" s="1"/>
  <c r="B18" i="53"/>
  <c r="S18" i="53" s="1"/>
  <c r="B19" i="53"/>
  <c r="S19" i="53" s="1"/>
  <c r="B20" i="53"/>
  <c r="S20" i="53" s="1"/>
  <c r="B21" i="53"/>
  <c r="S21" i="53" s="1"/>
  <c r="B5" i="53"/>
  <c r="S5" i="53" s="1"/>
  <c r="F21" i="53"/>
  <c r="P19" i="53"/>
  <c r="F18" i="53"/>
  <c r="F17" i="53"/>
  <c r="P15" i="53"/>
  <c r="P14" i="53"/>
  <c r="F13" i="53"/>
  <c r="P11" i="53"/>
  <c r="F9" i="53"/>
  <c r="F8" i="53"/>
  <c r="P7" i="53"/>
  <c r="S6" i="50"/>
  <c r="S7" i="50"/>
  <c r="S8" i="50"/>
  <c r="S9" i="50"/>
  <c r="S10" i="50"/>
  <c r="S11" i="50"/>
  <c r="S12" i="50"/>
  <c r="S13" i="50"/>
  <c r="S14" i="50"/>
  <c r="S15" i="50"/>
  <c r="S16" i="50"/>
  <c r="S17" i="50"/>
  <c r="S18" i="50"/>
  <c r="S19" i="50"/>
  <c r="S20" i="50"/>
  <c r="S21" i="50"/>
  <c r="S5" i="50"/>
  <c r="R6" i="50"/>
  <c r="R7" i="50"/>
  <c r="R8" i="50"/>
  <c r="R9" i="50"/>
  <c r="R10" i="50"/>
  <c r="R11" i="50"/>
  <c r="R12" i="50"/>
  <c r="R13" i="50"/>
  <c r="R14" i="50"/>
  <c r="R15" i="50"/>
  <c r="R16" i="50"/>
  <c r="R17" i="50"/>
  <c r="R18" i="50"/>
  <c r="R19" i="50"/>
  <c r="R20" i="50"/>
  <c r="R21" i="50"/>
  <c r="R5" i="50"/>
  <c r="Q6" i="50"/>
  <c r="Q7" i="50"/>
  <c r="Q8" i="50"/>
  <c r="Q9" i="50"/>
  <c r="Q10" i="50"/>
  <c r="Q11" i="50"/>
  <c r="Q12" i="50"/>
  <c r="Q13" i="50"/>
  <c r="Q14" i="50"/>
  <c r="Q15" i="50"/>
  <c r="Q16" i="50"/>
  <c r="Q17" i="50"/>
  <c r="Q18" i="50"/>
  <c r="Q19" i="50"/>
  <c r="Q20" i="50"/>
  <c r="Q21" i="50"/>
  <c r="Q5" i="50"/>
  <c r="N6" i="50"/>
  <c r="N7" i="50"/>
  <c r="N8" i="50"/>
  <c r="N9" i="50"/>
  <c r="N10" i="50"/>
  <c r="N11" i="50"/>
  <c r="N12" i="50"/>
  <c r="N13" i="50"/>
  <c r="N14" i="50"/>
  <c r="N15" i="50"/>
  <c r="N16" i="50"/>
  <c r="N17" i="50"/>
  <c r="N18" i="50"/>
  <c r="N19" i="50"/>
  <c r="N20" i="50"/>
  <c r="N21" i="50"/>
  <c r="N5" i="50"/>
  <c r="I6" i="50"/>
  <c r="I7" i="50"/>
  <c r="I8" i="50"/>
  <c r="I9" i="50"/>
  <c r="I10" i="50"/>
  <c r="I11" i="50"/>
  <c r="I12" i="50"/>
  <c r="I13" i="50"/>
  <c r="I14" i="50"/>
  <c r="I15" i="50"/>
  <c r="I16" i="50"/>
  <c r="I17" i="50"/>
  <c r="I18" i="50"/>
  <c r="I19" i="50"/>
  <c r="I20" i="50"/>
  <c r="I21" i="50"/>
  <c r="I5" i="50"/>
  <c r="D6" i="50"/>
  <c r="D7" i="50"/>
  <c r="D8" i="50"/>
  <c r="D9" i="50"/>
  <c r="D10" i="50"/>
  <c r="D11" i="50"/>
  <c r="D12" i="50"/>
  <c r="D13" i="50"/>
  <c r="D14" i="50"/>
  <c r="D15" i="50"/>
  <c r="D16" i="50"/>
  <c r="D17" i="50"/>
  <c r="D18" i="50"/>
  <c r="D19" i="50"/>
  <c r="D20" i="50"/>
  <c r="D21" i="50"/>
  <c r="D5" i="50"/>
  <c r="E5" i="51"/>
  <c r="F5" i="51"/>
  <c r="G5" i="51"/>
  <c r="E6" i="51"/>
  <c r="F6" i="51"/>
  <c r="G6" i="51"/>
  <c r="E7" i="51"/>
  <c r="F7" i="51"/>
  <c r="G7" i="51"/>
  <c r="E8" i="51"/>
  <c r="F8" i="51"/>
  <c r="G8" i="51"/>
  <c r="E9" i="51"/>
  <c r="F9" i="51"/>
  <c r="G9" i="51"/>
  <c r="E10" i="51"/>
  <c r="F10" i="51"/>
  <c r="G10" i="51"/>
  <c r="E11" i="51"/>
  <c r="F11" i="51"/>
  <c r="G11" i="51"/>
  <c r="E12" i="51"/>
  <c r="F12" i="51"/>
  <c r="G12" i="51"/>
  <c r="E13" i="51"/>
  <c r="F13" i="51"/>
  <c r="G13" i="51"/>
  <c r="E14" i="51"/>
  <c r="F14" i="51"/>
  <c r="G14" i="51"/>
  <c r="E15" i="51"/>
  <c r="F15" i="51"/>
  <c r="G15" i="51"/>
  <c r="E16" i="51"/>
  <c r="F16" i="51"/>
  <c r="G16" i="51"/>
  <c r="E17" i="51"/>
  <c r="F17" i="51"/>
  <c r="G17" i="51"/>
  <c r="E18" i="51"/>
  <c r="F18" i="51"/>
  <c r="G18" i="51"/>
  <c r="E19" i="51"/>
  <c r="F19" i="51"/>
  <c r="G19" i="51"/>
  <c r="E20" i="51"/>
  <c r="F20" i="51"/>
  <c r="G20" i="51"/>
  <c r="E4" i="51"/>
  <c r="F4" i="51"/>
  <c r="G4" i="51"/>
  <c r="D5" i="51"/>
  <c r="D6" i="51"/>
  <c r="D7" i="51"/>
  <c r="D8" i="51"/>
  <c r="D9" i="51"/>
  <c r="D10" i="51"/>
  <c r="D11" i="51"/>
  <c r="D12" i="51"/>
  <c r="D13" i="51"/>
  <c r="D14" i="51"/>
  <c r="D15" i="51"/>
  <c r="D16" i="51"/>
  <c r="D17" i="51"/>
  <c r="D18" i="51"/>
  <c r="D19" i="51"/>
  <c r="D20" i="51"/>
  <c r="D4" i="51"/>
  <c r="G2" i="36"/>
  <c r="H2" i="36"/>
  <c r="H12" i="36" s="1"/>
  <c r="I2" i="36"/>
  <c r="C4" i="36"/>
  <c r="D4" i="36"/>
  <c r="E4" i="36"/>
  <c r="S14" i="36" s="1"/>
  <c r="F4" i="36"/>
  <c r="G4" i="36"/>
  <c r="U4" i="36" s="1"/>
  <c r="AD4" i="36" s="1"/>
  <c r="AK4" i="36" s="1"/>
  <c r="L4" i="36"/>
  <c r="M4" i="36"/>
  <c r="H4" i="36" s="1"/>
  <c r="V4" i="36" s="1"/>
  <c r="N4" i="36"/>
  <c r="R4" i="36"/>
  <c r="AA4" i="36" s="1"/>
  <c r="AE4" i="36"/>
  <c r="AL4" i="36" s="1"/>
  <c r="C5" i="36"/>
  <c r="D5" i="36"/>
  <c r="E5" i="36"/>
  <c r="S5" i="36" s="1"/>
  <c r="F5" i="36"/>
  <c r="G5" i="36"/>
  <c r="L5" i="36"/>
  <c r="M5" i="36"/>
  <c r="N5" i="36"/>
  <c r="R5" i="36"/>
  <c r="C6" i="36"/>
  <c r="D6" i="36"/>
  <c r="E6" i="36"/>
  <c r="S6" i="36" s="1"/>
  <c r="F6" i="36"/>
  <c r="L6" i="36"/>
  <c r="G6" i="36" s="1"/>
  <c r="M6" i="36"/>
  <c r="H6" i="36" s="1"/>
  <c r="V6" i="36" s="1"/>
  <c r="N6" i="36"/>
  <c r="R6" i="36"/>
  <c r="AA6" i="36"/>
  <c r="C7" i="36"/>
  <c r="D7" i="36"/>
  <c r="E7" i="36"/>
  <c r="S7" i="36" s="1"/>
  <c r="F7" i="36"/>
  <c r="L7" i="36"/>
  <c r="G7" i="36" s="1"/>
  <c r="M7" i="36"/>
  <c r="N7" i="36"/>
  <c r="R7" i="36"/>
  <c r="AA7" i="36" s="1"/>
  <c r="C8" i="36"/>
  <c r="Q8" i="36" s="1"/>
  <c r="D8" i="36"/>
  <c r="E8" i="36"/>
  <c r="S8" i="36" s="1"/>
  <c r="F8" i="36"/>
  <c r="T8" i="36" s="1"/>
  <c r="G8" i="36"/>
  <c r="U8" i="36" s="1"/>
  <c r="L8" i="36"/>
  <c r="M8" i="36"/>
  <c r="H8" i="36" s="1"/>
  <c r="V8" i="36" s="1"/>
  <c r="N8" i="36"/>
  <c r="R8" i="36"/>
  <c r="AA8" i="36" s="1"/>
  <c r="C9" i="36"/>
  <c r="D9" i="36"/>
  <c r="E9" i="36"/>
  <c r="S9" i="36" s="1"/>
  <c r="F9" i="36"/>
  <c r="G9" i="36"/>
  <c r="L9" i="36"/>
  <c r="M9" i="36"/>
  <c r="N9" i="36"/>
  <c r="R9" i="36"/>
  <c r="C10" i="36"/>
  <c r="D10" i="36"/>
  <c r="E10" i="36"/>
  <c r="S10" i="36" s="1"/>
  <c r="F10" i="36"/>
  <c r="L10" i="36"/>
  <c r="G10" i="36" s="1"/>
  <c r="M10" i="36"/>
  <c r="H10" i="36" s="1"/>
  <c r="V10" i="36" s="1"/>
  <c r="N10" i="36"/>
  <c r="R10" i="36"/>
  <c r="AA10" i="36"/>
  <c r="C11" i="36"/>
  <c r="D11" i="36"/>
  <c r="E11" i="36"/>
  <c r="S11" i="36" s="1"/>
  <c r="F11" i="36"/>
  <c r="I11" i="36"/>
  <c r="L11" i="36"/>
  <c r="G11" i="36" s="1"/>
  <c r="M11" i="36"/>
  <c r="N11" i="36"/>
  <c r="Q11" i="36"/>
  <c r="R11" i="36"/>
  <c r="AH11" i="36"/>
  <c r="AH14" i="36" s="1"/>
  <c r="AH17" i="36" s="1"/>
  <c r="AH20" i="36" s="1"/>
  <c r="AH23" i="36" s="1"/>
  <c r="AH26" i="36" s="1"/>
  <c r="AH29" i="36" s="1"/>
  <c r="AH32" i="36" s="1"/>
  <c r="AH35" i="36" s="1"/>
  <c r="AH38" i="36" s="1"/>
  <c r="AH41" i="36" s="1"/>
  <c r="AH44" i="36" s="1"/>
  <c r="AH47" i="36" s="1"/>
  <c r="AH50" i="36" s="1"/>
  <c r="AH53" i="36" s="1"/>
  <c r="AH56" i="36" s="1"/>
  <c r="C12" i="36"/>
  <c r="D12" i="36"/>
  <c r="E12" i="36"/>
  <c r="S12" i="36" s="1"/>
  <c r="AB12" i="36" s="1"/>
  <c r="F12" i="36"/>
  <c r="L12" i="36"/>
  <c r="G12" i="36" s="1"/>
  <c r="M12" i="36"/>
  <c r="N12" i="36"/>
  <c r="R12" i="36"/>
  <c r="T12" i="36"/>
  <c r="V12" i="36"/>
  <c r="AH12" i="36"/>
  <c r="C13" i="36"/>
  <c r="Q13" i="36" s="1"/>
  <c r="D13" i="36"/>
  <c r="R13" i="36" s="1"/>
  <c r="E13" i="36"/>
  <c r="F13" i="36"/>
  <c r="G13" i="36"/>
  <c r="L13" i="36"/>
  <c r="M13" i="36"/>
  <c r="H13" i="36" s="1"/>
  <c r="V13" i="36" s="1"/>
  <c r="AE13" i="36" s="1"/>
  <c r="N13" i="36"/>
  <c r="S13" i="36"/>
  <c r="AA13" i="36"/>
  <c r="AH13" i="36"/>
  <c r="AH16" i="36" s="1"/>
  <c r="C14" i="36"/>
  <c r="D14" i="36"/>
  <c r="E14" i="36"/>
  <c r="F14" i="36"/>
  <c r="G14" i="36"/>
  <c r="H14" i="36"/>
  <c r="V14" i="36" s="1"/>
  <c r="L14" i="36"/>
  <c r="M14" i="36"/>
  <c r="N14" i="36"/>
  <c r="R14" i="36"/>
  <c r="T14" i="36"/>
  <c r="AB14" i="36"/>
  <c r="C15" i="36"/>
  <c r="D15" i="36"/>
  <c r="E15" i="36"/>
  <c r="F15" i="36"/>
  <c r="T15" i="36" s="1"/>
  <c r="AC15" i="36" s="1"/>
  <c r="L15" i="36"/>
  <c r="G15" i="36" s="1"/>
  <c r="M15" i="36"/>
  <c r="H15" i="36" s="1"/>
  <c r="N15" i="36"/>
  <c r="R15" i="36"/>
  <c r="S15" i="36"/>
  <c r="AB15" i="36" s="1"/>
  <c r="V15" i="36"/>
  <c r="AE15" i="36" s="1"/>
  <c r="AH15" i="36"/>
  <c r="C16" i="36"/>
  <c r="D16" i="36"/>
  <c r="E16" i="36"/>
  <c r="F16" i="36"/>
  <c r="H16" i="36"/>
  <c r="V16" i="36" s="1"/>
  <c r="L16" i="36"/>
  <c r="G16" i="36" s="1"/>
  <c r="U16" i="36" s="1"/>
  <c r="M16" i="36"/>
  <c r="N16" i="36"/>
  <c r="R16" i="36"/>
  <c r="AA16" i="36" s="1"/>
  <c r="T16" i="36"/>
  <c r="AC16" i="36" s="1"/>
  <c r="C17" i="36"/>
  <c r="D17" i="36"/>
  <c r="R17" i="36" s="1"/>
  <c r="E17" i="36"/>
  <c r="F17" i="36"/>
  <c r="G17" i="36"/>
  <c r="L17" i="36"/>
  <c r="M17" i="36"/>
  <c r="H17" i="36" s="1"/>
  <c r="V17" i="36" s="1"/>
  <c r="AE17" i="36" s="1"/>
  <c r="N17" i="36"/>
  <c r="C18" i="36"/>
  <c r="D18" i="36"/>
  <c r="R18" i="36" s="1"/>
  <c r="E18" i="36"/>
  <c r="S18" i="36" s="1"/>
  <c r="F18" i="36"/>
  <c r="G18" i="36"/>
  <c r="H18" i="36"/>
  <c r="V18" i="36" s="1"/>
  <c r="L18" i="36"/>
  <c r="M18" i="36"/>
  <c r="N18" i="36"/>
  <c r="AH18" i="36"/>
  <c r="AH21" i="36" s="1"/>
  <c r="C19" i="36"/>
  <c r="D19" i="36"/>
  <c r="E19" i="36"/>
  <c r="F19" i="36"/>
  <c r="T19" i="36" s="1"/>
  <c r="L19" i="36"/>
  <c r="G19" i="36" s="1"/>
  <c r="M19" i="36"/>
  <c r="H19" i="36" s="1"/>
  <c r="V19" i="36" s="1"/>
  <c r="AE19" i="36" s="1"/>
  <c r="N19" i="36"/>
  <c r="R19" i="36"/>
  <c r="S19" i="36"/>
  <c r="AB19" i="36" s="1"/>
  <c r="AH19" i="36"/>
  <c r="AH22" i="36" s="1"/>
  <c r="AH25" i="36" s="1"/>
  <c r="C20" i="36"/>
  <c r="Q20" i="36" s="1"/>
  <c r="D20" i="36"/>
  <c r="E20" i="36"/>
  <c r="F20" i="36"/>
  <c r="G20" i="36"/>
  <c r="U20" i="36" s="1"/>
  <c r="L20" i="36"/>
  <c r="M20" i="36"/>
  <c r="H20" i="36" s="1"/>
  <c r="V20" i="36" s="1"/>
  <c r="N20" i="36"/>
  <c r="R20" i="36"/>
  <c r="S20" i="36"/>
  <c r="AA20" i="36"/>
  <c r="C21" i="36"/>
  <c r="D21" i="36"/>
  <c r="E21" i="36"/>
  <c r="S21" i="36" s="1"/>
  <c r="AB21" i="36" s="1"/>
  <c r="F21" i="36"/>
  <c r="H21" i="36"/>
  <c r="V21" i="36" s="1"/>
  <c r="L21" i="36"/>
  <c r="G21" i="36" s="1"/>
  <c r="M21" i="36"/>
  <c r="N21" i="36"/>
  <c r="R21" i="36"/>
  <c r="C22" i="36"/>
  <c r="D22" i="36"/>
  <c r="F22" i="36"/>
  <c r="T22" i="36" s="1"/>
  <c r="H22" i="36"/>
  <c r="V22" i="36" s="1"/>
  <c r="L22" i="36"/>
  <c r="G22" i="36" s="1"/>
  <c r="M22" i="36"/>
  <c r="N22" i="36"/>
  <c r="I22" i="36" s="1"/>
  <c r="R22" i="36"/>
  <c r="C23" i="36"/>
  <c r="D23" i="36"/>
  <c r="F23" i="36"/>
  <c r="T23" i="36" s="1"/>
  <c r="AC23" i="36" s="1"/>
  <c r="G23" i="36"/>
  <c r="L23" i="36"/>
  <c r="M23" i="36"/>
  <c r="H23" i="36" s="1"/>
  <c r="V23" i="36" s="1"/>
  <c r="N23" i="36"/>
  <c r="R23" i="36"/>
  <c r="AA23" i="36" s="1"/>
  <c r="C24" i="36"/>
  <c r="D24" i="36"/>
  <c r="F24" i="36"/>
  <c r="H24" i="36"/>
  <c r="V24" i="36" s="1"/>
  <c r="L24" i="36"/>
  <c r="G24" i="36" s="1"/>
  <c r="M24" i="36"/>
  <c r="N24" i="36"/>
  <c r="I24" i="36" s="1"/>
  <c r="R24" i="36"/>
  <c r="AA24" i="36" s="1"/>
  <c r="AH24" i="36"/>
  <c r="AH27" i="36" s="1"/>
  <c r="AH30" i="36" s="1"/>
  <c r="C25" i="36"/>
  <c r="D25" i="36"/>
  <c r="F25" i="36"/>
  <c r="G25" i="36"/>
  <c r="H25" i="36"/>
  <c r="V25" i="36" s="1"/>
  <c r="L25" i="36"/>
  <c r="M25" i="36"/>
  <c r="N25" i="36"/>
  <c r="I25" i="36" s="1"/>
  <c r="R25" i="36"/>
  <c r="C26" i="36"/>
  <c r="Q26" i="36" s="1"/>
  <c r="D26" i="36"/>
  <c r="F26" i="36"/>
  <c r="I26" i="36"/>
  <c r="L26" i="36"/>
  <c r="G26" i="36" s="1"/>
  <c r="U26" i="36" s="1"/>
  <c r="M26" i="36"/>
  <c r="N26" i="36"/>
  <c r="R26" i="36"/>
  <c r="AA27" i="36" s="1"/>
  <c r="C27" i="36"/>
  <c r="D27" i="36"/>
  <c r="F27" i="36"/>
  <c r="L27" i="36"/>
  <c r="G27" i="36" s="1"/>
  <c r="M27" i="36"/>
  <c r="H27" i="36" s="1"/>
  <c r="V27" i="36" s="1"/>
  <c r="N27" i="36"/>
  <c r="R27" i="36"/>
  <c r="T27" i="36"/>
  <c r="U27" i="36"/>
  <c r="AD27" i="36" s="1"/>
  <c r="C28" i="36"/>
  <c r="D28" i="36"/>
  <c r="R28" i="36" s="1"/>
  <c r="F28" i="36"/>
  <c r="T28" i="36" s="1"/>
  <c r="AC28" i="36" s="1"/>
  <c r="H28" i="36"/>
  <c r="L28" i="36"/>
  <c r="G28" i="36" s="1"/>
  <c r="M28" i="36"/>
  <c r="N28" i="36"/>
  <c r="I28" i="36" s="1"/>
  <c r="V28" i="36"/>
  <c r="AH28" i="36"/>
  <c r="AH31" i="36" s="1"/>
  <c r="AH34" i="36" s="1"/>
  <c r="AH37" i="36" s="1"/>
  <c r="AH40" i="36" s="1"/>
  <c r="AH43" i="36" s="1"/>
  <c r="AH46" i="36" s="1"/>
  <c r="AH49" i="36" s="1"/>
  <c r="AH52" i="36" s="1"/>
  <c r="AH55" i="36" s="1"/>
  <c r="C29" i="36"/>
  <c r="D29" i="36"/>
  <c r="F29" i="36"/>
  <c r="T29" i="36" s="1"/>
  <c r="AC29" i="36" s="1"/>
  <c r="G29" i="36"/>
  <c r="L29" i="36"/>
  <c r="M29" i="36"/>
  <c r="H29" i="36" s="1"/>
  <c r="V29" i="36" s="1"/>
  <c r="N29" i="36"/>
  <c r="I29" i="36" s="1"/>
  <c r="R29" i="36"/>
  <c r="C30" i="36"/>
  <c r="D30" i="36"/>
  <c r="F30" i="36"/>
  <c r="H30" i="36"/>
  <c r="I30" i="36"/>
  <c r="L30" i="36"/>
  <c r="G30" i="36" s="1"/>
  <c r="M30" i="36"/>
  <c r="N30" i="36"/>
  <c r="Q30" i="36"/>
  <c r="R30" i="36"/>
  <c r="V30" i="36"/>
  <c r="AE30" i="36" s="1"/>
  <c r="AA30" i="36"/>
  <c r="C31" i="36"/>
  <c r="D31" i="36"/>
  <c r="F31" i="36"/>
  <c r="T31" i="36" s="1"/>
  <c r="G31" i="36"/>
  <c r="L31" i="36"/>
  <c r="M31" i="36"/>
  <c r="H31" i="36" s="1"/>
  <c r="V31" i="36" s="1"/>
  <c r="N31" i="36"/>
  <c r="R31" i="36"/>
  <c r="AA31" i="36" s="1"/>
  <c r="C32" i="36"/>
  <c r="D32" i="36"/>
  <c r="F32" i="36"/>
  <c r="H32" i="36"/>
  <c r="V32" i="36" s="1"/>
  <c r="L32" i="36"/>
  <c r="G32" i="36" s="1"/>
  <c r="M32" i="36"/>
  <c r="N32" i="36"/>
  <c r="I32" i="36" s="1"/>
  <c r="R32" i="36"/>
  <c r="AA32" i="36" s="1"/>
  <c r="C33" i="36"/>
  <c r="D33" i="36"/>
  <c r="F33" i="36"/>
  <c r="H33" i="36"/>
  <c r="V33" i="36" s="1"/>
  <c r="I33" i="36"/>
  <c r="L33" i="36"/>
  <c r="G33" i="36" s="1"/>
  <c r="M33" i="36"/>
  <c r="N33" i="36"/>
  <c r="R33" i="36"/>
  <c r="AA33" i="36"/>
  <c r="AH33" i="36"/>
  <c r="AH36" i="36" s="1"/>
  <c r="AH39" i="36" s="1"/>
  <c r="AH42" i="36" s="1"/>
  <c r="AH45" i="36" s="1"/>
  <c r="AH48" i="36" s="1"/>
  <c r="AH51" i="36" s="1"/>
  <c r="AH54" i="36" s="1"/>
  <c r="C34" i="36"/>
  <c r="D34" i="36"/>
  <c r="F34" i="36"/>
  <c r="H34" i="36"/>
  <c r="V34" i="36" s="1"/>
  <c r="L34" i="36"/>
  <c r="G34" i="36" s="1"/>
  <c r="M34" i="36"/>
  <c r="N34" i="36"/>
  <c r="R34" i="36"/>
  <c r="T34" i="36"/>
  <c r="AA34" i="36"/>
  <c r="C35" i="36"/>
  <c r="D35" i="36"/>
  <c r="F35" i="36"/>
  <c r="T35" i="36" s="1"/>
  <c r="H35" i="36"/>
  <c r="L35" i="36"/>
  <c r="G35" i="36" s="1"/>
  <c r="M35" i="36"/>
  <c r="N35" i="36"/>
  <c r="R35" i="36"/>
  <c r="U35" i="36"/>
  <c r="V35" i="36"/>
  <c r="AA35" i="36"/>
  <c r="AC35" i="36"/>
  <c r="C36" i="36"/>
  <c r="D36" i="36"/>
  <c r="F36" i="36"/>
  <c r="T36" i="36" s="1"/>
  <c r="L36" i="36"/>
  <c r="G36" i="36" s="1"/>
  <c r="M36" i="36"/>
  <c r="H36" i="36" s="1"/>
  <c r="V36" i="36" s="1"/>
  <c r="N36" i="36"/>
  <c r="R36" i="36"/>
  <c r="AA36" i="36"/>
  <c r="C37" i="36"/>
  <c r="D37" i="36"/>
  <c r="F37" i="36"/>
  <c r="T37" i="36" s="1"/>
  <c r="H37" i="36"/>
  <c r="L37" i="36"/>
  <c r="G37" i="36" s="1"/>
  <c r="M37" i="36"/>
  <c r="N37" i="36"/>
  <c r="I37" i="36" s="1"/>
  <c r="R37" i="36"/>
  <c r="V37" i="36"/>
  <c r="AA37" i="36"/>
  <c r="C38" i="36"/>
  <c r="D38" i="36"/>
  <c r="F38" i="36"/>
  <c r="T38" i="36" s="1"/>
  <c r="AC38" i="36" s="1"/>
  <c r="G38" i="36"/>
  <c r="U38" i="36" s="1"/>
  <c r="L38" i="36"/>
  <c r="M38" i="36"/>
  <c r="H38" i="36" s="1"/>
  <c r="V38" i="36" s="1"/>
  <c r="N38" i="36"/>
  <c r="I38" i="36" s="1"/>
  <c r="R38" i="36"/>
  <c r="AA38" i="36"/>
  <c r="C39" i="36"/>
  <c r="D39" i="36"/>
  <c r="F39" i="36"/>
  <c r="H39" i="36"/>
  <c r="I39" i="36"/>
  <c r="L39" i="36"/>
  <c r="G39" i="36" s="1"/>
  <c r="M39" i="36"/>
  <c r="N39" i="36"/>
  <c r="Q39" i="36"/>
  <c r="R39" i="36"/>
  <c r="V39" i="36"/>
  <c r="AA39" i="36"/>
  <c r="C40" i="36"/>
  <c r="Q40" i="36" s="1"/>
  <c r="D40" i="36"/>
  <c r="F40" i="36"/>
  <c r="T40" i="36" s="1"/>
  <c r="G40" i="36"/>
  <c r="H40" i="36"/>
  <c r="V40" i="36" s="1"/>
  <c r="L40" i="36"/>
  <c r="M40" i="36"/>
  <c r="N40" i="36"/>
  <c r="I40" i="36" s="1"/>
  <c r="R40" i="36"/>
  <c r="AA40" i="36" s="1"/>
  <c r="Z40" i="36"/>
  <c r="C41" i="36"/>
  <c r="D41" i="36"/>
  <c r="F41" i="36"/>
  <c r="H41" i="36"/>
  <c r="V41" i="36" s="1"/>
  <c r="I41" i="36"/>
  <c r="L41" i="36"/>
  <c r="G41" i="36" s="1"/>
  <c r="M41" i="36"/>
  <c r="N41" i="36"/>
  <c r="R41" i="36"/>
  <c r="AA41" i="36"/>
  <c r="C42" i="36"/>
  <c r="D42" i="36"/>
  <c r="F42" i="36"/>
  <c r="H42" i="36"/>
  <c r="V42" i="36" s="1"/>
  <c r="L42" i="36"/>
  <c r="G42" i="36" s="1"/>
  <c r="M42" i="36"/>
  <c r="N42" i="36"/>
  <c r="R42" i="36"/>
  <c r="T42" i="36"/>
  <c r="AA42" i="36"/>
  <c r="C43" i="36"/>
  <c r="D43" i="36"/>
  <c r="F43" i="36"/>
  <c r="T43" i="36" s="1"/>
  <c r="H43" i="36"/>
  <c r="V43" i="36" s="1"/>
  <c r="L43" i="36"/>
  <c r="G43" i="36" s="1"/>
  <c r="M43" i="36"/>
  <c r="N43" i="36"/>
  <c r="R43" i="36"/>
  <c r="AA43" i="36"/>
  <c r="AC43" i="36"/>
  <c r="C44" i="36"/>
  <c r="D44" i="36"/>
  <c r="F44" i="36"/>
  <c r="T44" i="36" s="1"/>
  <c r="L44" i="36"/>
  <c r="G44" i="36" s="1"/>
  <c r="M44" i="36"/>
  <c r="H44" i="36" s="1"/>
  <c r="V44" i="36" s="1"/>
  <c r="N44" i="36"/>
  <c r="R44" i="36"/>
  <c r="AA44" i="36"/>
  <c r="C45" i="36"/>
  <c r="D45" i="36"/>
  <c r="F45" i="36"/>
  <c r="T45" i="36" s="1"/>
  <c r="H45" i="36"/>
  <c r="V45" i="36" s="1"/>
  <c r="L45" i="36"/>
  <c r="G45" i="36" s="1"/>
  <c r="M45" i="36"/>
  <c r="N45" i="36"/>
  <c r="I45" i="36" s="1"/>
  <c r="R45" i="36"/>
  <c r="AA45" i="36"/>
  <c r="C46" i="36"/>
  <c r="D46" i="36"/>
  <c r="F46" i="36"/>
  <c r="T46" i="36" s="1"/>
  <c r="AC46" i="36" s="1"/>
  <c r="G46" i="36"/>
  <c r="L46" i="36"/>
  <c r="M46" i="36"/>
  <c r="H46" i="36" s="1"/>
  <c r="V46" i="36" s="1"/>
  <c r="N46" i="36"/>
  <c r="I46" i="36" s="1"/>
  <c r="R46" i="36"/>
  <c r="AA46" i="36"/>
  <c r="C47" i="36"/>
  <c r="D47" i="36"/>
  <c r="F47" i="36"/>
  <c r="H47" i="36"/>
  <c r="V47" i="36" s="1"/>
  <c r="I47" i="36"/>
  <c r="L47" i="36"/>
  <c r="G47" i="36" s="1"/>
  <c r="M47" i="36"/>
  <c r="N47" i="36"/>
  <c r="Q47" i="36"/>
  <c r="R47" i="36"/>
  <c r="AA47" i="36"/>
  <c r="C48" i="36"/>
  <c r="Q48" i="36" s="1"/>
  <c r="D48" i="36"/>
  <c r="F48" i="36"/>
  <c r="T48" i="36" s="1"/>
  <c r="G48" i="36"/>
  <c r="H48" i="36"/>
  <c r="V48" i="36" s="1"/>
  <c r="L48" i="36"/>
  <c r="M48" i="36"/>
  <c r="N48" i="36"/>
  <c r="I48" i="36" s="1"/>
  <c r="R48" i="36"/>
  <c r="AA48" i="36" s="1"/>
  <c r="Z48" i="36"/>
  <c r="C49" i="36"/>
  <c r="D49" i="36"/>
  <c r="F49" i="36"/>
  <c r="H49" i="36"/>
  <c r="V49" i="36" s="1"/>
  <c r="I49" i="36"/>
  <c r="L49" i="36"/>
  <c r="G49" i="36" s="1"/>
  <c r="M49" i="36"/>
  <c r="N49" i="36"/>
  <c r="R49" i="36"/>
  <c r="AA49" i="36"/>
  <c r="C50" i="36"/>
  <c r="D50" i="36"/>
  <c r="F50" i="36"/>
  <c r="H50" i="36"/>
  <c r="V50" i="36" s="1"/>
  <c r="L50" i="36"/>
  <c r="G50" i="36" s="1"/>
  <c r="M50" i="36"/>
  <c r="N50" i="36"/>
  <c r="R50" i="36"/>
  <c r="T50" i="36"/>
  <c r="AA50" i="36"/>
  <c r="C51" i="36"/>
  <c r="D51" i="36"/>
  <c r="F51" i="36"/>
  <c r="T51" i="36" s="1"/>
  <c r="H51" i="36"/>
  <c r="L51" i="36"/>
  <c r="G51" i="36" s="1"/>
  <c r="M51" i="36"/>
  <c r="N51" i="36"/>
  <c r="R51" i="36"/>
  <c r="V51" i="36"/>
  <c r="AA51" i="36"/>
  <c r="AC51" i="36"/>
  <c r="C52" i="36"/>
  <c r="F52" i="36"/>
  <c r="G52" i="36"/>
  <c r="L52" i="36"/>
  <c r="M52" i="36"/>
  <c r="H52" i="36" s="1"/>
  <c r="V52" i="36" s="1"/>
  <c r="N52" i="36"/>
  <c r="C53" i="36"/>
  <c r="Q53" i="36" s="1"/>
  <c r="F53" i="36"/>
  <c r="H53" i="36"/>
  <c r="V53" i="36" s="1"/>
  <c r="I53" i="36"/>
  <c r="L53" i="36"/>
  <c r="G53" i="36" s="1"/>
  <c r="M53" i="36"/>
  <c r="N53" i="36"/>
  <c r="T53" i="36"/>
  <c r="C54" i="36"/>
  <c r="F54" i="36"/>
  <c r="T54" i="36" s="1"/>
  <c r="AC54" i="36" s="1"/>
  <c r="G54" i="36"/>
  <c r="I54" i="36"/>
  <c r="L54" i="36"/>
  <c r="M54" i="36"/>
  <c r="H54" i="36" s="1"/>
  <c r="V54" i="36" s="1"/>
  <c r="N54" i="36"/>
  <c r="Q54" i="36"/>
  <c r="C55" i="36"/>
  <c r="F55" i="36"/>
  <c r="T55" i="36" s="1"/>
  <c r="AC55" i="36" s="1"/>
  <c r="L55" i="36"/>
  <c r="G55" i="36" s="1"/>
  <c r="M55" i="36"/>
  <c r="H55" i="36" s="1"/>
  <c r="V55" i="36" s="1"/>
  <c r="AE55" i="36" s="1"/>
  <c r="N55" i="36"/>
  <c r="C56" i="36"/>
  <c r="F56" i="36"/>
  <c r="G56" i="36"/>
  <c r="U56" i="36" s="1"/>
  <c r="H56" i="36"/>
  <c r="V56" i="36" s="1"/>
  <c r="I56" i="36"/>
  <c r="L56" i="36"/>
  <c r="M56" i="36"/>
  <c r="N56" i="36"/>
  <c r="Q56" i="36"/>
  <c r="M6" i="50"/>
  <c r="M7" i="50"/>
  <c r="M8" i="50"/>
  <c r="M9" i="50"/>
  <c r="M10" i="50"/>
  <c r="M11" i="50"/>
  <c r="M12" i="50"/>
  <c r="M13" i="50"/>
  <c r="M14" i="50"/>
  <c r="M15" i="50"/>
  <c r="M16" i="50"/>
  <c r="M17" i="50"/>
  <c r="M18" i="50"/>
  <c r="M19" i="50"/>
  <c r="M20" i="50"/>
  <c r="M21" i="50"/>
  <c r="M5" i="50"/>
  <c r="H6" i="50"/>
  <c r="H7" i="50"/>
  <c r="H8" i="50"/>
  <c r="H9" i="50"/>
  <c r="H10" i="50"/>
  <c r="H11" i="50"/>
  <c r="H12" i="50"/>
  <c r="H13" i="50"/>
  <c r="H14" i="50"/>
  <c r="H15" i="50"/>
  <c r="H16" i="50"/>
  <c r="H17" i="50"/>
  <c r="H18" i="50"/>
  <c r="H19" i="50"/>
  <c r="H20" i="50"/>
  <c r="H21" i="50"/>
  <c r="H5" i="50"/>
  <c r="C6" i="50"/>
  <c r="C7" i="50"/>
  <c r="C8" i="50"/>
  <c r="C9" i="50"/>
  <c r="C10" i="50"/>
  <c r="C11" i="50"/>
  <c r="C12" i="50"/>
  <c r="C13" i="50"/>
  <c r="C14" i="50"/>
  <c r="C15" i="50"/>
  <c r="C16" i="50"/>
  <c r="C17" i="50"/>
  <c r="C18" i="50"/>
  <c r="C19" i="50"/>
  <c r="C20" i="50"/>
  <c r="C21" i="50"/>
  <c r="C5" i="50"/>
  <c r="AH279" i="49"/>
  <c r="AG279" i="49"/>
  <c r="AF278" i="49"/>
  <c r="AF277" i="49"/>
  <c r="AF276" i="49"/>
  <c r="AF275" i="49"/>
  <c r="AF274" i="49"/>
  <c r="AF273" i="49"/>
  <c r="AF272" i="49"/>
  <c r="AF271" i="49"/>
  <c r="AF270" i="49"/>
  <c r="AF269" i="49"/>
  <c r="AF268" i="49"/>
  <c r="AF267" i="49"/>
  <c r="AF266" i="49"/>
  <c r="AF265" i="49"/>
  <c r="AF264" i="49"/>
  <c r="AF263" i="49"/>
  <c r="AF262" i="49"/>
  <c r="AF261" i="49"/>
  <c r="AF260" i="49"/>
  <c r="AF259" i="49"/>
  <c r="AF258" i="49"/>
  <c r="AF257" i="49"/>
  <c r="AF256" i="49"/>
  <c r="AF255" i="49"/>
  <c r="AF254" i="49"/>
  <c r="AF253" i="49"/>
  <c r="AF252" i="49"/>
  <c r="AF251" i="49"/>
  <c r="AF250" i="49"/>
  <c r="AF249" i="49"/>
  <c r="AF248" i="49"/>
  <c r="AF247" i="49"/>
  <c r="AF246" i="49"/>
  <c r="AF245" i="49"/>
  <c r="AF244" i="49"/>
  <c r="AF243" i="49"/>
  <c r="AF242" i="49"/>
  <c r="AF241" i="49"/>
  <c r="AF240" i="49"/>
  <c r="AF239" i="49"/>
  <c r="AF238" i="49"/>
  <c r="AF237" i="49"/>
  <c r="AF236" i="49"/>
  <c r="AF235" i="49"/>
  <c r="AF234" i="49"/>
  <c r="AF233" i="49"/>
  <c r="AF232" i="49"/>
  <c r="AF231" i="49"/>
  <c r="AF230" i="49"/>
  <c r="AF229" i="49"/>
  <c r="AF228" i="49"/>
  <c r="AF227" i="49"/>
  <c r="AF226" i="49"/>
  <c r="AF225" i="49"/>
  <c r="AF224" i="49"/>
  <c r="AF223" i="49"/>
  <c r="AF222" i="49"/>
  <c r="AF221" i="49"/>
  <c r="AF220" i="49"/>
  <c r="AF219" i="49"/>
  <c r="AF218" i="49"/>
  <c r="AF217" i="49"/>
  <c r="AF216" i="49"/>
  <c r="AF215" i="49"/>
  <c r="AF214" i="49"/>
  <c r="AF213" i="49"/>
  <c r="AF212" i="49"/>
  <c r="AF211" i="49"/>
  <c r="AF210" i="49"/>
  <c r="AF209" i="49"/>
  <c r="AF208" i="49"/>
  <c r="AF207" i="49"/>
  <c r="AF206" i="49"/>
  <c r="AF205" i="49"/>
  <c r="AF204" i="49"/>
  <c r="AF203" i="49"/>
  <c r="AF202" i="49"/>
  <c r="AF201" i="49"/>
  <c r="AF200" i="49"/>
  <c r="AF199" i="49"/>
  <c r="AF198" i="49"/>
  <c r="AF197" i="49"/>
  <c r="AF196" i="49"/>
  <c r="AF195" i="49"/>
  <c r="AF194" i="49"/>
  <c r="AF193" i="49"/>
  <c r="AF192" i="49"/>
  <c r="AF191" i="49"/>
  <c r="AF190" i="49"/>
  <c r="AF189" i="49"/>
  <c r="AF188" i="49"/>
  <c r="AF187" i="49"/>
  <c r="AF186" i="49"/>
  <c r="AF185" i="49"/>
  <c r="AF184" i="49"/>
  <c r="AF183" i="49"/>
  <c r="AF182" i="49"/>
  <c r="AF181" i="49"/>
  <c r="AF180" i="49"/>
  <c r="AF179" i="49"/>
  <c r="AF178" i="49"/>
  <c r="AF177" i="49"/>
  <c r="AF176" i="49"/>
  <c r="AF175" i="49"/>
  <c r="AF174" i="49"/>
  <c r="AF173" i="49"/>
  <c r="AF172" i="49"/>
  <c r="AF171" i="49"/>
  <c r="AF170" i="49"/>
  <c r="AF169" i="49"/>
  <c r="AF168" i="49"/>
  <c r="AF167" i="49"/>
  <c r="AF166" i="49"/>
  <c r="AF165" i="49"/>
  <c r="AF164" i="49"/>
  <c r="AF163" i="49"/>
  <c r="AF162" i="49"/>
  <c r="AF161" i="49"/>
  <c r="AF160" i="49"/>
  <c r="AF159" i="49"/>
  <c r="AF158" i="49"/>
  <c r="AF157" i="49"/>
  <c r="AF156" i="49"/>
  <c r="AF155" i="49"/>
  <c r="AF154" i="49"/>
  <c r="AF153" i="49"/>
  <c r="AF152" i="49"/>
  <c r="AF151" i="49"/>
  <c r="AF150" i="49"/>
  <c r="AF149" i="49"/>
  <c r="AF148" i="49"/>
  <c r="AF147" i="49"/>
  <c r="AF146" i="49"/>
  <c r="AF145" i="49"/>
  <c r="AF144" i="49"/>
  <c r="AF143" i="49"/>
  <c r="AF142" i="49"/>
  <c r="AF141" i="49"/>
  <c r="AF140" i="49"/>
  <c r="AF139" i="49"/>
  <c r="AF138" i="49"/>
  <c r="AF137" i="49"/>
  <c r="AF136" i="49"/>
  <c r="AF135" i="49"/>
  <c r="AF134" i="49"/>
  <c r="AF133" i="49"/>
  <c r="AF132" i="49"/>
  <c r="AF131" i="49"/>
  <c r="AF130" i="49"/>
  <c r="AF129" i="49"/>
  <c r="AF128" i="49"/>
  <c r="AF127" i="49"/>
  <c r="AF126" i="49"/>
  <c r="AF125" i="49"/>
  <c r="AF124" i="49"/>
  <c r="AF123" i="49"/>
  <c r="AF122" i="49"/>
  <c r="AF121" i="49"/>
  <c r="AF120" i="49"/>
  <c r="AF119" i="49"/>
  <c r="AF118" i="49"/>
  <c r="AF117" i="49"/>
  <c r="AF116" i="49"/>
  <c r="AF115" i="49"/>
  <c r="AF114" i="49"/>
  <c r="AF113" i="49"/>
  <c r="AF112" i="49"/>
  <c r="AF111" i="49"/>
  <c r="AF110" i="49"/>
  <c r="AF109" i="49"/>
  <c r="AF108" i="49"/>
  <c r="AF107" i="49"/>
  <c r="AF106" i="49"/>
  <c r="AF105" i="49"/>
  <c r="AF104" i="49"/>
  <c r="AF103" i="49"/>
  <c r="AF102" i="49"/>
  <c r="AF101" i="49"/>
  <c r="AF100" i="49"/>
  <c r="AF99" i="49"/>
  <c r="AF98" i="49"/>
  <c r="AF97" i="49"/>
  <c r="AF96" i="49"/>
  <c r="AF95" i="49"/>
  <c r="AF94" i="49"/>
  <c r="AF93" i="49"/>
  <c r="AF92" i="49"/>
  <c r="AF91" i="49"/>
  <c r="AF90" i="49"/>
  <c r="AF89" i="49"/>
  <c r="AF88" i="49"/>
  <c r="AF87" i="49"/>
  <c r="AF86" i="49"/>
  <c r="AF85" i="49"/>
  <c r="AF84" i="49"/>
  <c r="AF83" i="49"/>
  <c r="AF82" i="49"/>
  <c r="AF81" i="49"/>
  <c r="AF80" i="49"/>
  <c r="AF79" i="49"/>
  <c r="AF78" i="49"/>
  <c r="AF77" i="49"/>
  <c r="AF76" i="49"/>
  <c r="AF75" i="49"/>
  <c r="AF74" i="49"/>
  <c r="AF73" i="49"/>
  <c r="AF72" i="49"/>
  <c r="AF71" i="49"/>
  <c r="AF70" i="49"/>
  <c r="AF69" i="49"/>
  <c r="AF68" i="49"/>
  <c r="AF67" i="49"/>
  <c r="AF66" i="49"/>
  <c r="AF65" i="49"/>
  <c r="AF64" i="49"/>
  <c r="AF63" i="49"/>
  <c r="AF62" i="49"/>
  <c r="AF61" i="49"/>
  <c r="AF60" i="49"/>
  <c r="AF59" i="49"/>
  <c r="AF58" i="49"/>
  <c r="AF57" i="49"/>
  <c r="AF56" i="49"/>
  <c r="AF55" i="49"/>
  <c r="AF54" i="49"/>
  <c r="AF53" i="49"/>
  <c r="AF52" i="49"/>
  <c r="AF51" i="49"/>
  <c r="AF50" i="49"/>
  <c r="AF49" i="49"/>
  <c r="AF48" i="49"/>
  <c r="AF47" i="49"/>
  <c r="AF46" i="49"/>
  <c r="AF45" i="49"/>
  <c r="AF44" i="49"/>
  <c r="AF43" i="49"/>
  <c r="AF42" i="49"/>
  <c r="AF41" i="49"/>
  <c r="AF40" i="49"/>
  <c r="AF39" i="49"/>
  <c r="AF38" i="49"/>
  <c r="AF37" i="49"/>
  <c r="AF36" i="49"/>
  <c r="AF35" i="49"/>
  <c r="AF34" i="49"/>
  <c r="AF33" i="49"/>
  <c r="AF32" i="49"/>
  <c r="AF31" i="49"/>
  <c r="AF30" i="49"/>
  <c r="AF29" i="49"/>
  <c r="AF28" i="49"/>
  <c r="AF27" i="49"/>
  <c r="AF26" i="49"/>
  <c r="AF25" i="49"/>
  <c r="AF24" i="49"/>
  <c r="AF23" i="49"/>
  <c r="AF22" i="49"/>
  <c r="M22" i="49"/>
  <c r="K22" i="49"/>
  <c r="O22" i="49" s="1"/>
  <c r="J22" i="49"/>
  <c r="N22" i="49" s="1"/>
  <c r="I22" i="49"/>
  <c r="AF21" i="49"/>
  <c r="O21" i="49"/>
  <c r="N21" i="49"/>
  <c r="K21" i="49"/>
  <c r="J21" i="49"/>
  <c r="I21" i="49"/>
  <c r="M21" i="49" s="1"/>
  <c r="O20" i="49"/>
  <c r="K20" i="49"/>
  <c r="J20" i="49"/>
  <c r="N20" i="49" s="1"/>
  <c r="I20" i="49"/>
  <c r="M20" i="49" s="1"/>
  <c r="M19" i="49"/>
  <c r="K19" i="49"/>
  <c r="O19" i="49" s="1"/>
  <c r="J19" i="49"/>
  <c r="N19" i="49" s="1"/>
  <c r="I19" i="49"/>
  <c r="N18" i="49"/>
  <c r="M18" i="49"/>
  <c r="K18" i="49"/>
  <c r="O18" i="49" s="1"/>
  <c r="J18" i="49"/>
  <c r="I18" i="49"/>
  <c r="O17" i="49"/>
  <c r="N17" i="49"/>
  <c r="K17" i="49"/>
  <c r="J17" i="49"/>
  <c r="I17" i="49"/>
  <c r="M17" i="49" s="1"/>
  <c r="O16" i="49"/>
  <c r="K16" i="49"/>
  <c r="J16" i="49"/>
  <c r="N16" i="49" s="1"/>
  <c r="I16" i="49"/>
  <c r="M16" i="49" s="1"/>
  <c r="M15" i="49"/>
  <c r="K15" i="49"/>
  <c r="O15" i="49" s="1"/>
  <c r="J15" i="49"/>
  <c r="N15" i="49" s="1"/>
  <c r="I15" i="49"/>
  <c r="N14" i="49"/>
  <c r="M14" i="49"/>
  <c r="K14" i="49"/>
  <c r="O14" i="49" s="1"/>
  <c r="J14" i="49"/>
  <c r="I14" i="49"/>
  <c r="O13" i="49"/>
  <c r="N13" i="49"/>
  <c r="K13" i="49"/>
  <c r="J13" i="49"/>
  <c r="I13" i="49"/>
  <c r="M13" i="49" s="1"/>
  <c r="O12" i="49"/>
  <c r="K12" i="49"/>
  <c r="J12" i="49"/>
  <c r="N12" i="49" s="1"/>
  <c r="I12" i="49"/>
  <c r="M12" i="49" s="1"/>
  <c r="M11" i="49"/>
  <c r="K11" i="49"/>
  <c r="O11" i="49" s="1"/>
  <c r="J11" i="49"/>
  <c r="N11" i="49" s="1"/>
  <c r="I11" i="49"/>
  <c r="N10" i="49"/>
  <c r="M10" i="49"/>
  <c r="K10" i="49"/>
  <c r="O10" i="49" s="1"/>
  <c r="J10" i="49"/>
  <c r="I10" i="49"/>
  <c r="O9" i="49"/>
  <c r="N9" i="49"/>
  <c r="K9" i="49"/>
  <c r="J9" i="49"/>
  <c r="I9" i="49"/>
  <c r="M9" i="49" s="1"/>
  <c r="U8" i="49"/>
  <c r="U9" i="49" s="1"/>
  <c r="U10" i="49" s="1"/>
  <c r="U11" i="49" s="1"/>
  <c r="U12" i="49" s="1"/>
  <c r="U13" i="49" s="1"/>
  <c r="U14" i="49" s="1"/>
  <c r="U15" i="49" s="1"/>
  <c r="U16" i="49" s="1"/>
  <c r="U17" i="49" s="1"/>
  <c r="U18" i="49" s="1"/>
  <c r="U19" i="49" s="1"/>
  <c r="U20" i="49" s="1"/>
  <c r="U21" i="49" s="1"/>
  <c r="U22" i="49" s="1"/>
  <c r="O8" i="49"/>
  <c r="K8" i="49"/>
  <c r="J8" i="49"/>
  <c r="N8" i="49" s="1"/>
  <c r="I8" i="49"/>
  <c r="M8" i="49" s="1"/>
  <c r="U7" i="49"/>
  <c r="M7" i="49"/>
  <c r="K7" i="49"/>
  <c r="O7" i="49" s="1"/>
  <c r="J7" i="49"/>
  <c r="N7" i="49" s="1"/>
  <c r="I7" i="49"/>
  <c r="Q6" i="49"/>
  <c r="W6" i="49" s="1"/>
  <c r="M6" i="49"/>
  <c r="K6" i="49"/>
  <c r="O6" i="49" s="1"/>
  <c r="S6" i="49" s="1"/>
  <c r="J6" i="49"/>
  <c r="N6" i="49" s="1"/>
  <c r="R6" i="49" s="1"/>
  <c r="I6" i="49"/>
  <c r="AA5" i="49"/>
  <c r="Y5" i="49"/>
  <c r="W5" i="49"/>
  <c r="AZ4" i="16"/>
  <c r="BA4" i="16"/>
  <c r="BB4" i="16"/>
  <c r="AZ5" i="16"/>
  <c r="BA5" i="16"/>
  <c r="BB5" i="16"/>
  <c r="AZ6" i="16"/>
  <c r="BA6" i="16"/>
  <c r="BB6" i="16"/>
  <c r="AZ7" i="16"/>
  <c r="BA7" i="16"/>
  <c r="BB7" i="16"/>
  <c r="AZ8" i="16"/>
  <c r="BA8" i="16"/>
  <c r="BB8" i="16"/>
  <c r="AZ9" i="16"/>
  <c r="BA9" i="16"/>
  <c r="BB9" i="16"/>
  <c r="AZ10" i="16"/>
  <c r="BA10" i="16"/>
  <c r="BB10" i="16"/>
  <c r="AZ11" i="16"/>
  <c r="BA11" i="16"/>
  <c r="BB11" i="16"/>
  <c r="AZ12" i="16"/>
  <c r="BA12" i="16"/>
  <c r="BB12" i="16"/>
  <c r="AZ13" i="16"/>
  <c r="BA13" i="16"/>
  <c r="BB13" i="16"/>
  <c r="AZ14" i="16"/>
  <c r="BA14" i="16"/>
  <c r="BB14" i="16"/>
  <c r="AZ15" i="16"/>
  <c r="BA15" i="16"/>
  <c r="BB15" i="16"/>
  <c r="AZ16" i="16"/>
  <c r="BA16" i="16"/>
  <c r="BB16" i="16"/>
  <c r="AZ17" i="16"/>
  <c r="BA17" i="16"/>
  <c r="BB17" i="16"/>
  <c r="AZ18" i="16"/>
  <c r="BA18" i="16"/>
  <c r="BB18" i="16"/>
  <c r="AZ19" i="16"/>
  <c r="BA19" i="16"/>
  <c r="BB19" i="16"/>
  <c r="AZ20" i="16"/>
  <c r="BA20" i="16"/>
  <c r="BB20" i="16"/>
  <c r="AY5" i="16"/>
  <c r="AY6" i="16"/>
  <c r="AY7" i="16"/>
  <c r="AY8" i="16"/>
  <c r="AY9" i="16"/>
  <c r="AY10" i="16"/>
  <c r="AY11" i="16"/>
  <c r="AY12" i="16"/>
  <c r="AY13" i="16"/>
  <c r="AY14" i="16"/>
  <c r="AY15" i="16"/>
  <c r="AY16" i="16"/>
  <c r="AY17" i="16"/>
  <c r="AY18" i="16"/>
  <c r="AY19" i="16"/>
  <c r="AY20" i="16"/>
  <c r="AY4" i="16"/>
  <c r="AJ27" i="16"/>
  <c r="AJ30" i="16" s="1"/>
  <c r="AJ33" i="16" s="1"/>
  <c r="AJ36" i="16" s="1"/>
  <c r="AJ39" i="16" s="1"/>
  <c r="AJ42" i="16" s="1"/>
  <c r="AJ45" i="16" s="1"/>
  <c r="AJ48" i="16" s="1"/>
  <c r="AJ51" i="16" s="1"/>
  <c r="AJ54" i="16" s="1"/>
  <c r="AJ25" i="16"/>
  <c r="AJ28" i="16" s="1"/>
  <c r="AJ31" i="16" s="1"/>
  <c r="AJ34" i="16" s="1"/>
  <c r="AJ37" i="16" s="1"/>
  <c r="AJ40" i="16" s="1"/>
  <c r="AJ43" i="16" s="1"/>
  <c r="AJ46" i="16" s="1"/>
  <c r="AJ49" i="16" s="1"/>
  <c r="AJ52" i="16" s="1"/>
  <c r="AJ55" i="16" s="1"/>
  <c r="AJ22" i="16"/>
  <c r="AJ21" i="16"/>
  <c r="AJ24" i="16" s="1"/>
  <c r="AJ19" i="16"/>
  <c r="AJ18" i="16"/>
  <c r="AJ15" i="16"/>
  <c r="AJ13" i="16"/>
  <c r="AJ16" i="16" s="1"/>
  <c r="AJ12" i="16"/>
  <c r="AJ11" i="16"/>
  <c r="AJ14" i="16" s="1"/>
  <c r="AJ17" i="16" s="1"/>
  <c r="AJ20" i="16" s="1"/>
  <c r="AJ23" i="16" s="1"/>
  <c r="AJ26" i="16" s="1"/>
  <c r="AJ29" i="16" s="1"/>
  <c r="AJ32" i="16" s="1"/>
  <c r="AJ35" i="16" s="1"/>
  <c r="AJ38" i="16" s="1"/>
  <c r="AJ41" i="16" s="1"/>
  <c r="AJ44" i="16" s="1"/>
  <c r="AJ47" i="16" s="1"/>
  <c r="AJ50" i="16" s="1"/>
  <c r="AJ53" i="16" s="1"/>
  <c r="AJ56" i="16" s="1"/>
  <c r="AC12" i="16"/>
  <c r="AC13" i="16"/>
  <c r="AC16" i="16" s="1"/>
  <c r="AC19" i="16" s="1"/>
  <c r="AC22" i="16" s="1"/>
  <c r="AC25" i="16" s="1"/>
  <c r="AC28" i="16" s="1"/>
  <c r="AC31" i="16" s="1"/>
  <c r="AC34" i="16" s="1"/>
  <c r="AC37" i="16" s="1"/>
  <c r="AC40" i="16" s="1"/>
  <c r="AC43" i="16" s="1"/>
  <c r="AC46" i="16" s="1"/>
  <c r="AC49" i="16" s="1"/>
  <c r="AC52" i="16" s="1"/>
  <c r="AC55" i="16" s="1"/>
  <c r="AC14" i="16"/>
  <c r="AC17" i="16" s="1"/>
  <c r="AC20" i="16" s="1"/>
  <c r="AC23" i="16" s="1"/>
  <c r="AC26" i="16" s="1"/>
  <c r="AC29" i="16" s="1"/>
  <c r="AC32" i="16" s="1"/>
  <c r="AC35" i="16" s="1"/>
  <c r="AC38" i="16" s="1"/>
  <c r="AC41" i="16" s="1"/>
  <c r="AC44" i="16" s="1"/>
  <c r="AC47" i="16" s="1"/>
  <c r="AC50" i="16" s="1"/>
  <c r="AC53" i="16" s="1"/>
  <c r="AC56" i="16" s="1"/>
  <c r="AC15" i="16"/>
  <c r="AC18" i="16" s="1"/>
  <c r="AC21" i="16" s="1"/>
  <c r="AC24" i="16" s="1"/>
  <c r="AC27" i="16" s="1"/>
  <c r="AC30" i="16" s="1"/>
  <c r="AC33" i="16" s="1"/>
  <c r="AC36" i="16" s="1"/>
  <c r="AC39" i="16" s="1"/>
  <c r="AC42" i="16" s="1"/>
  <c r="AC45" i="16" s="1"/>
  <c r="AC48" i="16" s="1"/>
  <c r="AC51" i="16" s="1"/>
  <c r="AC54" i="16" s="1"/>
  <c r="AC11" i="16"/>
  <c r="AW20" i="12"/>
  <c r="AV20" i="12"/>
  <c r="AU20" i="12"/>
  <c r="AW19" i="12"/>
  <c r="AV19" i="12"/>
  <c r="AU19" i="12"/>
  <c r="AW18" i="12"/>
  <c r="AV18" i="12"/>
  <c r="AU18" i="12"/>
  <c r="AW17" i="12"/>
  <c r="AV17" i="12"/>
  <c r="AU17" i="12"/>
  <c r="AW16" i="12"/>
  <c r="AV16" i="12"/>
  <c r="AU16" i="12"/>
  <c r="AW15" i="12"/>
  <c r="AV15" i="12"/>
  <c r="AU15" i="12"/>
  <c r="AW14" i="12"/>
  <c r="AV14" i="12"/>
  <c r="AU14" i="12"/>
  <c r="AW13" i="12"/>
  <c r="AV13" i="12"/>
  <c r="AU13" i="12"/>
  <c r="AW12" i="12"/>
  <c r="AV12" i="12"/>
  <c r="AU12" i="12"/>
  <c r="AW11" i="12"/>
  <c r="AV11" i="12"/>
  <c r="AU11" i="12"/>
  <c r="AW10" i="12"/>
  <c r="AV10" i="12"/>
  <c r="AU10" i="12"/>
  <c r="AW9" i="12"/>
  <c r="AV9" i="12"/>
  <c r="AU9" i="12"/>
  <c r="AW8" i="12"/>
  <c r="AV8" i="12"/>
  <c r="AU8" i="12"/>
  <c r="AW7" i="12"/>
  <c r="AV7" i="12"/>
  <c r="AU7" i="12"/>
  <c r="AW6" i="12"/>
  <c r="AV6" i="12"/>
  <c r="AU6" i="12"/>
  <c r="AW5" i="12"/>
  <c r="AV5" i="12"/>
  <c r="AU5" i="12"/>
  <c r="AW4" i="12"/>
  <c r="AV4" i="12"/>
  <c r="AU4" i="12"/>
  <c r="AP4" i="12"/>
  <c r="AQ4" i="12"/>
  <c r="AR4" i="12"/>
  <c r="AP5" i="12"/>
  <c r="AQ5" i="12"/>
  <c r="AR5" i="12"/>
  <c r="AP6" i="12"/>
  <c r="AQ6" i="12"/>
  <c r="AR6" i="12"/>
  <c r="AP7" i="12"/>
  <c r="AQ7" i="12"/>
  <c r="AR7" i="12"/>
  <c r="AP8" i="12"/>
  <c r="AQ8" i="12"/>
  <c r="AR8" i="12"/>
  <c r="AP9" i="12"/>
  <c r="AQ9" i="12"/>
  <c r="AR9" i="12"/>
  <c r="AP10" i="12"/>
  <c r="AQ10" i="12"/>
  <c r="AR10" i="12"/>
  <c r="AP11" i="12"/>
  <c r="AQ11" i="12"/>
  <c r="AR11" i="12"/>
  <c r="AP12" i="12"/>
  <c r="AQ12" i="12"/>
  <c r="AR12" i="12"/>
  <c r="AP13" i="12"/>
  <c r="AQ13" i="12"/>
  <c r="AR13" i="12"/>
  <c r="AP14" i="12"/>
  <c r="AQ14" i="12"/>
  <c r="AR14" i="12"/>
  <c r="AP15" i="12"/>
  <c r="AQ15" i="12"/>
  <c r="AR15" i="12"/>
  <c r="AP16" i="12"/>
  <c r="AQ16" i="12"/>
  <c r="AR16" i="12"/>
  <c r="AP17" i="12"/>
  <c r="AQ17" i="12"/>
  <c r="AR17" i="12"/>
  <c r="AP18" i="12"/>
  <c r="AQ18" i="12"/>
  <c r="AR18" i="12"/>
  <c r="AP19" i="12"/>
  <c r="AQ19" i="12"/>
  <c r="AR19" i="12"/>
  <c r="AP20" i="12"/>
  <c r="AQ20" i="12"/>
  <c r="AR20" i="12"/>
  <c r="AO20" i="12"/>
  <c r="AO19" i="12"/>
  <c r="AO18" i="12"/>
  <c r="AO17" i="12"/>
  <c r="AO16" i="12"/>
  <c r="AO15" i="12"/>
  <c r="AO14" i="12"/>
  <c r="AO13" i="12"/>
  <c r="AO12" i="12"/>
  <c r="AO11" i="12"/>
  <c r="AO10" i="12"/>
  <c r="AO9" i="12"/>
  <c r="AO8" i="12"/>
  <c r="AO7" i="12"/>
  <c r="AO6" i="12"/>
  <c r="AB12" i="12"/>
  <c r="AB13" i="12"/>
  <c r="AB16" i="12" s="1"/>
  <c r="AB19" i="12" s="1"/>
  <c r="AB22" i="12" s="1"/>
  <c r="AB25" i="12" s="1"/>
  <c r="AB28" i="12" s="1"/>
  <c r="AB31" i="12" s="1"/>
  <c r="AB34" i="12" s="1"/>
  <c r="AB37" i="12" s="1"/>
  <c r="AB40" i="12" s="1"/>
  <c r="AB43" i="12" s="1"/>
  <c r="AB46" i="12" s="1"/>
  <c r="AB49" i="12" s="1"/>
  <c r="AB52" i="12" s="1"/>
  <c r="AB55" i="12" s="1"/>
  <c r="AB14" i="12"/>
  <c r="AB17" i="12" s="1"/>
  <c r="AB20" i="12" s="1"/>
  <c r="AB23" i="12" s="1"/>
  <c r="AB26" i="12" s="1"/>
  <c r="AB29" i="12" s="1"/>
  <c r="AB32" i="12" s="1"/>
  <c r="AB35" i="12" s="1"/>
  <c r="AB38" i="12" s="1"/>
  <c r="AB41" i="12" s="1"/>
  <c r="AB44" i="12" s="1"/>
  <c r="AB47" i="12" s="1"/>
  <c r="AB50" i="12" s="1"/>
  <c r="AB53" i="12" s="1"/>
  <c r="AB56" i="12" s="1"/>
  <c r="AB15" i="12"/>
  <c r="AB18" i="12" s="1"/>
  <c r="AB21" i="12" s="1"/>
  <c r="AB24" i="12" s="1"/>
  <c r="AB27" i="12" s="1"/>
  <c r="AB30" i="12" s="1"/>
  <c r="AB33" i="12" s="1"/>
  <c r="AB36" i="12" s="1"/>
  <c r="AB39" i="12" s="1"/>
  <c r="AB42" i="12" s="1"/>
  <c r="AB45" i="12" s="1"/>
  <c r="AB48" i="12" s="1"/>
  <c r="AB51" i="12" s="1"/>
  <c r="AB54" i="12" s="1"/>
  <c r="AB11" i="12"/>
  <c r="AO5" i="12"/>
  <c r="AO4" i="12"/>
  <c r="F12" i="53" l="1"/>
  <c r="P18" i="53"/>
  <c r="T21" i="53"/>
  <c r="E19" i="53"/>
  <c r="E15" i="53"/>
  <c r="E11" i="53"/>
  <c r="E7" i="53"/>
  <c r="J21" i="53"/>
  <c r="J17" i="53"/>
  <c r="J13" i="53"/>
  <c r="J9" i="53"/>
  <c r="E20" i="53"/>
  <c r="P6" i="53"/>
  <c r="V22" i="53" s="1"/>
  <c r="P10" i="53"/>
  <c r="F16" i="53"/>
  <c r="E5" i="53"/>
  <c r="E14" i="53"/>
  <c r="E10" i="53"/>
  <c r="E6" i="53"/>
  <c r="J20" i="53"/>
  <c r="J16" i="53"/>
  <c r="J12" i="53"/>
  <c r="J8" i="53"/>
  <c r="O5" i="53"/>
  <c r="O10" i="53"/>
  <c r="F22" i="53"/>
  <c r="K22" i="53"/>
  <c r="T22" i="53"/>
  <c r="O21" i="53"/>
  <c r="O22" i="53"/>
  <c r="U22" i="53" s="1"/>
  <c r="J22" i="53"/>
  <c r="T17" i="53"/>
  <c r="T13" i="53"/>
  <c r="T14" i="53"/>
  <c r="P9" i="53"/>
  <c r="T18" i="53"/>
  <c r="T12" i="53"/>
  <c r="T16" i="53"/>
  <c r="T20" i="53"/>
  <c r="T9" i="53"/>
  <c r="P13" i="53"/>
  <c r="P17" i="53"/>
  <c r="P21" i="53"/>
  <c r="V15" i="53" s="1"/>
  <c r="T5" i="53"/>
  <c r="T7" i="53"/>
  <c r="T11" i="53"/>
  <c r="T19" i="53"/>
  <c r="T6" i="53"/>
  <c r="T8" i="53"/>
  <c r="T15" i="53"/>
  <c r="U5" i="53"/>
  <c r="U6" i="53"/>
  <c r="U10" i="53"/>
  <c r="U14" i="53"/>
  <c r="U18" i="53"/>
  <c r="U8" i="53"/>
  <c r="U12" i="53"/>
  <c r="U16" i="53"/>
  <c r="U20" i="53"/>
  <c r="U9" i="53"/>
  <c r="U13" i="53"/>
  <c r="U17" i="53"/>
  <c r="U21" i="53"/>
  <c r="U7" i="53"/>
  <c r="U11" i="53"/>
  <c r="U15" i="53"/>
  <c r="U19" i="53"/>
  <c r="AD20" i="36"/>
  <c r="AE36" i="36"/>
  <c r="U55" i="36"/>
  <c r="U54" i="36"/>
  <c r="AE52" i="36"/>
  <c r="U51" i="36"/>
  <c r="AD52" i="36" s="1"/>
  <c r="U49" i="36"/>
  <c r="U48" i="36"/>
  <c r="U42" i="36"/>
  <c r="AD42" i="36" s="1"/>
  <c r="AE20" i="36"/>
  <c r="U19" i="36"/>
  <c r="U44" i="36"/>
  <c r="U29" i="36"/>
  <c r="AE22" i="36"/>
  <c r="AE21" i="36"/>
  <c r="U46" i="36"/>
  <c r="AE42" i="36"/>
  <c r="AE40" i="36"/>
  <c r="AE38" i="36"/>
  <c r="U36" i="36"/>
  <c r="AD36" i="36" s="1"/>
  <c r="U33" i="36"/>
  <c r="AD33" i="36" s="1"/>
  <c r="AE31" i="36"/>
  <c r="AE23" i="36"/>
  <c r="U5" i="36"/>
  <c r="AD5" i="36" s="1"/>
  <c r="AK5" i="36" s="1"/>
  <c r="AE56" i="36"/>
  <c r="U53" i="36"/>
  <c r="U52" i="36"/>
  <c r="U50" i="36"/>
  <c r="AD50" i="36" s="1"/>
  <c r="AE44" i="36"/>
  <c r="U43" i="36"/>
  <c r="U41" i="36"/>
  <c r="U40" i="36"/>
  <c r="U34" i="36"/>
  <c r="AD34" i="36" s="1"/>
  <c r="U25" i="36"/>
  <c r="AD26" i="36" s="1"/>
  <c r="AE14" i="36"/>
  <c r="U13" i="36"/>
  <c r="AE50" i="36"/>
  <c r="AE48" i="36"/>
  <c r="AE46" i="36"/>
  <c r="AD44" i="36"/>
  <c r="AE34" i="36"/>
  <c r="AE53" i="36"/>
  <c r="AE54" i="36"/>
  <c r="AD48" i="36"/>
  <c r="AC44" i="36"/>
  <c r="AC45" i="36"/>
  <c r="AC14" i="36"/>
  <c r="Z54" i="36"/>
  <c r="AD53" i="36"/>
  <c r="AC36" i="36"/>
  <c r="AC37" i="36"/>
  <c r="AA28" i="36"/>
  <c r="AA29" i="36"/>
  <c r="AB6" i="36"/>
  <c r="AB7" i="36"/>
  <c r="AD56" i="36"/>
  <c r="AE32" i="36"/>
  <c r="AE24" i="36"/>
  <c r="AE25" i="36"/>
  <c r="AB11" i="36"/>
  <c r="AB10" i="36"/>
  <c r="AC53" i="36"/>
  <c r="AE45" i="36"/>
  <c r="Z39" i="36"/>
  <c r="AE37" i="36"/>
  <c r="Z30" i="36"/>
  <c r="Z13" i="36"/>
  <c r="Z8" i="36"/>
  <c r="Q4" i="36"/>
  <c r="Z4" i="36" s="1"/>
  <c r="Q16" i="36"/>
  <c r="Q12" i="36"/>
  <c r="Z12" i="36" s="1"/>
  <c r="Q28" i="36"/>
  <c r="Z28" i="36" s="1"/>
  <c r="Q55" i="36"/>
  <c r="Z55" i="36" s="1"/>
  <c r="Q50" i="36"/>
  <c r="Z50" i="36" s="1"/>
  <c r="Q49" i="36"/>
  <c r="Z49" i="36" s="1"/>
  <c r="AE47" i="36"/>
  <c r="U45" i="36"/>
  <c r="Q42" i="36"/>
  <c r="Z42" i="36" s="1"/>
  <c r="Q41" i="36"/>
  <c r="Z41" i="36" s="1"/>
  <c r="AE39" i="36"/>
  <c r="U37" i="36"/>
  <c r="Q34" i="36"/>
  <c r="Z34" i="36" s="1"/>
  <c r="Q33" i="36"/>
  <c r="U31" i="36"/>
  <c r="AE28" i="36"/>
  <c r="AC27" i="36"/>
  <c r="Q27" i="36"/>
  <c r="Z27" i="36" s="1"/>
  <c r="AA26" i="36"/>
  <c r="U23" i="36"/>
  <c r="U22" i="36"/>
  <c r="AA21" i="36"/>
  <c r="AA22" i="36"/>
  <c r="U21" i="36"/>
  <c r="AD21" i="36" s="1"/>
  <c r="AB20" i="36"/>
  <c r="U18" i="36"/>
  <c r="AD19" i="36" s="1"/>
  <c r="AE16" i="36"/>
  <c r="U9" i="36"/>
  <c r="AD9" i="36" s="1"/>
  <c r="AC8" i="36"/>
  <c r="U6" i="36"/>
  <c r="AD6" i="36" s="1"/>
  <c r="AK6" i="36" s="1"/>
  <c r="Q5" i="36"/>
  <c r="T4" i="36"/>
  <c r="AC4" i="36" s="1"/>
  <c r="T21" i="36"/>
  <c r="T52" i="36"/>
  <c r="AC52" i="36" s="1"/>
  <c r="T56" i="36"/>
  <c r="AC56" i="36" s="1"/>
  <c r="T17" i="36"/>
  <c r="AC17" i="36" s="1"/>
  <c r="T18" i="36"/>
  <c r="AC18" i="36" s="1"/>
  <c r="I4" i="36"/>
  <c r="W32" i="36" s="1"/>
  <c r="I6" i="36"/>
  <c r="W6" i="36" s="1"/>
  <c r="AF6" i="36" s="1"/>
  <c r="I8" i="36"/>
  <c r="I10" i="36"/>
  <c r="I5" i="36"/>
  <c r="W5" i="36" s="1"/>
  <c r="I9" i="36"/>
  <c r="W9" i="36" s="1"/>
  <c r="I12" i="36"/>
  <c r="I13" i="36"/>
  <c r="Q52" i="36"/>
  <c r="I52" i="36"/>
  <c r="W52" i="36" s="1"/>
  <c r="Q51" i="36"/>
  <c r="I51" i="36"/>
  <c r="I50" i="36"/>
  <c r="W50" i="36" s="1"/>
  <c r="AE49" i="36"/>
  <c r="U47" i="36"/>
  <c r="T47" i="36"/>
  <c r="AC47" i="36" s="1"/>
  <c r="Q44" i="36"/>
  <c r="Q43" i="36"/>
  <c r="I43" i="36"/>
  <c r="I42" i="36"/>
  <c r="AE41" i="36"/>
  <c r="U39" i="36"/>
  <c r="AD39" i="36" s="1"/>
  <c r="T39" i="36"/>
  <c r="AC39" i="36" s="1"/>
  <c r="Q36" i="36"/>
  <c r="Z36" i="36" s="1"/>
  <c r="Q35" i="36"/>
  <c r="I35" i="36"/>
  <c r="W35" i="36" s="1"/>
  <c r="I34" i="36"/>
  <c r="AE33" i="36"/>
  <c r="U32" i="36"/>
  <c r="Q31" i="36"/>
  <c r="Z31" i="36" s="1"/>
  <c r="U30" i="36"/>
  <c r="T30" i="36"/>
  <c r="AC30" i="36" s="1"/>
  <c r="AE29" i="36"/>
  <c r="U28" i="36"/>
  <c r="AD28" i="36" s="1"/>
  <c r="T26" i="36"/>
  <c r="T25" i="36"/>
  <c r="U24" i="36"/>
  <c r="Q23" i="36"/>
  <c r="Q21" i="36"/>
  <c r="Z21" i="36" s="1"/>
  <c r="I21" i="36"/>
  <c r="Q18" i="36"/>
  <c r="I18" i="36"/>
  <c r="W18" i="36" s="1"/>
  <c r="U17" i="36"/>
  <c r="AD17" i="36" s="1"/>
  <c r="AA17" i="36"/>
  <c r="AA14" i="36"/>
  <c r="AA15" i="36"/>
  <c r="U10" i="36"/>
  <c r="AD10" i="36" s="1"/>
  <c r="Q9" i="36"/>
  <c r="Z9" i="36" s="1"/>
  <c r="AB8" i="36"/>
  <c r="AB9" i="36"/>
  <c r="U7" i="36"/>
  <c r="I55" i="36"/>
  <c r="AE51" i="36"/>
  <c r="T49" i="36"/>
  <c r="AC49" i="36" s="1"/>
  <c r="Q46" i="36"/>
  <c r="Z46" i="36" s="1"/>
  <c r="Q45" i="36"/>
  <c r="Z45" i="36" s="1"/>
  <c r="I44" i="36"/>
  <c r="W44" i="36" s="1"/>
  <c r="AE43" i="36"/>
  <c r="T41" i="36"/>
  <c r="AC41" i="36" s="1"/>
  <c r="Q38" i="36"/>
  <c r="Q37" i="36"/>
  <c r="I36" i="36"/>
  <c r="W36" i="36" s="1"/>
  <c r="AF36" i="36" s="1"/>
  <c r="AE35" i="36"/>
  <c r="T33" i="36"/>
  <c r="Q32" i="36"/>
  <c r="Z32" i="36" s="1"/>
  <c r="I31" i="36"/>
  <c r="W31" i="36" s="1"/>
  <c r="AA25" i="36"/>
  <c r="Q25" i="36"/>
  <c r="Q24" i="36"/>
  <c r="Z24" i="36" s="1"/>
  <c r="I23" i="36"/>
  <c r="W23" i="36" s="1"/>
  <c r="Q22" i="36"/>
  <c r="Z22" i="36" s="1"/>
  <c r="I20" i="36"/>
  <c r="AE18" i="36"/>
  <c r="AA18" i="36"/>
  <c r="I17" i="36"/>
  <c r="Q17" i="36"/>
  <c r="Q15" i="36"/>
  <c r="Z15" i="36" s="1"/>
  <c r="I15" i="36"/>
  <c r="W15" i="36" s="1"/>
  <c r="T13" i="36"/>
  <c r="AC13" i="36" s="1"/>
  <c r="AA11" i="36"/>
  <c r="AA12" i="36"/>
  <c r="U11" i="36"/>
  <c r="Q7" i="36"/>
  <c r="I7" i="36"/>
  <c r="T20" i="36"/>
  <c r="AC20" i="36" s="1"/>
  <c r="AA19" i="36"/>
  <c r="I16" i="36"/>
  <c r="I14" i="36"/>
  <c r="U14" i="36"/>
  <c r="AD14" i="36" s="1"/>
  <c r="Q14" i="36"/>
  <c r="Z14" i="36" s="1"/>
  <c r="AB13" i="36"/>
  <c r="U12" i="36"/>
  <c r="Q10" i="36"/>
  <c r="Z10" i="36" s="1"/>
  <c r="AA9" i="36"/>
  <c r="Q6" i="36"/>
  <c r="Z6" i="36" s="1"/>
  <c r="AA5" i="36"/>
  <c r="T32" i="36"/>
  <c r="AC32" i="36" s="1"/>
  <c r="Q29" i="36"/>
  <c r="I27" i="36"/>
  <c r="H26" i="36"/>
  <c r="V26" i="36" s="1"/>
  <c r="AE26" i="36" s="1"/>
  <c r="T24" i="36"/>
  <c r="AC24" i="36" s="1"/>
  <c r="I19" i="36"/>
  <c r="W19" i="36" s="1"/>
  <c r="Q19" i="36"/>
  <c r="Z19" i="36" s="1"/>
  <c r="S17" i="36"/>
  <c r="S16" i="36"/>
  <c r="AB16" i="36" s="1"/>
  <c r="U15" i="36"/>
  <c r="AD16" i="36" s="1"/>
  <c r="T10" i="36"/>
  <c r="T6" i="36"/>
  <c r="S4" i="36"/>
  <c r="H11" i="36"/>
  <c r="V11" i="36" s="1"/>
  <c r="T11" i="36"/>
  <c r="AC11" i="36" s="1"/>
  <c r="H9" i="36"/>
  <c r="V9" i="36" s="1"/>
  <c r="AE9" i="36" s="1"/>
  <c r="T9" i="36"/>
  <c r="AC9" i="36" s="1"/>
  <c r="H7" i="36"/>
  <c r="V7" i="36" s="1"/>
  <c r="T7" i="36"/>
  <c r="H5" i="36"/>
  <c r="V5" i="36" s="1"/>
  <c r="AE5" i="36" s="1"/>
  <c r="AL5" i="36" s="1"/>
  <c r="T5" i="36"/>
  <c r="AC5" i="36" s="1"/>
  <c r="S7" i="49"/>
  <c r="AA6" i="49"/>
  <c r="Y6" i="49"/>
  <c r="R7" i="49"/>
  <c r="Q7" i="49"/>
  <c r="V17" i="53" l="1"/>
  <c r="V7" i="53"/>
  <c r="V9" i="53"/>
  <c r="V10" i="53"/>
  <c r="V18" i="53"/>
  <c r="V12" i="53"/>
  <c r="V19" i="53"/>
  <c r="V11" i="53"/>
  <c r="V5" i="53"/>
  <c r="V20" i="53"/>
  <c r="V14" i="53"/>
  <c r="V6" i="53"/>
  <c r="V16" i="53"/>
  <c r="V8" i="53"/>
  <c r="V21" i="53"/>
  <c r="V13" i="53"/>
  <c r="AF32" i="36"/>
  <c r="W54" i="36"/>
  <c r="W22" i="36"/>
  <c r="W28" i="36"/>
  <c r="W11" i="36"/>
  <c r="AF11" i="36" s="1"/>
  <c r="AD30" i="36"/>
  <c r="AD45" i="36"/>
  <c r="AD43" i="36"/>
  <c r="AD54" i="36"/>
  <c r="AD49" i="36"/>
  <c r="AD55" i="36"/>
  <c r="AD35" i="36"/>
  <c r="W37" i="36"/>
  <c r="AF37" i="36" s="1"/>
  <c r="W26" i="36"/>
  <c r="W24" i="36"/>
  <c r="AF24" i="36" s="1"/>
  <c r="W14" i="36"/>
  <c r="W7" i="36"/>
  <c r="AF7" i="36" s="1"/>
  <c r="W20" i="36"/>
  <c r="AF20" i="36" s="1"/>
  <c r="W55" i="36"/>
  <c r="W21" i="36"/>
  <c r="W42" i="36"/>
  <c r="W51" i="36"/>
  <c r="AF51" i="36" s="1"/>
  <c r="W13" i="36"/>
  <c r="W10" i="36"/>
  <c r="AF10" i="36" s="1"/>
  <c r="AD22" i="36"/>
  <c r="AE6" i="36"/>
  <c r="AL6" i="36" s="1"/>
  <c r="AD41" i="36"/>
  <c r="AD51" i="36"/>
  <c r="W27" i="36"/>
  <c r="W16" i="36"/>
  <c r="AF16" i="36" s="1"/>
  <c r="W17" i="36"/>
  <c r="AD7" i="36"/>
  <c r="AK7" i="36" s="1"/>
  <c r="W34" i="36"/>
  <c r="W43" i="36"/>
  <c r="AF43" i="36" s="1"/>
  <c r="AD47" i="36"/>
  <c r="W12" i="36"/>
  <c r="W8" i="36"/>
  <c r="AF8" i="36" s="1"/>
  <c r="AD37" i="36"/>
  <c r="AE10" i="36"/>
  <c r="AB4" i="36"/>
  <c r="AB5" i="36"/>
  <c r="AC6" i="36"/>
  <c r="AD46" i="36"/>
  <c r="AC25" i="36"/>
  <c r="AC21" i="36"/>
  <c r="Z16" i="36"/>
  <c r="Z47" i="36"/>
  <c r="AF22" i="36"/>
  <c r="AB17" i="36"/>
  <c r="AD12" i="36"/>
  <c r="AD13" i="36"/>
  <c r="Z17" i="36"/>
  <c r="AF23" i="36"/>
  <c r="AB18" i="36"/>
  <c r="AC26" i="36"/>
  <c r="Z51" i="36"/>
  <c r="AD23" i="36"/>
  <c r="AJ4" i="36"/>
  <c r="AD8" i="36"/>
  <c r="AK8" i="36" s="1"/>
  <c r="AK9" i="36" s="1"/>
  <c r="AC50" i="36"/>
  <c r="AD38" i="36"/>
  <c r="AE27" i="36"/>
  <c r="AC7" i="36"/>
  <c r="AC10" i="36"/>
  <c r="Z7" i="36"/>
  <c r="Z37" i="36"/>
  <c r="AF44" i="36"/>
  <c r="AF18" i="36"/>
  <c r="Z23" i="36"/>
  <c r="AF35" i="36"/>
  <c r="Z43" i="36"/>
  <c r="Z5" i="36"/>
  <c r="AJ5" i="36" s="1"/>
  <c r="AD31" i="36"/>
  <c r="Z11" i="36"/>
  <c r="AC31" i="36"/>
  <c r="AC42" i="36"/>
  <c r="AD29" i="36"/>
  <c r="AC40" i="36"/>
  <c r="Z20" i="36"/>
  <c r="AD40" i="36"/>
  <c r="AC19" i="36"/>
  <c r="AC48" i="36"/>
  <c r="AE7" i="36"/>
  <c r="AL7" i="36" s="1"/>
  <c r="AE8" i="36"/>
  <c r="AE11" i="36"/>
  <c r="AE12" i="36"/>
  <c r="AD15" i="36"/>
  <c r="AF19" i="36"/>
  <c r="Z29" i="36"/>
  <c r="AD11" i="36"/>
  <c r="AF15" i="36"/>
  <c r="Z25" i="36"/>
  <c r="AC33" i="36"/>
  <c r="Z38" i="36"/>
  <c r="Z18" i="36"/>
  <c r="AD24" i="36"/>
  <c r="AD32" i="36"/>
  <c r="Z35" i="36"/>
  <c r="Z44" i="36"/>
  <c r="Z52" i="36"/>
  <c r="W4" i="36"/>
  <c r="AF4" i="36" s="1"/>
  <c r="AM4" i="36" s="1"/>
  <c r="W29" i="36"/>
  <c r="AF29" i="36" s="1"/>
  <c r="W33" i="36"/>
  <c r="AF33" i="36" s="1"/>
  <c r="W40" i="36"/>
  <c r="W41" i="36"/>
  <c r="W48" i="36"/>
  <c r="W49" i="36"/>
  <c r="AF49" i="36" s="1"/>
  <c r="W30" i="36"/>
  <c r="W38" i="36"/>
  <c r="W39" i="36"/>
  <c r="W46" i="36"/>
  <c r="AF46" i="36" s="1"/>
  <c r="W47" i="36"/>
  <c r="AD18" i="36"/>
  <c r="Z33" i="36"/>
  <c r="AC12" i="36"/>
  <c r="AD25" i="36"/>
  <c r="AC34" i="36"/>
  <c r="Z56" i="36"/>
  <c r="W53" i="36"/>
  <c r="W25" i="36"/>
  <c r="Z53" i="36"/>
  <c r="AC22" i="36"/>
  <c r="W56" i="36"/>
  <c r="AF56" i="36" s="1"/>
  <c r="Z26" i="36"/>
  <c r="W45" i="36"/>
  <c r="AF45" i="36" s="1"/>
  <c r="W7" i="49"/>
  <c r="Q8" i="49"/>
  <c r="S8" i="49"/>
  <c r="AA7" i="49"/>
  <c r="R8" i="49"/>
  <c r="Y7" i="49"/>
  <c r="AF27" i="36" l="1"/>
  <c r="AF38" i="36"/>
  <c r="AF12" i="36"/>
  <c r="AF17" i="36"/>
  <c r="AF13" i="36"/>
  <c r="AF55" i="36"/>
  <c r="AF41" i="36"/>
  <c r="AF9" i="36"/>
  <c r="AF28" i="36"/>
  <c r="AF25" i="36"/>
  <c r="AF30" i="36"/>
  <c r="AF52" i="36"/>
  <c r="AF31" i="36"/>
  <c r="AF14" i="36"/>
  <c r="AF21" i="36"/>
  <c r="AK10" i="36"/>
  <c r="AK11" i="36" s="1"/>
  <c r="AF53" i="36"/>
  <c r="AF54" i="36"/>
  <c r="AF42" i="36"/>
  <c r="AF39" i="36"/>
  <c r="AF48" i="36"/>
  <c r="AF50" i="36"/>
  <c r="AJ7" i="36"/>
  <c r="AF34" i="36"/>
  <c r="AF47" i="36"/>
  <c r="AF40" i="36"/>
  <c r="AF5" i="36"/>
  <c r="AM5" i="36" s="1"/>
  <c r="AL8" i="36"/>
  <c r="AF26" i="36"/>
  <c r="AJ6" i="36"/>
  <c r="AV4" i="36"/>
  <c r="AA8" i="49"/>
  <c r="S9" i="49"/>
  <c r="Q9" i="49"/>
  <c r="W8" i="49"/>
  <c r="R9" i="49"/>
  <c r="Y8" i="49"/>
  <c r="AL9" i="36" l="1"/>
  <c r="AM6" i="36"/>
  <c r="AJ8" i="36"/>
  <c r="AV5" i="36"/>
  <c r="AK12" i="36"/>
  <c r="Q10" i="49"/>
  <c r="W9" i="49"/>
  <c r="Y9" i="49"/>
  <c r="R10" i="49"/>
  <c r="AA9" i="49"/>
  <c r="S10" i="49"/>
  <c r="AL10" i="36" l="1"/>
  <c r="AM7" i="36"/>
  <c r="AK13" i="36"/>
  <c r="AJ9" i="36"/>
  <c r="W10" i="49"/>
  <c r="Q11" i="49"/>
  <c r="Y10" i="49"/>
  <c r="R11" i="49"/>
  <c r="S11" i="49"/>
  <c r="AA10" i="49"/>
  <c r="AK14" i="36" l="1"/>
  <c r="AL11" i="36"/>
  <c r="AJ10" i="36"/>
  <c r="AV6" i="36"/>
  <c r="AM8" i="36"/>
  <c r="S12" i="49"/>
  <c r="AA11" i="49"/>
  <c r="R12" i="49"/>
  <c r="Y11" i="49"/>
  <c r="Q12" i="49"/>
  <c r="W11" i="49"/>
  <c r="AM9" i="36" l="1"/>
  <c r="AL12" i="36"/>
  <c r="AJ11" i="36"/>
  <c r="AK15" i="36"/>
  <c r="R13" i="49"/>
  <c r="Y12" i="49"/>
  <c r="Q13" i="49"/>
  <c r="W12" i="49"/>
  <c r="AA12" i="49"/>
  <c r="S13" i="49"/>
  <c r="AK16" i="36" l="1"/>
  <c r="AJ12" i="36"/>
  <c r="AL13" i="36"/>
  <c r="AM10" i="36"/>
  <c r="Q14" i="49"/>
  <c r="W13" i="49"/>
  <c r="S14" i="49"/>
  <c r="AA13" i="49"/>
  <c r="Y13" i="49"/>
  <c r="R14" i="49"/>
  <c r="AL14" i="36" l="1"/>
  <c r="AJ13" i="36"/>
  <c r="AM11" i="36"/>
  <c r="AK17" i="36"/>
  <c r="S15" i="49"/>
  <c r="AA14" i="49"/>
  <c r="Y14" i="49"/>
  <c r="R15" i="49"/>
  <c r="W14" i="49"/>
  <c r="Q15" i="49"/>
  <c r="AM12" i="36" l="1"/>
  <c r="AK18" i="36"/>
  <c r="AJ14" i="36"/>
  <c r="AL15" i="36"/>
  <c r="AV7" i="36"/>
  <c r="R16" i="49"/>
  <c r="Y15" i="49"/>
  <c r="Q16" i="49"/>
  <c r="W15" i="49"/>
  <c r="S16" i="49"/>
  <c r="AA15" i="49"/>
  <c r="AM13" i="36" l="1"/>
  <c r="AL16" i="36"/>
  <c r="AJ15" i="36"/>
  <c r="AK19" i="36"/>
  <c r="Q17" i="49"/>
  <c r="W16" i="49"/>
  <c r="AA16" i="49"/>
  <c r="S17" i="49"/>
  <c r="R17" i="49"/>
  <c r="Y16" i="49"/>
  <c r="AK20" i="36" l="1"/>
  <c r="AJ16" i="36"/>
  <c r="AV8" i="36"/>
  <c r="AM14" i="36"/>
  <c r="AL17" i="36"/>
  <c r="AA17" i="49"/>
  <c r="S18" i="49"/>
  <c r="Y17" i="49"/>
  <c r="R18" i="49"/>
  <c r="Q18" i="49"/>
  <c r="W17" i="49"/>
  <c r="AL18" i="36" l="1"/>
  <c r="AM15" i="36"/>
  <c r="AK21" i="36"/>
  <c r="AJ17" i="36"/>
  <c r="W18" i="49"/>
  <c r="Q19" i="49"/>
  <c r="Y18" i="49"/>
  <c r="R19" i="49"/>
  <c r="S19" i="49"/>
  <c r="AA18" i="49"/>
  <c r="AK22" i="36" l="1"/>
  <c r="AM16" i="36"/>
  <c r="AJ18" i="36"/>
  <c r="AL19" i="36"/>
  <c r="R20" i="49"/>
  <c r="Y19" i="49"/>
  <c r="Q20" i="49"/>
  <c r="W19" i="49"/>
  <c r="S20" i="49"/>
  <c r="AA19" i="49"/>
  <c r="AJ19" i="36" l="1"/>
  <c r="AM17" i="36"/>
  <c r="AL20" i="36"/>
  <c r="AV9" i="36"/>
  <c r="AK23" i="36"/>
  <c r="AA20" i="49"/>
  <c r="S21" i="49"/>
  <c r="Q21" i="49"/>
  <c r="W20" i="49"/>
  <c r="R21" i="49"/>
  <c r="Y20" i="49"/>
  <c r="AM18" i="36" l="1"/>
  <c r="AK24" i="36"/>
  <c r="AJ20" i="36"/>
  <c r="AL21" i="36"/>
  <c r="Y21" i="49"/>
  <c r="R22" i="49"/>
  <c r="Y22" i="49" s="1"/>
  <c r="Q22" i="49"/>
  <c r="W22" i="49" s="1"/>
  <c r="W21" i="49"/>
  <c r="AA21" i="49"/>
  <c r="S22" i="49"/>
  <c r="AA22" i="49" s="1"/>
  <c r="AL22" i="36" l="1"/>
  <c r="AK25" i="36"/>
  <c r="AM19" i="36"/>
  <c r="AJ21" i="36"/>
  <c r="AM20" i="36" l="1"/>
  <c r="AJ22" i="36"/>
  <c r="AL23" i="36"/>
  <c r="AV10" i="36"/>
  <c r="AK26" i="36"/>
  <c r="AJ23" i="36" l="1"/>
  <c r="AM21" i="36"/>
  <c r="AK27" i="36"/>
  <c r="AL24" i="36"/>
  <c r="AL25" i="36" l="1"/>
  <c r="AK28" i="36"/>
  <c r="AJ24" i="36"/>
  <c r="AM22" i="36"/>
  <c r="AK29" i="36" l="1"/>
  <c r="AL26" i="36"/>
  <c r="AM23" i="36"/>
  <c r="AJ25" i="36"/>
  <c r="AM24" i="36" l="1"/>
  <c r="AK30" i="36"/>
  <c r="AJ26" i="36"/>
  <c r="AL27" i="36"/>
  <c r="AV11" i="36"/>
  <c r="AL28" i="36" l="1"/>
  <c r="AJ27" i="36"/>
  <c r="AK31" i="36"/>
  <c r="AM25" i="36"/>
  <c r="AK32" i="36" l="1"/>
  <c r="AM26" i="36"/>
  <c r="AJ28" i="36"/>
  <c r="AL29" i="36"/>
  <c r="AL30" i="36" l="1"/>
  <c r="AK33" i="36"/>
  <c r="AJ29" i="36"/>
  <c r="AV12" i="36"/>
  <c r="AM27" i="36"/>
  <c r="AK34" i="36" l="1"/>
  <c r="AL31" i="36"/>
  <c r="AM28" i="36"/>
  <c r="AJ30" i="36"/>
  <c r="AJ31" i="36" l="1"/>
  <c r="AL32" i="36"/>
  <c r="AK35" i="36"/>
  <c r="AM29" i="36"/>
  <c r="AJ32" i="36" l="1"/>
  <c r="AV13" i="36"/>
  <c r="AK36" i="36"/>
  <c r="AL33" i="36"/>
  <c r="AM30" i="36"/>
  <c r="AL34" i="36" l="1"/>
  <c r="AK37" i="36"/>
  <c r="AJ33" i="36"/>
  <c r="AM31" i="36"/>
  <c r="AM32" i="36" l="1"/>
  <c r="AJ34" i="36"/>
  <c r="AL35" i="36"/>
  <c r="AV14" i="36"/>
  <c r="AK38" i="36"/>
  <c r="AJ35" i="36" l="1"/>
  <c r="AM33" i="36"/>
  <c r="AK39" i="36"/>
  <c r="AL36" i="36"/>
  <c r="AL37" i="36" l="1"/>
  <c r="AK40" i="36"/>
  <c r="AM34" i="36"/>
  <c r="AJ36" i="36"/>
  <c r="AK41" i="36" l="1"/>
  <c r="AJ37" i="36"/>
  <c r="AM35" i="36"/>
  <c r="AL38" i="36"/>
  <c r="AM36" i="36" l="1"/>
  <c r="AK42" i="36"/>
  <c r="AJ38" i="36"/>
  <c r="AV15" i="36"/>
  <c r="AL39" i="36"/>
  <c r="AM37" i="36" l="1"/>
  <c r="AK43" i="36"/>
  <c r="AL40" i="36"/>
  <c r="AJ39" i="36"/>
  <c r="AL41" i="36" l="1"/>
  <c r="AJ40" i="36"/>
  <c r="AM38" i="36"/>
  <c r="AV16" i="36"/>
  <c r="AK44" i="36"/>
  <c r="AM39" i="36" l="1"/>
  <c r="AK45" i="36"/>
  <c r="AJ41" i="36"/>
  <c r="AL42" i="36"/>
  <c r="AJ42" i="36" l="1"/>
  <c r="AM40" i="36"/>
  <c r="AL43" i="36"/>
  <c r="AK46" i="36"/>
  <c r="AK47" i="36" l="1"/>
  <c r="AL44" i="36"/>
  <c r="AM41" i="36"/>
  <c r="AJ43" i="36"/>
  <c r="AV17" i="36"/>
  <c r="AK48" i="36" l="1"/>
  <c r="AJ44" i="36"/>
  <c r="AM42" i="36"/>
  <c r="AL45" i="36"/>
  <c r="AJ45" i="36" l="1"/>
  <c r="AL46" i="36"/>
  <c r="AM43" i="36"/>
  <c r="AK49" i="36"/>
  <c r="AL47" i="36" l="1"/>
  <c r="AK50" i="36"/>
  <c r="AM44" i="36"/>
  <c r="AJ46" i="36"/>
  <c r="AL48" i="36" l="1"/>
  <c r="AJ47" i="36"/>
  <c r="AV18" i="36"/>
  <c r="AM45" i="36"/>
  <c r="AK51" i="36"/>
  <c r="AM46" i="36" l="1"/>
  <c r="AJ48" i="36"/>
  <c r="AL49" i="36"/>
  <c r="AK52" i="36"/>
  <c r="AQ46" i="36" s="1"/>
  <c r="AQ48" i="36"/>
  <c r="AQ49" i="36" l="1"/>
  <c r="AQ51" i="36"/>
  <c r="AQ47" i="36"/>
  <c r="AJ49" i="36"/>
  <c r="AM47" i="36"/>
  <c r="AL50" i="36"/>
  <c r="AQ52" i="36"/>
  <c r="AK53" i="36"/>
  <c r="AQ4" i="36"/>
  <c r="AQ5" i="36"/>
  <c r="AQ6" i="36"/>
  <c r="AQ7" i="36"/>
  <c r="AQ8" i="36"/>
  <c r="AQ9" i="36"/>
  <c r="AQ10" i="36"/>
  <c r="AQ11" i="36"/>
  <c r="AQ12" i="36"/>
  <c r="AQ13" i="36"/>
  <c r="AQ14" i="36"/>
  <c r="AQ15" i="36"/>
  <c r="AQ18" i="36"/>
  <c r="AQ16" i="36"/>
  <c r="AQ17" i="36"/>
  <c r="AQ20" i="36"/>
  <c r="AQ19" i="36"/>
  <c r="AQ22" i="36"/>
  <c r="AQ21" i="36"/>
  <c r="AQ23" i="36"/>
  <c r="AQ26" i="36"/>
  <c r="AQ24" i="36"/>
  <c r="AQ25" i="36"/>
  <c r="AQ29" i="36"/>
  <c r="AQ27" i="36"/>
  <c r="AQ28" i="36"/>
  <c r="AQ30" i="36"/>
  <c r="AQ31" i="36"/>
  <c r="AQ34" i="36"/>
  <c r="AQ35" i="36"/>
  <c r="AQ32" i="36"/>
  <c r="AQ33" i="36"/>
  <c r="AQ38" i="36"/>
  <c r="AQ36" i="36"/>
  <c r="AQ37" i="36"/>
  <c r="AQ39" i="36"/>
  <c r="AQ42" i="36"/>
  <c r="AQ40" i="36"/>
  <c r="AQ41" i="36"/>
  <c r="AQ43" i="36"/>
  <c r="AQ44" i="36"/>
  <c r="AQ45" i="36"/>
  <c r="AQ50" i="36"/>
  <c r="AL51" i="36" l="1"/>
  <c r="AJ50" i="36"/>
  <c r="AV19" i="36"/>
  <c r="AQ53" i="36"/>
  <c r="AK54" i="36"/>
  <c r="AM48" i="36"/>
  <c r="AM49" i="36" l="1"/>
  <c r="AQ54" i="36"/>
  <c r="AK55" i="36"/>
  <c r="AJ51" i="36"/>
  <c r="AL52" i="36"/>
  <c r="AQ55" i="36" l="1"/>
  <c r="AK56" i="36"/>
  <c r="AQ56" i="36" s="1"/>
  <c r="AR52" i="36"/>
  <c r="AL53" i="36"/>
  <c r="AR6" i="36"/>
  <c r="AR4" i="36"/>
  <c r="AR7" i="36"/>
  <c r="AR8" i="36"/>
  <c r="AR5" i="36"/>
  <c r="AR10" i="36"/>
  <c r="AR9" i="36"/>
  <c r="AR11" i="36"/>
  <c r="AR12" i="36"/>
  <c r="AR13" i="36"/>
  <c r="AR14" i="36"/>
  <c r="AR15" i="36"/>
  <c r="AR17" i="36"/>
  <c r="AR16" i="36"/>
  <c r="AR18" i="36"/>
  <c r="AR19" i="36"/>
  <c r="AR20" i="36"/>
  <c r="AR21" i="36"/>
  <c r="AR23" i="36"/>
  <c r="AR22" i="36"/>
  <c r="AR25" i="36"/>
  <c r="AR24" i="36"/>
  <c r="AR28" i="36"/>
  <c r="AR27" i="36"/>
  <c r="AR26" i="36"/>
  <c r="AR29" i="36"/>
  <c r="AR31" i="36"/>
  <c r="AR30" i="36"/>
  <c r="AR32" i="36"/>
  <c r="AR33" i="36"/>
  <c r="AR34" i="36"/>
  <c r="AR35" i="36"/>
  <c r="AR36" i="36"/>
  <c r="AR37" i="36"/>
  <c r="AR41" i="36"/>
  <c r="AR39" i="36"/>
  <c r="AR38" i="36"/>
  <c r="AR40" i="36"/>
  <c r="AR42" i="36"/>
  <c r="AR43" i="36"/>
  <c r="AR44" i="36"/>
  <c r="AR45" i="36"/>
  <c r="AR50" i="36"/>
  <c r="AR46" i="36"/>
  <c r="AR49" i="36"/>
  <c r="AR48" i="36"/>
  <c r="AR47" i="36"/>
  <c r="AR51" i="36"/>
  <c r="AM50" i="36"/>
  <c r="AP51" i="36"/>
  <c r="AJ52" i="36"/>
  <c r="AP46" i="36"/>
  <c r="AR53" i="36" l="1"/>
  <c r="AL54" i="36"/>
  <c r="AM51" i="36"/>
  <c r="AP52" i="36"/>
  <c r="AJ53" i="36"/>
  <c r="AP5" i="36"/>
  <c r="AP6" i="36"/>
  <c r="AP9" i="36"/>
  <c r="AP4" i="36"/>
  <c r="BB4" i="36" s="1"/>
  <c r="AP8" i="36"/>
  <c r="BB6" i="36" s="1"/>
  <c r="AP7" i="36"/>
  <c r="AP10" i="36"/>
  <c r="AP12" i="36"/>
  <c r="AP11" i="36"/>
  <c r="BB7" i="36" s="1"/>
  <c r="AP14" i="36"/>
  <c r="AP16" i="36"/>
  <c r="AP13" i="36"/>
  <c r="AP17" i="36"/>
  <c r="AP15" i="36"/>
  <c r="AP18" i="36"/>
  <c r="AP20" i="36"/>
  <c r="AP19" i="36"/>
  <c r="AP21" i="36"/>
  <c r="AP22" i="36"/>
  <c r="AP23" i="36"/>
  <c r="AP25" i="36"/>
  <c r="AP24" i="36"/>
  <c r="AP27" i="36"/>
  <c r="AP28" i="36"/>
  <c r="AP26" i="36"/>
  <c r="BB12" i="36" s="1"/>
  <c r="AP30" i="36"/>
  <c r="AP29" i="36"/>
  <c r="AP31" i="36"/>
  <c r="AP33" i="36"/>
  <c r="AP34" i="36"/>
  <c r="AP32" i="36"/>
  <c r="AP39" i="36"/>
  <c r="AP36" i="36"/>
  <c r="AP35" i="36"/>
  <c r="BB15" i="36" s="1"/>
  <c r="AP38" i="36"/>
  <c r="AP37" i="36"/>
  <c r="AP40" i="36"/>
  <c r="AP41" i="36"/>
  <c r="BB17" i="36" s="1"/>
  <c r="AP43" i="36"/>
  <c r="AP42" i="36"/>
  <c r="AP49" i="36"/>
  <c r="AP44" i="36"/>
  <c r="BB18" i="36" s="1"/>
  <c r="AP48" i="36"/>
  <c r="AV20" i="36"/>
  <c r="AP47" i="36"/>
  <c r="BB19" i="36" s="1"/>
  <c r="AP50" i="36"/>
  <c r="BB20" i="36" s="1"/>
  <c r="AP45" i="36"/>
  <c r="BB8" i="36" l="1"/>
  <c r="AM52" i="36"/>
  <c r="AS43" i="36" s="1"/>
  <c r="BB9" i="36"/>
  <c r="BB5" i="36"/>
  <c r="AS50" i="36"/>
  <c r="BB11" i="36"/>
  <c r="BB10" i="36"/>
  <c r="AP53" i="36"/>
  <c r="AJ54" i="36"/>
  <c r="AR54" i="36"/>
  <c r="AL55" i="36"/>
  <c r="BB16" i="36"/>
  <c r="BB14" i="36"/>
  <c r="BB13" i="36"/>
  <c r="AS47" i="36" l="1"/>
  <c r="AR55" i="36"/>
  <c r="AL56" i="36"/>
  <c r="AR56" i="36" s="1"/>
  <c r="AS52" i="36"/>
  <c r="AM53" i="36"/>
  <c r="AS4" i="36"/>
  <c r="AS5" i="36"/>
  <c r="AS6" i="36"/>
  <c r="AS7" i="36"/>
  <c r="AS8" i="36"/>
  <c r="AS10" i="36"/>
  <c r="AS11" i="36"/>
  <c r="AS9" i="36"/>
  <c r="AS12" i="36"/>
  <c r="AS13" i="36"/>
  <c r="AS14" i="36"/>
  <c r="AS15" i="36"/>
  <c r="AS18" i="36"/>
  <c r="AS17" i="36"/>
  <c r="AS16" i="36"/>
  <c r="AS19" i="36"/>
  <c r="AS20" i="36"/>
  <c r="AS21" i="36"/>
  <c r="AS22" i="36"/>
  <c r="AS23" i="36"/>
  <c r="AS24" i="36"/>
  <c r="AS25" i="36"/>
  <c r="AS26" i="36"/>
  <c r="AS28" i="36"/>
  <c r="AS27" i="36"/>
  <c r="AS29" i="36"/>
  <c r="AS30" i="36"/>
  <c r="AS34" i="36"/>
  <c r="AS33" i="36"/>
  <c r="AS32" i="36"/>
  <c r="AS31" i="36"/>
  <c r="AS35" i="36"/>
  <c r="AS36" i="36"/>
  <c r="AS37" i="36"/>
  <c r="AS38" i="36"/>
  <c r="AS39" i="36"/>
  <c r="AS41" i="36"/>
  <c r="AS40" i="36"/>
  <c r="AS42" i="36"/>
  <c r="AS44" i="36"/>
  <c r="AS45" i="36"/>
  <c r="AS46" i="36"/>
  <c r="AS51" i="36"/>
  <c r="AP54" i="36"/>
  <c r="AJ55" i="36"/>
  <c r="AS49" i="36"/>
  <c r="AS48" i="36"/>
  <c r="AS53" i="36" l="1"/>
  <c r="AM54" i="36"/>
  <c r="AP55" i="36"/>
  <c r="AJ56" i="36"/>
  <c r="AP56" i="36" s="1"/>
  <c r="AS54" i="36" l="1"/>
  <c r="AM55" i="36"/>
  <c r="AS55" i="36" l="1"/>
  <c r="AM56" i="36"/>
  <c r="AS56" i="36" s="1"/>
  <c r="A12" i="21" l="1"/>
  <c r="A13" i="21"/>
  <c r="A16" i="21" s="1"/>
  <c r="A19" i="21" s="1"/>
  <c r="A22" i="21" s="1"/>
  <c r="A25" i="21" s="1"/>
  <c r="A28" i="21" s="1"/>
  <c r="A31" i="21" s="1"/>
  <c r="A34" i="21" s="1"/>
  <c r="A37" i="21" s="1"/>
  <c r="A40" i="21" s="1"/>
  <c r="A43" i="21" s="1"/>
  <c r="A46" i="21" s="1"/>
  <c r="A49" i="21" s="1"/>
  <c r="A52" i="21" s="1"/>
  <c r="A14" i="21"/>
  <c r="A17" i="21" s="1"/>
  <c r="A20" i="21" s="1"/>
  <c r="A23" i="21" s="1"/>
  <c r="A26" i="21" s="1"/>
  <c r="A29" i="21" s="1"/>
  <c r="A32" i="21" s="1"/>
  <c r="A35" i="21" s="1"/>
  <c r="A38" i="21" s="1"/>
  <c r="A41" i="21" s="1"/>
  <c r="A44" i="21" s="1"/>
  <c r="A47" i="21" s="1"/>
  <c r="A50" i="21" s="1"/>
  <c r="A15" i="21"/>
  <c r="A18" i="21" s="1"/>
  <c r="A21" i="21" s="1"/>
  <c r="A24" i="21" s="1"/>
  <c r="A27" i="21" s="1"/>
  <c r="A30" i="21" s="1"/>
  <c r="A33" i="21" s="1"/>
  <c r="A36" i="21" s="1"/>
  <c r="A39" i="21" s="1"/>
  <c r="A42" i="21" s="1"/>
  <c r="A45" i="21" s="1"/>
  <c r="A48" i="21" s="1"/>
  <c r="A51" i="21" s="1"/>
  <c r="A11" i="21"/>
  <c r="G2" i="33" l="1"/>
  <c r="I2" i="28"/>
  <c r="I2" i="34"/>
  <c r="H2" i="34"/>
  <c r="H2" i="27"/>
  <c r="G2" i="27"/>
  <c r="G2" i="35"/>
  <c r="I2" i="26"/>
  <c r="G2" i="20"/>
  <c r="O47" i="14"/>
  <c r="O48" i="14"/>
  <c r="O49" i="14"/>
  <c r="O50" i="14"/>
  <c r="O51" i="14"/>
  <c r="O52" i="14"/>
  <c r="O53" i="14"/>
  <c r="O54" i="14"/>
  <c r="O55" i="14"/>
  <c r="O56" i="14"/>
  <c r="O57" i="14"/>
  <c r="O58" i="14"/>
  <c r="O59" i="14"/>
  <c r="O60" i="14"/>
  <c r="O61" i="14"/>
  <c r="O62" i="14"/>
  <c r="O63" i="14"/>
  <c r="O64" i="14"/>
  <c r="O65" i="14"/>
  <c r="O66" i="14"/>
  <c r="O67" i="14"/>
  <c r="O68" i="14"/>
  <c r="O69" i="14"/>
  <c r="O70" i="14"/>
  <c r="O71" i="14"/>
  <c r="O72" i="14"/>
  <c r="O73" i="14"/>
  <c r="O74" i="14"/>
  <c r="O75" i="14"/>
  <c r="O76" i="14"/>
  <c r="O77" i="14"/>
  <c r="O78" i="14"/>
  <c r="O79" i="14"/>
  <c r="O80" i="14"/>
  <c r="O81" i="14"/>
  <c r="O82" i="14"/>
  <c r="O83" i="14"/>
  <c r="O84" i="14"/>
  <c r="O85" i="14"/>
  <c r="O86" i="14"/>
  <c r="O87" i="14"/>
  <c r="O88" i="14"/>
  <c r="O89" i="14"/>
  <c r="O90" i="14"/>
  <c r="O91" i="14"/>
  <c r="O92" i="14"/>
  <c r="O93" i="14"/>
  <c r="O94" i="14"/>
  <c r="O95" i="14"/>
  <c r="O96" i="14"/>
  <c r="O97" i="14"/>
  <c r="O98" i="14"/>
  <c r="O99" i="14"/>
  <c r="O100" i="14"/>
  <c r="O101" i="14"/>
  <c r="O102" i="14"/>
  <c r="O103" i="14"/>
  <c r="O104" i="14"/>
  <c r="O105" i="14"/>
  <c r="O106" i="14"/>
  <c r="O107" i="14"/>
  <c r="O108" i="14"/>
  <c r="O109" i="14"/>
  <c r="O110" i="14"/>
  <c r="O111" i="14"/>
  <c r="O112" i="14"/>
  <c r="O113" i="14"/>
  <c r="O114" i="14"/>
  <c r="O115" i="14"/>
  <c r="O116" i="14"/>
  <c r="O117" i="14"/>
  <c r="O118" i="14"/>
  <c r="O119" i="14"/>
  <c r="O120" i="14"/>
  <c r="O121" i="14"/>
  <c r="O122" i="14"/>
  <c r="O123" i="14"/>
  <c r="O124" i="14"/>
  <c r="O125" i="14"/>
  <c r="O126" i="14"/>
  <c r="O127" i="14"/>
  <c r="O128" i="14"/>
  <c r="O129" i="14"/>
  <c r="O130" i="14"/>
  <c r="O131" i="14"/>
  <c r="O132" i="14"/>
  <c r="O133" i="14"/>
  <c r="O134" i="14"/>
  <c r="O135" i="14"/>
  <c r="O136" i="14"/>
  <c r="O137" i="14"/>
  <c r="O138" i="14"/>
  <c r="O139" i="14"/>
  <c r="O140" i="14"/>
  <c r="O141" i="14"/>
  <c r="O142" i="14"/>
  <c r="O143" i="14"/>
  <c r="O144" i="14"/>
  <c r="O145" i="14"/>
  <c r="O146" i="14"/>
  <c r="O147" i="14"/>
  <c r="O148" i="14"/>
  <c r="O149" i="14"/>
  <c r="O150" i="14"/>
  <c r="O151" i="14"/>
  <c r="O152" i="14"/>
  <c r="O153" i="14"/>
  <c r="O154" i="14"/>
  <c r="O155" i="14"/>
  <c r="O156" i="14"/>
  <c r="O157" i="14"/>
  <c r="O158" i="14"/>
  <c r="O159" i="14"/>
  <c r="O160" i="14"/>
  <c r="O161" i="14"/>
  <c r="O162" i="14"/>
  <c r="O163" i="14"/>
  <c r="O164" i="14"/>
  <c r="O165" i="14"/>
  <c r="O166" i="14"/>
  <c r="O167" i="14"/>
  <c r="O168" i="14"/>
  <c r="O169" i="14"/>
  <c r="O170" i="14"/>
  <c r="O171" i="14"/>
  <c r="O172" i="14"/>
  <c r="O173" i="14"/>
  <c r="O174" i="14"/>
  <c r="O175" i="14"/>
  <c r="O176" i="14"/>
  <c r="O177" i="14"/>
  <c r="O178" i="14"/>
  <c r="O179" i="14"/>
  <c r="O180" i="14"/>
  <c r="O181" i="14"/>
  <c r="O182" i="14"/>
  <c r="O183" i="14"/>
  <c r="O184" i="14"/>
  <c r="O185" i="14"/>
  <c r="O186" i="14"/>
  <c r="O187" i="14"/>
  <c r="O188" i="14"/>
  <c r="O189" i="14"/>
  <c r="O190" i="14"/>
  <c r="O191" i="14"/>
  <c r="O192" i="14"/>
  <c r="O193" i="14"/>
  <c r="O194" i="14"/>
  <c r="O195" i="14"/>
  <c r="O196" i="14"/>
  <c r="O197" i="14"/>
  <c r="O198" i="14"/>
  <c r="O199" i="14"/>
  <c r="O200" i="14"/>
  <c r="O201" i="14"/>
  <c r="O202" i="14"/>
  <c r="O203" i="14"/>
  <c r="O204" i="14"/>
  <c r="O205" i="14"/>
  <c r="O206" i="14"/>
  <c r="O207" i="14"/>
  <c r="O208" i="14"/>
  <c r="O209" i="14"/>
  <c r="O210" i="14"/>
  <c r="O211" i="14"/>
  <c r="O212" i="14"/>
  <c r="O213" i="14"/>
  <c r="O214" i="14"/>
  <c r="O215" i="14"/>
  <c r="O216" i="14"/>
  <c r="O217" i="14"/>
  <c r="O218" i="14"/>
  <c r="O219" i="14"/>
  <c r="O220" i="14"/>
  <c r="O221" i="14"/>
  <c r="O222" i="14"/>
  <c r="O223" i="14"/>
  <c r="O224" i="14"/>
  <c r="O225" i="14"/>
  <c r="O226" i="14"/>
  <c r="O227" i="14"/>
  <c r="O228" i="14"/>
  <c r="O229" i="14"/>
  <c r="O230" i="14"/>
  <c r="O231" i="14"/>
  <c r="O232" i="14"/>
  <c r="O233" i="14"/>
  <c r="O234" i="14"/>
  <c r="O235" i="14"/>
  <c r="O236" i="14"/>
  <c r="O237" i="14"/>
  <c r="O238" i="14"/>
  <c r="O239" i="14"/>
  <c r="O240" i="14"/>
  <c r="O241" i="14"/>
  <c r="O242" i="14"/>
  <c r="O243" i="14"/>
  <c r="O244" i="14"/>
  <c r="O245" i="14"/>
  <c r="O246" i="14"/>
  <c r="O247" i="14"/>
  <c r="O248" i="14"/>
  <c r="O249" i="14"/>
  <c r="O250" i="14"/>
  <c r="O251" i="14"/>
  <c r="O252" i="14"/>
  <c r="O253" i="14"/>
  <c r="O254" i="14"/>
  <c r="O255" i="14"/>
  <c r="O256" i="14"/>
  <c r="O257" i="14"/>
  <c r="O258" i="14"/>
  <c r="O259" i="14"/>
  <c r="O260" i="14"/>
  <c r="O261" i="14"/>
  <c r="O262" i="14"/>
  <c r="O263" i="14"/>
  <c r="O264" i="14"/>
  <c r="O265" i="14"/>
  <c r="O266" i="14"/>
  <c r="O267" i="14"/>
  <c r="O268" i="14"/>
  <c r="O269" i="14"/>
  <c r="O270" i="14"/>
  <c r="O271" i="14"/>
  <c r="O272" i="14"/>
  <c r="O273" i="14"/>
  <c r="O274" i="14"/>
  <c r="O275" i="14"/>
  <c r="O276" i="14"/>
  <c r="O277" i="14"/>
  <c r="O278" i="14"/>
  <c r="O279" i="14"/>
  <c r="O280" i="14"/>
  <c r="O281" i="14"/>
  <c r="O282" i="14"/>
  <c r="O283" i="14"/>
  <c r="O284" i="14"/>
  <c r="O285" i="14"/>
  <c r="O286" i="14"/>
  <c r="O287" i="14"/>
  <c r="O288" i="14"/>
  <c r="O289" i="14"/>
  <c r="O290" i="14"/>
  <c r="O291" i="14"/>
  <c r="O292" i="14"/>
  <c r="O293" i="14"/>
  <c r="O294" i="14"/>
  <c r="O295" i="14"/>
  <c r="O296" i="14"/>
  <c r="O297" i="14"/>
  <c r="O298" i="14"/>
  <c r="O299" i="14"/>
  <c r="O300" i="14"/>
  <c r="O301" i="14"/>
  <c r="O302" i="14"/>
  <c r="O303" i="14"/>
  <c r="O304" i="14"/>
  <c r="O305" i="14"/>
  <c r="O306" i="14"/>
  <c r="O307" i="14"/>
  <c r="O308" i="14"/>
  <c r="O309" i="14"/>
  <c r="O310" i="14"/>
  <c r="O311" i="14"/>
  <c r="O312" i="14"/>
  <c r="O313" i="14"/>
  <c r="O314" i="14"/>
  <c r="O315" i="14"/>
  <c r="O316" i="14"/>
  <c r="O317" i="14"/>
  <c r="O318" i="14"/>
  <c r="O319" i="14"/>
  <c r="O320" i="14"/>
  <c r="O321" i="14"/>
  <c r="O322" i="14"/>
  <c r="O323" i="14"/>
  <c r="O324" i="14"/>
  <c r="O325" i="14"/>
  <c r="O326" i="14"/>
  <c r="O327" i="14"/>
  <c r="O328" i="14"/>
  <c r="O329" i="14"/>
  <c r="O330" i="14"/>
  <c r="O331" i="14"/>
  <c r="O332" i="14"/>
  <c r="O333" i="14"/>
  <c r="O334" i="14"/>
  <c r="O335" i="14"/>
  <c r="O336" i="14"/>
  <c r="O337" i="14"/>
  <c r="O338" i="14"/>
  <c r="O339" i="14"/>
  <c r="O340" i="14"/>
  <c r="O341" i="14"/>
  <c r="O342" i="14"/>
  <c r="O343" i="14"/>
  <c r="O344" i="14"/>
  <c r="O345" i="14"/>
  <c r="O346" i="14"/>
  <c r="O347" i="14"/>
  <c r="O348" i="14"/>
  <c r="O349" i="14"/>
  <c r="O350" i="14"/>
  <c r="O351" i="14"/>
  <c r="O352" i="14"/>
  <c r="O353" i="14"/>
  <c r="O354" i="14"/>
  <c r="O355" i="14"/>
  <c r="O356" i="14"/>
  <c r="O357" i="14"/>
  <c r="O358" i="14"/>
  <c r="O359" i="14"/>
  <c r="O360" i="14"/>
  <c r="O361" i="14"/>
  <c r="O362" i="14"/>
  <c r="O363" i="14"/>
  <c r="O364" i="14"/>
  <c r="O365" i="14"/>
  <c r="O366" i="14"/>
  <c r="O367" i="14"/>
  <c r="O368" i="14"/>
  <c r="O369" i="14"/>
  <c r="O370" i="14"/>
  <c r="O371" i="14"/>
  <c r="O372" i="14"/>
  <c r="O373" i="14"/>
  <c r="O374" i="14"/>
  <c r="O375" i="14"/>
  <c r="O376" i="14"/>
  <c r="O377" i="14"/>
  <c r="O378" i="14"/>
  <c r="O379" i="14"/>
  <c r="O380" i="14"/>
  <c r="O381" i="14"/>
  <c r="O382" i="14"/>
  <c r="O383" i="14"/>
  <c r="O384" i="14"/>
  <c r="O385" i="14"/>
  <c r="O386" i="14"/>
  <c r="O387" i="14"/>
  <c r="O388" i="14"/>
  <c r="O389" i="14"/>
  <c r="O390" i="14"/>
  <c r="O391" i="14"/>
  <c r="O392" i="14"/>
  <c r="O393" i="14"/>
  <c r="O394" i="14"/>
  <c r="O395" i="14"/>
  <c r="O396" i="14"/>
  <c r="O397" i="14"/>
  <c r="O398" i="14"/>
  <c r="O399" i="14"/>
  <c r="O400" i="14"/>
  <c r="O401" i="14"/>
  <c r="O402" i="14"/>
  <c r="O403" i="14"/>
  <c r="O404" i="14"/>
  <c r="O405" i="14"/>
  <c r="O406" i="14"/>
  <c r="O407" i="14"/>
  <c r="O408" i="14"/>
  <c r="O409" i="14"/>
  <c r="O410" i="14"/>
  <c r="O411" i="14"/>
  <c r="O412" i="14"/>
  <c r="O413" i="14"/>
  <c r="O414" i="14"/>
  <c r="O415" i="14"/>
  <c r="O416" i="14"/>
  <c r="O417" i="14"/>
  <c r="O418" i="14"/>
  <c r="O419" i="14"/>
  <c r="O420" i="14"/>
  <c r="O421" i="14"/>
  <c r="O422" i="14"/>
  <c r="O423" i="14"/>
  <c r="O424" i="14"/>
  <c r="O425" i="14"/>
  <c r="O426" i="14"/>
  <c r="O427" i="14"/>
  <c r="O428" i="14"/>
  <c r="O429" i="14"/>
  <c r="O430" i="14"/>
  <c r="O431" i="14"/>
  <c r="O432" i="14"/>
  <c r="O433" i="14"/>
  <c r="O434" i="14"/>
  <c r="O435" i="14"/>
  <c r="O436" i="14"/>
  <c r="O437" i="14"/>
  <c r="O438" i="14"/>
  <c r="O439" i="14"/>
  <c r="O440" i="14"/>
  <c r="O441" i="14"/>
  <c r="O442" i="14"/>
  <c r="O443" i="14"/>
  <c r="O444" i="14"/>
  <c r="O445" i="14"/>
  <c r="O446" i="14"/>
  <c r="O447" i="14"/>
  <c r="O448" i="14"/>
  <c r="O449" i="14"/>
  <c r="O450" i="14"/>
  <c r="O451" i="14"/>
  <c r="O452" i="14"/>
  <c r="O453" i="14"/>
  <c r="O454" i="14"/>
  <c r="O455" i="14"/>
  <c r="O456" i="14"/>
  <c r="O457" i="14"/>
  <c r="O458" i="14"/>
  <c r="O459" i="14"/>
  <c r="O460" i="14"/>
  <c r="O461" i="14"/>
  <c r="O462" i="14"/>
  <c r="O463" i="14"/>
  <c r="O464" i="14"/>
  <c r="O465" i="14"/>
  <c r="O466" i="14"/>
  <c r="O467" i="14"/>
  <c r="O468" i="14"/>
  <c r="O469" i="14"/>
  <c r="O470" i="14"/>
  <c r="O471" i="14"/>
  <c r="O472" i="14"/>
  <c r="G2" i="34" s="1"/>
  <c r="O473" i="14"/>
  <c r="O474" i="14"/>
  <c r="O475" i="14"/>
  <c r="O476" i="14"/>
  <c r="O477" i="14"/>
  <c r="O478" i="14"/>
  <c r="O479" i="14"/>
  <c r="O480" i="14"/>
  <c r="O481" i="14"/>
  <c r="O482" i="14"/>
  <c r="O483" i="14"/>
  <c r="O484" i="14"/>
  <c r="O485" i="14"/>
  <c r="O486" i="14"/>
  <c r="O487" i="14"/>
  <c r="O488" i="14"/>
  <c r="O489" i="14"/>
  <c r="O490" i="14"/>
  <c r="O491" i="14"/>
  <c r="O492" i="14"/>
  <c r="O493" i="14"/>
  <c r="O494" i="14"/>
  <c r="O495" i="14"/>
  <c r="O496" i="14"/>
  <c r="O497" i="14"/>
  <c r="O498" i="14"/>
  <c r="O499" i="14"/>
  <c r="O500" i="14"/>
  <c r="O501" i="14"/>
  <c r="O502" i="14"/>
  <c r="O503" i="14"/>
  <c r="O504" i="14"/>
  <c r="O505" i="14"/>
  <c r="O506" i="14"/>
  <c r="O507" i="14"/>
  <c r="O508" i="14"/>
  <c r="O509" i="14"/>
  <c r="O510" i="14"/>
  <c r="O511" i="14"/>
  <c r="O512" i="14"/>
  <c r="O513" i="14"/>
  <c r="O514" i="14"/>
  <c r="O515" i="14"/>
  <c r="O516" i="14"/>
  <c r="O517" i="14"/>
  <c r="O518" i="14"/>
  <c r="O519" i="14"/>
  <c r="O520" i="14"/>
  <c r="O521" i="14"/>
  <c r="O522" i="14"/>
  <c r="O523" i="14"/>
  <c r="O524" i="14"/>
  <c r="O525" i="14"/>
  <c r="O526" i="14"/>
  <c r="O527" i="14"/>
  <c r="O528" i="14"/>
  <c r="O529" i="14"/>
  <c r="O530" i="14"/>
  <c r="O531" i="14"/>
  <c r="O532" i="14"/>
  <c r="O533" i="14"/>
  <c r="O534" i="14"/>
  <c r="O535" i="14"/>
  <c r="O536" i="14"/>
  <c r="O537" i="14"/>
  <c r="O538" i="14"/>
  <c r="O539" i="14"/>
  <c r="O540" i="14"/>
  <c r="O541" i="14"/>
  <c r="O542" i="14"/>
  <c r="O543" i="14"/>
  <c r="O544" i="14"/>
  <c r="O545" i="14"/>
  <c r="O546" i="14"/>
  <c r="O547" i="14"/>
  <c r="O548" i="14"/>
  <c r="O549" i="14"/>
  <c r="O550" i="14"/>
  <c r="O551" i="14"/>
  <c r="O552" i="14"/>
  <c r="O553" i="14"/>
  <c r="O554" i="14"/>
  <c r="O555" i="14"/>
  <c r="O556" i="14"/>
  <c r="O557" i="14"/>
  <c r="O558" i="14"/>
  <c r="O559" i="14"/>
  <c r="O560" i="14"/>
  <c r="O561" i="14"/>
  <c r="O562" i="14"/>
  <c r="O563" i="14"/>
  <c r="O564" i="14"/>
  <c r="O565" i="14"/>
  <c r="O566" i="14"/>
  <c r="O567" i="14"/>
  <c r="O568" i="14"/>
  <c r="O569" i="14"/>
  <c r="O570" i="14"/>
  <c r="O571" i="14"/>
  <c r="O572" i="14"/>
  <c r="O573" i="14"/>
  <c r="O574" i="14"/>
  <c r="O575" i="14"/>
  <c r="O576" i="14"/>
  <c r="O577" i="14"/>
  <c r="O578" i="14"/>
  <c r="O579" i="14"/>
  <c r="O580" i="14"/>
  <c r="O581" i="14"/>
  <c r="O582" i="14"/>
  <c r="O583" i="14"/>
  <c r="O584" i="14"/>
  <c r="O585" i="14"/>
  <c r="O586" i="14"/>
  <c r="O587" i="14"/>
  <c r="O588" i="14"/>
  <c r="O589" i="14"/>
  <c r="O590" i="14"/>
  <c r="O591" i="14"/>
  <c r="O592" i="14"/>
  <c r="O593" i="14"/>
  <c r="O594" i="14"/>
  <c r="O595" i="14"/>
  <c r="O596" i="14"/>
  <c r="O597" i="14"/>
  <c r="O598" i="14"/>
  <c r="O599" i="14"/>
  <c r="O600" i="14"/>
  <c r="O601" i="14"/>
  <c r="H2" i="28" s="1"/>
  <c r="O602" i="14"/>
  <c r="O603" i="14"/>
  <c r="O604" i="14"/>
  <c r="O605" i="14"/>
  <c r="O606" i="14"/>
  <c r="O607" i="14"/>
  <c r="O608" i="14"/>
  <c r="O609" i="14"/>
  <c r="O610" i="14"/>
  <c r="O611" i="14"/>
  <c r="O612" i="14"/>
  <c r="O613" i="14"/>
  <c r="O614" i="14"/>
  <c r="O615" i="14"/>
  <c r="O616" i="14"/>
  <c r="O617" i="14"/>
  <c r="O618" i="14"/>
  <c r="O619" i="14"/>
  <c r="O620" i="14"/>
  <c r="O621" i="14"/>
  <c r="O622" i="14"/>
  <c r="O623" i="14"/>
  <c r="O624" i="14"/>
  <c r="O625" i="14"/>
  <c r="O626" i="14"/>
  <c r="O627" i="14"/>
  <c r="O628" i="14"/>
  <c r="O629" i="14"/>
  <c r="O630" i="14"/>
  <c r="O631" i="14"/>
  <c r="O632" i="14"/>
  <c r="O633" i="14"/>
  <c r="O634" i="14"/>
  <c r="O635" i="14"/>
  <c r="O636" i="14"/>
  <c r="O637" i="14"/>
  <c r="O638" i="14"/>
  <c r="O639" i="14"/>
  <c r="O640" i="14"/>
  <c r="O641" i="14"/>
  <c r="O642" i="14"/>
  <c r="O643" i="14"/>
  <c r="O644" i="14"/>
  <c r="O645" i="14"/>
  <c r="O646" i="14"/>
  <c r="O647" i="14"/>
  <c r="O648" i="14"/>
  <c r="O649" i="14"/>
  <c r="O650" i="14"/>
  <c r="O651" i="14"/>
  <c r="O652" i="14"/>
  <c r="O653" i="14"/>
  <c r="O654" i="14"/>
  <c r="O655" i="14"/>
  <c r="O656" i="14"/>
  <c r="O657" i="14"/>
  <c r="O658" i="14"/>
  <c r="O659" i="14"/>
  <c r="O660" i="14"/>
  <c r="O661" i="14"/>
  <c r="O662" i="14"/>
  <c r="O663" i="14"/>
  <c r="O664" i="14"/>
  <c r="O665" i="14"/>
  <c r="O666" i="14"/>
  <c r="O667" i="14"/>
  <c r="O668" i="14"/>
  <c r="O669" i="14"/>
  <c r="O670" i="14"/>
  <c r="O671" i="14"/>
  <c r="O672" i="14"/>
  <c r="O673" i="14"/>
  <c r="O674" i="14"/>
  <c r="O675" i="14"/>
  <c r="O676" i="14"/>
  <c r="O677" i="14"/>
  <c r="O678" i="14"/>
  <c r="O679" i="14"/>
  <c r="O680" i="14"/>
  <c r="O681" i="14"/>
  <c r="I2" i="33" s="1"/>
  <c r="O682" i="14"/>
  <c r="O683" i="14"/>
  <c r="O684" i="14"/>
  <c r="O685" i="14"/>
  <c r="O686" i="14"/>
  <c r="O687" i="14"/>
  <c r="O688" i="14"/>
  <c r="O689" i="14"/>
  <c r="O690" i="14"/>
  <c r="O691" i="14"/>
  <c r="O692" i="14"/>
  <c r="O693" i="14"/>
  <c r="O694" i="14"/>
  <c r="O695" i="14"/>
  <c r="O696" i="14"/>
  <c r="O697" i="14"/>
  <c r="O698" i="14"/>
  <c r="O699" i="14"/>
  <c r="O700" i="14"/>
  <c r="O701" i="14"/>
  <c r="O702" i="14"/>
  <c r="O703" i="14"/>
  <c r="O704" i="14"/>
  <c r="O705" i="14"/>
  <c r="O706" i="14"/>
  <c r="O707" i="14"/>
  <c r="O708" i="14"/>
  <c r="O709" i="14"/>
  <c r="O710" i="14"/>
  <c r="O711" i="14"/>
  <c r="O712" i="14"/>
  <c r="O713" i="14"/>
  <c r="O714" i="14"/>
  <c r="O715" i="14"/>
  <c r="O716" i="14"/>
  <c r="O717" i="14"/>
  <c r="O718" i="14"/>
  <c r="O719" i="14"/>
  <c r="O720" i="14"/>
  <c r="O721" i="14"/>
  <c r="O722" i="14"/>
  <c r="O723" i="14"/>
  <c r="O724" i="14"/>
  <c r="O725" i="14"/>
  <c r="O726" i="14"/>
  <c r="O727" i="14"/>
  <c r="O728" i="14"/>
  <c r="O729" i="14"/>
  <c r="O730" i="14"/>
  <c r="O731" i="14"/>
  <c r="O732" i="14"/>
  <c r="O733" i="14"/>
  <c r="O734" i="14"/>
  <c r="O735" i="14"/>
  <c r="O736" i="14"/>
  <c r="O737" i="14"/>
  <c r="O738" i="14"/>
  <c r="O739" i="14"/>
  <c r="O740" i="14"/>
  <c r="O741" i="14"/>
  <c r="O742" i="14"/>
  <c r="O743" i="14"/>
  <c r="O744" i="14"/>
  <c r="O745" i="14"/>
  <c r="O746" i="14"/>
  <c r="O747" i="14"/>
  <c r="O748" i="14"/>
  <c r="O46" i="14"/>
  <c r="C47" i="14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72" i="14"/>
  <c r="C73" i="14"/>
  <c r="C74" i="14"/>
  <c r="C75" i="14"/>
  <c r="C76" i="14"/>
  <c r="C77" i="14"/>
  <c r="C78" i="14"/>
  <c r="C79" i="14"/>
  <c r="C80" i="14"/>
  <c r="C81" i="14"/>
  <c r="C82" i="14"/>
  <c r="C83" i="14"/>
  <c r="C84" i="14"/>
  <c r="C85" i="14"/>
  <c r="C86" i="14"/>
  <c r="C87" i="14"/>
  <c r="C88" i="14"/>
  <c r="C89" i="14"/>
  <c r="C90" i="14"/>
  <c r="C91" i="14"/>
  <c r="C92" i="14"/>
  <c r="C93" i="14"/>
  <c r="C94" i="14"/>
  <c r="C95" i="14"/>
  <c r="C96" i="14"/>
  <c r="C97" i="14"/>
  <c r="C98" i="14"/>
  <c r="C99" i="14"/>
  <c r="C100" i="14"/>
  <c r="C101" i="14"/>
  <c r="C102" i="14"/>
  <c r="C103" i="14"/>
  <c r="C104" i="14"/>
  <c r="C105" i="14"/>
  <c r="C106" i="14"/>
  <c r="C107" i="14"/>
  <c r="C108" i="14"/>
  <c r="C109" i="14"/>
  <c r="C110" i="14"/>
  <c r="C111" i="14"/>
  <c r="C112" i="14"/>
  <c r="C113" i="14"/>
  <c r="C114" i="14"/>
  <c r="C115" i="14"/>
  <c r="C116" i="14"/>
  <c r="C117" i="14"/>
  <c r="C118" i="14"/>
  <c r="C119" i="14"/>
  <c r="C120" i="14"/>
  <c r="C121" i="14"/>
  <c r="C122" i="14"/>
  <c r="C123" i="14"/>
  <c r="C124" i="14"/>
  <c r="C125" i="14"/>
  <c r="C126" i="14"/>
  <c r="C127" i="14"/>
  <c r="C128" i="14"/>
  <c r="C129" i="14"/>
  <c r="C130" i="14"/>
  <c r="C131" i="14"/>
  <c r="C132" i="14"/>
  <c r="C133" i="14"/>
  <c r="C134" i="14"/>
  <c r="C135" i="14"/>
  <c r="C136" i="14"/>
  <c r="C137" i="14"/>
  <c r="C138" i="14"/>
  <c r="C139" i="14"/>
  <c r="C140" i="14"/>
  <c r="C141" i="14"/>
  <c r="C142" i="14"/>
  <c r="C143" i="14"/>
  <c r="C144" i="14"/>
  <c r="C145" i="14"/>
  <c r="C146" i="14"/>
  <c r="C147" i="14"/>
  <c r="C148" i="14"/>
  <c r="C149" i="14"/>
  <c r="C150" i="14"/>
  <c r="C151" i="14"/>
  <c r="C152" i="14"/>
  <c r="C153" i="14"/>
  <c r="C154" i="14"/>
  <c r="C155" i="14"/>
  <c r="C156" i="14"/>
  <c r="C157" i="14"/>
  <c r="C158" i="14"/>
  <c r="C159" i="14"/>
  <c r="C160" i="14"/>
  <c r="C161" i="14"/>
  <c r="C162" i="14"/>
  <c r="C163" i="14"/>
  <c r="C164" i="14"/>
  <c r="C165" i="14"/>
  <c r="C166" i="14"/>
  <c r="C167" i="14"/>
  <c r="C168" i="14"/>
  <c r="C169" i="14"/>
  <c r="C170" i="14"/>
  <c r="C171" i="14"/>
  <c r="C172" i="14"/>
  <c r="C173" i="14"/>
  <c r="C174" i="14"/>
  <c r="C175" i="14"/>
  <c r="C176" i="14"/>
  <c r="C177" i="14"/>
  <c r="C178" i="14"/>
  <c r="C179" i="14"/>
  <c r="C180" i="14"/>
  <c r="C181" i="14"/>
  <c r="C182" i="14"/>
  <c r="C183" i="14"/>
  <c r="C184" i="14"/>
  <c r="C185" i="14"/>
  <c r="C186" i="14"/>
  <c r="C187" i="14"/>
  <c r="C188" i="14"/>
  <c r="C189" i="14"/>
  <c r="C190" i="14"/>
  <c r="C191" i="14"/>
  <c r="C192" i="14"/>
  <c r="C193" i="14"/>
  <c r="C194" i="14"/>
  <c r="C195" i="14"/>
  <c r="C196" i="14"/>
  <c r="C197" i="14"/>
  <c r="C198" i="14"/>
  <c r="C199" i="14"/>
  <c r="C200" i="14"/>
  <c r="C201" i="14"/>
  <c r="C202" i="14"/>
  <c r="C203" i="14"/>
  <c r="C204" i="14"/>
  <c r="C205" i="14"/>
  <c r="C206" i="14"/>
  <c r="C207" i="14"/>
  <c r="C208" i="14"/>
  <c r="C209" i="14"/>
  <c r="C210" i="14"/>
  <c r="C211" i="14"/>
  <c r="C212" i="14"/>
  <c r="C213" i="14"/>
  <c r="C214" i="14"/>
  <c r="C215" i="14"/>
  <c r="C216" i="14"/>
  <c r="C217" i="14"/>
  <c r="C218" i="14"/>
  <c r="C219" i="14"/>
  <c r="C220" i="14"/>
  <c r="C221" i="14"/>
  <c r="C222" i="14"/>
  <c r="C223" i="14"/>
  <c r="C224" i="14"/>
  <c r="C225" i="14"/>
  <c r="C226" i="14"/>
  <c r="C227" i="14"/>
  <c r="C228" i="14"/>
  <c r="C229" i="14"/>
  <c r="C230" i="14"/>
  <c r="C231" i="14"/>
  <c r="C232" i="14"/>
  <c r="C233" i="14"/>
  <c r="C234" i="14"/>
  <c r="C235" i="14"/>
  <c r="C236" i="14"/>
  <c r="C237" i="14"/>
  <c r="C238" i="14"/>
  <c r="C239" i="14"/>
  <c r="C240" i="14"/>
  <c r="C241" i="14"/>
  <c r="C242" i="14"/>
  <c r="C243" i="14"/>
  <c r="C244" i="14"/>
  <c r="C245" i="14"/>
  <c r="C246" i="14"/>
  <c r="C247" i="14"/>
  <c r="C248" i="14"/>
  <c r="C249" i="14"/>
  <c r="C250" i="14"/>
  <c r="C251" i="14"/>
  <c r="C252" i="14"/>
  <c r="C253" i="14"/>
  <c r="C254" i="14"/>
  <c r="C255" i="14"/>
  <c r="C256" i="14"/>
  <c r="C257" i="14"/>
  <c r="C258" i="14"/>
  <c r="C259" i="14"/>
  <c r="C260" i="14"/>
  <c r="C261" i="14"/>
  <c r="C262" i="14"/>
  <c r="C263" i="14"/>
  <c r="C264" i="14"/>
  <c r="C265" i="14"/>
  <c r="C266" i="14"/>
  <c r="C267" i="14"/>
  <c r="C268" i="14"/>
  <c r="C269" i="14"/>
  <c r="C270" i="14"/>
  <c r="C271" i="14"/>
  <c r="C272" i="14"/>
  <c r="C273" i="14"/>
  <c r="C274" i="14"/>
  <c r="C275" i="14"/>
  <c r="C276" i="14"/>
  <c r="C277" i="14"/>
  <c r="C278" i="14"/>
  <c r="C279" i="14"/>
  <c r="C280" i="14"/>
  <c r="C281" i="14"/>
  <c r="C282" i="14"/>
  <c r="C283" i="14"/>
  <c r="C284" i="14"/>
  <c r="C285" i="14"/>
  <c r="C286" i="14"/>
  <c r="C287" i="14"/>
  <c r="C288" i="14"/>
  <c r="C289" i="14"/>
  <c r="C290" i="14"/>
  <c r="C291" i="14"/>
  <c r="C292" i="14"/>
  <c r="C293" i="14"/>
  <c r="C294" i="14"/>
  <c r="C295" i="14"/>
  <c r="C296" i="14"/>
  <c r="C297" i="14"/>
  <c r="C298" i="14"/>
  <c r="C299" i="14"/>
  <c r="C300" i="14"/>
  <c r="C301" i="14"/>
  <c r="C302" i="14"/>
  <c r="C303" i="14"/>
  <c r="C304" i="14"/>
  <c r="C305" i="14"/>
  <c r="C306" i="14"/>
  <c r="C307" i="14"/>
  <c r="C308" i="14"/>
  <c r="C309" i="14"/>
  <c r="C310" i="14"/>
  <c r="C311" i="14"/>
  <c r="C312" i="14"/>
  <c r="C313" i="14"/>
  <c r="C314" i="14"/>
  <c r="C315" i="14"/>
  <c r="C316" i="14"/>
  <c r="C317" i="14"/>
  <c r="C318" i="14"/>
  <c r="C319" i="14"/>
  <c r="C320" i="14"/>
  <c r="C321" i="14"/>
  <c r="C322" i="14"/>
  <c r="C323" i="14"/>
  <c r="C324" i="14"/>
  <c r="C325" i="14"/>
  <c r="C326" i="14"/>
  <c r="C327" i="14"/>
  <c r="C328" i="14"/>
  <c r="C329" i="14"/>
  <c r="C330" i="14"/>
  <c r="C331" i="14"/>
  <c r="C332" i="14"/>
  <c r="C333" i="14"/>
  <c r="C334" i="14"/>
  <c r="C335" i="14"/>
  <c r="C336" i="14"/>
  <c r="C337" i="14"/>
  <c r="C338" i="14"/>
  <c r="C339" i="14"/>
  <c r="C340" i="14"/>
  <c r="C341" i="14"/>
  <c r="C342" i="14"/>
  <c r="C343" i="14"/>
  <c r="C344" i="14"/>
  <c r="C345" i="14"/>
  <c r="C346" i="14"/>
  <c r="C347" i="14"/>
  <c r="C348" i="14"/>
  <c r="C349" i="14"/>
  <c r="C350" i="14"/>
  <c r="C351" i="14"/>
  <c r="C352" i="14"/>
  <c r="C353" i="14"/>
  <c r="C354" i="14"/>
  <c r="C355" i="14"/>
  <c r="C356" i="14"/>
  <c r="C357" i="14"/>
  <c r="C358" i="14"/>
  <c r="C359" i="14"/>
  <c r="C360" i="14"/>
  <c r="C361" i="14"/>
  <c r="C362" i="14"/>
  <c r="C363" i="14"/>
  <c r="C364" i="14"/>
  <c r="C365" i="14"/>
  <c r="C366" i="14"/>
  <c r="C367" i="14"/>
  <c r="C368" i="14"/>
  <c r="C369" i="14"/>
  <c r="C370" i="14"/>
  <c r="C371" i="14"/>
  <c r="C372" i="14"/>
  <c r="C373" i="14"/>
  <c r="C374" i="14"/>
  <c r="C375" i="14"/>
  <c r="C376" i="14"/>
  <c r="C377" i="14"/>
  <c r="C378" i="14"/>
  <c r="C379" i="14"/>
  <c r="C380" i="14"/>
  <c r="C381" i="14"/>
  <c r="C382" i="14"/>
  <c r="C383" i="14"/>
  <c r="C384" i="14"/>
  <c r="C385" i="14"/>
  <c r="C386" i="14"/>
  <c r="C387" i="14"/>
  <c r="C388" i="14"/>
  <c r="C389" i="14"/>
  <c r="C390" i="14"/>
  <c r="C391" i="14"/>
  <c r="C392" i="14"/>
  <c r="C393" i="14"/>
  <c r="C394" i="14"/>
  <c r="C395" i="14"/>
  <c r="C396" i="14"/>
  <c r="C397" i="14"/>
  <c r="C398" i="14"/>
  <c r="C399" i="14"/>
  <c r="C400" i="14"/>
  <c r="C401" i="14"/>
  <c r="C402" i="14"/>
  <c r="C403" i="14"/>
  <c r="C404" i="14"/>
  <c r="C405" i="14"/>
  <c r="C406" i="14"/>
  <c r="C407" i="14"/>
  <c r="C408" i="14"/>
  <c r="C409" i="14"/>
  <c r="C410" i="14"/>
  <c r="C411" i="14"/>
  <c r="C412" i="14"/>
  <c r="C413" i="14"/>
  <c r="C414" i="14"/>
  <c r="C415" i="14"/>
  <c r="C416" i="14"/>
  <c r="C417" i="14"/>
  <c r="C418" i="14"/>
  <c r="C419" i="14"/>
  <c r="C420" i="14"/>
  <c r="C421" i="14"/>
  <c r="C422" i="14"/>
  <c r="C423" i="14"/>
  <c r="C424" i="14"/>
  <c r="C425" i="14"/>
  <c r="C426" i="14"/>
  <c r="C427" i="14"/>
  <c r="C428" i="14"/>
  <c r="C429" i="14"/>
  <c r="C430" i="14"/>
  <c r="C431" i="14"/>
  <c r="C432" i="14"/>
  <c r="C433" i="14"/>
  <c r="C434" i="14"/>
  <c r="C435" i="14"/>
  <c r="C436" i="14"/>
  <c r="C437" i="14"/>
  <c r="C438" i="14"/>
  <c r="C439" i="14"/>
  <c r="C440" i="14"/>
  <c r="C441" i="14"/>
  <c r="C442" i="14"/>
  <c r="C443" i="14"/>
  <c r="C444" i="14"/>
  <c r="C445" i="14"/>
  <c r="C446" i="14"/>
  <c r="C447" i="14"/>
  <c r="C448" i="14"/>
  <c r="C449" i="14"/>
  <c r="C450" i="14"/>
  <c r="C451" i="14"/>
  <c r="C452" i="14"/>
  <c r="C453" i="14"/>
  <c r="C454" i="14"/>
  <c r="C455" i="14"/>
  <c r="C456" i="14"/>
  <c r="C457" i="14"/>
  <c r="C458" i="14"/>
  <c r="C459" i="14"/>
  <c r="C460" i="14"/>
  <c r="C461" i="14"/>
  <c r="C462" i="14"/>
  <c r="C463" i="14"/>
  <c r="C464" i="14"/>
  <c r="C465" i="14"/>
  <c r="C466" i="14"/>
  <c r="C467" i="14"/>
  <c r="C468" i="14"/>
  <c r="C469" i="14"/>
  <c r="C470" i="14"/>
  <c r="C471" i="14"/>
  <c r="C472" i="14"/>
  <c r="C473" i="14"/>
  <c r="C474" i="14"/>
  <c r="C475" i="14"/>
  <c r="C476" i="14"/>
  <c r="C477" i="14"/>
  <c r="C478" i="14"/>
  <c r="C479" i="14"/>
  <c r="C480" i="14"/>
  <c r="C481" i="14"/>
  <c r="C482" i="14"/>
  <c r="C483" i="14"/>
  <c r="C484" i="14"/>
  <c r="C485" i="14"/>
  <c r="C486" i="14"/>
  <c r="C487" i="14"/>
  <c r="C488" i="14"/>
  <c r="C489" i="14"/>
  <c r="C490" i="14"/>
  <c r="C491" i="14"/>
  <c r="C492" i="14"/>
  <c r="C493" i="14"/>
  <c r="C494" i="14"/>
  <c r="C495" i="14"/>
  <c r="C496" i="14"/>
  <c r="C497" i="14"/>
  <c r="C498" i="14"/>
  <c r="C499" i="14"/>
  <c r="C500" i="14"/>
  <c r="C501" i="14"/>
  <c r="C502" i="14"/>
  <c r="C503" i="14"/>
  <c r="C504" i="14"/>
  <c r="C505" i="14"/>
  <c r="C506" i="14"/>
  <c r="C507" i="14"/>
  <c r="C508" i="14"/>
  <c r="C509" i="14"/>
  <c r="C510" i="14"/>
  <c r="C511" i="14"/>
  <c r="C512" i="14"/>
  <c r="C513" i="14"/>
  <c r="C514" i="14"/>
  <c r="C515" i="14"/>
  <c r="C516" i="14"/>
  <c r="C517" i="14"/>
  <c r="C518" i="14"/>
  <c r="C519" i="14"/>
  <c r="C520" i="14"/>
  <c r="C521" i="14"/>
  <c r="C522" i="14"/>
  <c r="C523" i="14"/>
  <c r="C524" i="14"/>
  <c r="C525" i="14"/>
  <c r="C526" i="14"/>
  <c r="C527" i="14"/>
  <c r="C528" i="14"/>
  <c r="C529" i="14"/>
  <c r="C530" i="14"/>
  <c r="C531" i="14"/>
  <c r="C532" i="14"/>
  <c r="C533" i="14"/>
  <c r="C534" i="14"/>
  <c r="C535" i="14"/>
  <c r="C536" i="14"/>
  <c r="C537" i="14"/>
  <c r="C538" i="14"/>
  <c r="C539" i="14"/>
  <c r="C540" i="14"/>
  <c r="C541" i="14"/>
  <c r="C542" i="14"/>
  <c r="C543" i="14"/>
  <c r="C544" i="14"/>
  <c r="C545" i="14"/>
  <c r="C546" i="14"/>
  <c r="C547" i="14"/>
  <c r="C548" i="14"/>
  <c r="C549" i="14"/>
  <c r="C550" i="14"/>
  <c r="C551" i="14"/>
  <c r="C552" i="14"/>
  <c r="C553" i="14"/>
  <c r="C554" i="14"/>
  <c r="C555" i="14"/>
  <c r="C556" i="14"/>
  <c r="C557" i="14"/>
  <c r="C558" i="14"/>
  <c r="C559" i="14"/>
  <c r="C560" i="14"/>
  <c r="C561" i="14"/>
  <c r="C562" i="14"/>
  <c r="C563" i="14"/>
  <c r="C564" i="14"/>
  <c r="C565" i="14"/>
  <c r="C566" i="14"/>
  <c r="C567" i="14"/>
  <c r="C568" i="14"/>
  <c r="C569" i="14"/>
  <c r="C570" i="14"/>
  <c r="C571" i="14"/>
  <c r="C572" i="14"/>
  <c r="C573" i="14"/>
  <c r="C574" i="14"/>
  <c r="C575" i="14"/>
  <c r="C576" i="14"/>
  <c r="C577" i="14"/>
  <c r="C578" i="14"/>
  <c r="C579" i="14"/>
  <c r="C580" i="14"/>
  <c r="C581" i="14"/>
  <c r="C582" i="14"/>
  <c r="C583" i="14"/>
  <c r="C584" i="14"/>
  <c r="C585" i="14"/>
  <c r="C586" i="14"/>
  <c r="C587" i="14"/>
  <c r="C588" i="14"/>
  <c r="C589" i="14"/>
  <c r="C590" i="14"/>
  <c r="C591" i="14"/>
  <c r="C592" i="14"/>
  <c r="C593" i="14"/>
  <c r="C594" i="14"/>
  <c r="C595" i="14"/>
  <c r="C596" i="14"/>
  <c r="C597" i="14"/>
  <c r="C598" i="14"/>
  <c r="C599" i="14"/>
  <c r="C600" i="14"/>
  <c r="C601" i="14"/>
  <c r="C602" i="14"/>
  <c r="C603" i="14"/>
  <c r="C604" i="14"/>
  <c r="C605" i="14"/>
  <c r="C606" i="14"/>
  <c r="C607" i="14"/>
  <c r="C608" i="14"/>
  <c r="C609" i="14"/>
  <c r="C610" i="14"/>
  <c r="C611" i="14"/>
  <c r="C612" i="14"/>
  <c r="C613" i="14"/>
  <c r="C614" i="14"/>
  <c r="C615" i="14"/>
  <c r="C616" i="14"/>
  <c r="C617" i="14"/>
  <c r="C618" i="14"/>
  <c r="C619" i="14"/>
  <c r="C620" i="14"/>
  <c r="C621" i="14"/>
  <c r="C622" i="14"/>
  <c r="C623" i="14"/>
  <c r="C624" i="14"/>
  <c r="C625" i="14"/>
  <c r="C626" i="14"/>
  <c r="C627" i="14"/>
  <c r="C628" i="14"/>
  <c r="C629" i="14"/>
  <c r="C630" i="14"/>
  <c r="C631" i="14"/>
  <c r="C632" i="14"/>
  <c r="C633" i="14"/>
  <c r="C634" i="14"/>
  <c r="C635" i="14"/>
  <c r="C636" i="14"/>
  <c r="C637" i="14"/>
  <c r="C638" i="14"/>
  <c r="C639" i="14"/>
  <c r="C640" i="14"/>
  <c r="C641" i="14"/>
  <c r="C642" i="14"/>
  <c r="C643" i="14"/>
  <c r="C644" i="14"/>
  <c r="C645" i="14"/>
  <c r="C646" i="14"/>
  <c r="C647" i="14"/>
  <c r="C648" i="14"/>
  <c r="C649" i="14"/>
  <c r="C650" i="14"/>
  <c r="C651" i="14"/>
  <c r="C652" i="14"/>
  <c r="C653" i="14"/>
  <c r="C654" i="14"/>
  <c r="C655" i="14"/>
  <c r="C656" i="14"/>
  <c r="C657" i="14"/>
  <c r="C658" i="14"/>
  <c r="C659" i="14"/>
  <c r="C660" i="14"/>
  <c r="C661" i="14"/>
  <c r="C662" i="14"/>
  <c r="C663" i="14"/>
  <c r="C664" i="14"/>
  <c r="C665" i="14"/>
  <c r="C666" i="14"/>
  <c r="C667" i="14"/>
  <c r="C668" i="14"/>
  <c r="C669" i="14"/>
  <c r="C670" i="14"/>
  <c r="C671" i="14"/>
  <c r="C672" i="14"/>
  <c r="C673" i="14"/>
  <c r="C674" i="14"/>
  <c r="C675" i="14"/>
  <c r="C676" i="14"/>
  <c r="C677" i="14"/>
  <c r="C678" i="14"/>
  <c r="C679" i="14"/>
  <c r="C680" i="14"/>
  <c r="C681" i="14"/>
  <c r="C682" i="14"/>
  <c r="C683" i="14"/>
  <c r="C684" i="14"/>
  <c r="C685" i="14"/>
  <c r="C686" i="14"/>
  <c r="C687" i="14"/>
  <c r="C688" i="14"/>
  <c r="C689" i="14"/>
  <c r="C690" i="14"/>
  <c r="C691" i="14"/>
  <c r="C692" i="14"/>
  <c r="C693" i="14"/>
  <c r="C694" i="14"/>
  <c r="C695" i="14"/>
  <c r="C696" i="14"/>
  <c r="C697" i="14"/>
  <c r="C698" i="14"/>
  <c r="C699" i="14"/>
  <c r="C700" i="14"/>
  <c r="C701" i="14"/>
  <c r="C702" i="14"/>
  <c r="C703" i="14"/>
  <c r="C704" i="14"/>
  <c r="C705" i="14"/>
  <c r="C706" i="14"/>
  <c r="C707" i="14"/>
  <c r="C708" i="14"/>
  <c r="C709" i="14"/>
  <c r="C710" i="14"/>
  <c r="C711" i="14"/>
  <c r="C712" i="14"/>
  <c r="C713" i="14"/>
  <c r="C714" i="14"/>
  <c r="C715" i="14"/>
  <c r="C716" i="14"/>
  <c r="C717" i="14"/>
  <c r="C718" i="14"/>
  <c r="C719" i="14"/>
  <c r="C720" i="14"/>
  <c r="C721" i="14"/>
  <c r="C722" i="14"/>
  <c r="C723" i="14"/>
  <c r="C724" i="14"/>
  <c r="C725" i="14"/>
  <c r="C726" i="14"/>
  <c r="C727" i="14"/>
  <c r="C728" i="14"/>
  <c r="C729" i="14"/>
  <c r="C730" i="14"/>
  <c r="C731" i="14"/>
  <c r="C732" i="14"/>
  <c r="C733" i="14"/>
  <c r="C734" i="14"/>
  <c r="C735" i="14"/>
  <c r="C736" i="14"/>
  <c r="C737" i="14"/>
  <c r="C738" i="14"/>
  <c r="C739" i="14"/>
  <c r="C740" i="14"/>
  <c r="C741" i="14"/>
  <c r="C742" i="14"/>
  <c r="C743" i="14"/>
  <c r="C744" i="14"/>
  <c r="C745" i="14"/>
  <c r="C746" i="14"/>
  <c r="C747" i="14"/>
  <c r="C748" i="14"/>
  <c r="C46" i="14"/>
  <c r="H2" i="20" l="1"/>
  <c r="G2" i="26"/>
  <c r="H2" i="35"/>
  <c r="I2" i="27"/>
  <c r="G2" i="28"/>
  <c r="H2" i="33"/>
  <c r="I2" i="20"/>
  <c r="H2" i="26"/>
  <c r="I2" i="35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5" i="14"/>
  <c r="F116" i="14"/>
  <c r="F117" i="14"/>
  <c r="F118" i="14"/>
  <c r="F119" i="14"/>
  <c r="F120" i="14"/>
  <c r="F121" i="14"/>
  <c r="F122" i="14"/>
  <c r="F123" i="14"/>
  <c r="F124" i="14"/>
  <c r="F125" i="14"/>
  <c r="F126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43" i="14"/>
  <c r="F144" i="14"/>
  <c r="F145" i="14"/>
  <c r="F146" i="14"/>
  <c r="F147" i="14"/>
  <c r="F148" i="14"/>
  <c r="F149" i="14"/>
  <c r="F150" i="14"/>
  <c r="F151" i="14"/>
  <c r="F152" i="14"/>
  <c r="F153" i="14"/>
  <c r="F154" i="14"/>
  <c r="F155" i="14"/>
  <c r="F156" i="14"/>
  <c r="F157" i="14"/>
  <c r="F158" i="14"/>
  <c r="F159" i="14"/>
  <c r="F160" i="14"/>
  <c r="F161" i="14"/>
  <c r="F162" i="14"/>
  <c r="F163" i="14"/>
  <c r="F164" i="14"/>
  <c r="F165" i="14"/>
  <c r="F166" i="14"/>
  <c r="F167" i="14"/>
  <c r="F168" i="14"/>
  <c r="F169" i="14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F184" i="14"/>
  <c r="F185" i="14"/>
  <c r="F186" i="14"/>
  <c r="F187" i="14"/>
  <c r="F188" i="14"/>
  <c r="F189" i="14"/>
  <c r="F190" i="14"/>
  <c r="F191" i="14"/>
  <c r="F192" i="14"/>
  <c r="F193" i="14"/>
  <c r="F194" i="14"/>
  <c r="F195" i="14"/>
  <c r="F196" i="14"/>
  <c r="F197" i="14"/>
  <c r="F198" i="14"/>
  <c r="F199" i="14"/>
  <c r="F200" i="14"/>
  <c r="F201" i="14"/>
  <c r="F202" i="14"/>
  <c r="F203" i="14"/>
  <c r="F204" i="14"/>
  <c r="F205" i="14"/>
  <c r="F206" i="14"/>
  <c r="F207" i="14"/>
  <c r="F208" i="14"/>
  <c r="F209" i="14"/>
  <c r="F210" i="14"/>
  <c r="F211" i="14"/>
  <c r="F212" i="14"/>
  <c r="F213" i="14"/>
  <c r="F214" i="14"/>
  <c r="F215" i="14"/>
  <c r="F216" i="14"/>
  <c r="F217" i="14"/>
  <c r="F218" i="14"/>
  <c r="F219" i="14"/>
  <c r="F220" i="14"/>
  <c r="F221" i="14"/>
  <c r="F222" i="14"/>
  <c r="F223" i="14"/>
  <c r="F224" i="14"/>
  <c r="F225" i="14"/>
  <c r="F226" i="14"/>
  <c r="F227" i="14"/>
  <c r="F228" i="14"/>
  <c r="F229" i="14"/>
  <c r="F230" i="14"/>
  <c r="F231" i="14"/>
  <c r="F232" i="14"/>
  <c r="F233" i="14"/>
  <c r="F234" i="14"/>
  <c r="F235" i="14"/>
  <c r="F236" i="14"/>
  <c r="F237" i="14"/>
  <c r="F238" i="14"/>
  <c r="F239" i="14"/>
  <c r="F240" i="14"/>
  <c r="F241" i="14"/>
  <c r="F242" i="14"/>
  <c r="F243" i="14"/>
  <c r="F244" i="14"/>
  <c r="F245" i="14"/>
  <c r="F246" i="14"/>
  <c r="F247" i="14"/>
  <c r="F248" i="14"/>
  <c r="F249" i="14"/>
  <c r="F250" i="14"/>
  <c r="F251" i="14"/>
  <c r="F252" i="14"/>
  <c r="F253" i="14"/>
  <c r="F254" i="14"/>
  <c r="F255" i="14"/>
  <c r="F256" i="14"/>
  <c r="F257" i="14"/>
  <c r="F258" i="14"/>
  <c r="F259" i="14"/>
  <c r="F260" i="14"/>
  <c r="F261" i="14"/>
  <c r="F262" i="14"/>
  <c r="F263" i="14"/>
  <c r="F264" i="14"/>
  <c r="F265" i="14"/>
  <c r="F266" i="14"/>
  <c r="F267" i="14"/>
  <c r="F268" i="14"/>
  <c r="F269" i="14"/>
  <c r="F270" i="14"/>
  <c r="F271" i="14"/>
  <c r="F272" i="14"/>
  <c r="F273" i="14"/>
  <c r="F274" i="14"/>
  <c r="F275" i="14"/>
  <c r="F276" i="14"/>
  <c r="F277" i="14"/>
  <c r="F278" i="14"/>
  <c r="F279" i="14"/>
  <c r="F280" i="14"/>
  <c r="F281" i="14"/>
  <c r="F282" i="14"/>
  <c r="F283" i="14"/>
  <c r="F284" i="14"/>
  <c r="F285" i="14"/>
  <c r="F286" i="14"/>
  <c r="F287" i="14"/>
  <c r="F288" i="14"/>
  <c r="F289" i="14"/>
  <c r="F290" i="14"/>
  <c r="F291" i="14"/>
  <c r="F292" i="14"/>
  <c r="F293" i="14"/>
  <c r="F294" i="14"/>
  <c r="F295" i="14"/>
  <c r="F296" i="14"/>
  <c r="F297" i="14"/>
  <c r="F298" i="14"/>
  <c r="F299" i="14"/>
  <c r="F300" i="14"/>
  <c r="F301" i="14"/>
  <c r="F302" i="14"/>
  <c r="F303" i="14"/>
  <c r="F304" i="14"/>
  <c r="F305" i="14"/>
  <c r="F306" i="14"/>
  <c r="F307" i="14"/>
  <c r="F308" i="14"/>
  <c r="F309" i="14"/>
  <c r="F310" i="14"/>
  <c r="F311" i="14"/>
  <c r="F312" i="14"/>
  <c r="F313" i="14"/>
  <c r="F314" i="14"/>
  <c r="F315" i="14"/>
  <c r="F316" i="14"/>
  <c r="F317" i="14"/>
  <c r="F318" i="14"/>
  <c r="F319" i="14"/>
  <c r="F320" i="14"/>
  <c r="F321" i="14"/>
  <c r="F322" i="14"/>
  <c r="F323" i="14"/>
  <c r="F324" i="14"/>
  <c r="F325" i="14"/>
  <c r="F326" i="14"/>
  <c r="F327" i="14"/>
  <c r="F328" i="14"/>
  <c r="F329" i="14"/>
  <c r="F330" i="14"/>
  <c r="F331" i="14"/>
  <c r="F332" i="14"/>
  <c r="F333" i="14"/>
  <c r="F334" i="14"/>
  <c r="F335" i="14"/>
  <c r="F336" i="14"/>
  <c r="F337" i="14"/>
  <c r="F338" i="14"/>
  <c r="F339" i="14"/>
  <c r="F340" i="14"/>
  <c r="F341" i="14"/>
  <c r="F342" i="14"/>
  <c r="F343" i="14"/>
  <c r="F344" i="14"/>
  <c r="F345" i="14"/>
  <c r="F346" i="14"/>
  <c r="F347" i="14"/>
  <c r="F348" i="14"/>
  <c r="F349" i="14"/>
  <c r="F350" i="14"/>
  <c r="F351" i="14"/>
  <c r="F352" i="14"/>
  <c r="F353" i="14"/>
  <c r="F354" i="14"/>
  <c r="F355" i="14"/>
  <c r="F356" i="14"/>
  <c r="F357" i="14"/>
  <c r="F358" i="14"/>
  <c r="F359" i="14"/>
  <c r="F360" i="14"/>
  <c r="F361" i="14"/>
  <c r="F362" i="14"/>
  <c r="F363" i="14"/>
  <c r="F364" i="14"/>
  <c r="F365" i="14"/>
  <c r="F366" i="14"/>
  <c r="F367" i="14"/>
  <c r="F368" i="14"/>
  <c r="F369" i="14"/>
  <c r="F370" i="14"/>
  <c r="F371" i="14"/>
  <c r="F372" i="14"/>
  <c r="F373" i="14"/>
  <c r="F374" i="14"/>
  <c r="F375" i="14"/>
  <c r="F376" i="14"/>
  <c r="F377" i="14"/>
  <c r="F378" i="14"/>
  <c r="F379" i="14"/>
  <c r="F380" i="14"/>
  <c r="F381" i="14"/>
  <c r="F382" i="14"/>
  <c r="F383" i="14"/>
  <c r="F384" i="14"/>
  <c r="F385" i="14"/>
  <c r="F386" i="14"/>
  <c r="F387" i="14"/>
  <c r="F388" i="14"/>
  <c r="F389" i="14"/>
  <c r="F390" i="14"/>
  <c r="F391" i="14"/>
  <c r="F392" i="14"/>
  <c r="F393" i="14"/>
  <c r="F394" i="14"/>
  <c r="F395" i="14"/>
  <c r="F396" i="14"/>
  <c r="F397" i="14"/>
  <c r="F398" i="14"/>
  <c r="F399" i="14"/>
  <c r="F400" i="14"/>
  <c r="F401" i="14"/>
  <c r="F402" i="14"/>
  <c r="F403" i="14"/>
  <c r="F404" i="14"/>
  <c r="F405" i="14"/>
  <c r="F406" i="14"/>
  <c r="F407" i="14"/>
  <c r="F408" i="14"/>
  <c r="F409" i="14"/>
  <c r="F410" i="14"/>
  <c r="F411" i="14"/>
  <c r="F412" i="14"/>
  <c r="F413" i="14"/>
  <c r="F414" i="14"/>
  <c r="F415" i="14"/>
  <c r="F416" i="14"/>
  <c r="F417" i="14"/>
  <c r="F418" i="14"/>
  <c r="F419" i="14"/>
  <c r="F420" i="14"/>
  <c r="F421" i="14"/>
  <c r="F422" i="14"/>
  <c r="F423" i="14"/>
  <c r="F424" i="14"/>
  <c r="F425" i="14"/>
  <c r="F426" i="14"/>
  <c r="F427" i="14"/>
  <c r="F428" i="14"/>
  <c r="F429" i="14"/>
  <c r="F430" i="14"/>
  <c r="F431" i="14"/>
  <c r="F432" i="14"/>
  <c r="F433" i="14"/>
  <c r="F434" i="14"/>
  <c r="F435" i="14"/>
  <c r="F436" i="14"/>
  <c r="F437" i="14"/>
  <c r="F438" i="14"/>
  <c r="F439" i="14"/>
  <c r="F440" i="14"/>
  <c r="F441" i="14"/>
  <c r="F442" i="14"/>
  <c r="F443" i="14"/>
  <c r="F444" i="14"/>
  <c r="F445" i="14"/>
  <c r="F446" i="14"/>
  <c r="F447" i="14"/>
  <c r="F448" i="14"/>
  <c r="F449" i="14"/>
  <c r="F450" i="14"/>
  <c r="F451" i="14"/>
  <c r="F452" i="14"/>
  <c r="F453" i="14"/>
  <c r="F454" i="14"/>
  <c r="F455" i="14"/>
  <c r="F456" i="14"/>
  <c r="F457" i="14"/>
  <c r="F458" i="14"/>
  <c r="F459" i="14"/>
  <c r="F460" i="14"/>
  <c r="F461" i="14"/>
  <c r="F462" i="14"/>
  <c r="F463" i="14"/>
  <c r="F464" i="14"/>
  <c r="F465" i="14"/>
  <c r="F466" i="14"/>
  <c r="F467" i="14"/>
  <c r="F468" i="14"/>
  <c r="F469" i="14"/>
  <c r="F470" i="14"/>
  <c r="F471" i="14"/>
  <c r="F472" i="14"/>
  <c r="F473" i="14"/>
  <c r="F474" i="14"/>
  <c r="F475" i="14"/>
  <c r="F476" i="14"/>
  <c r="F477" i="14"/>
  <c r="F478" i="14"/>
  <c r="F479" i="14"/>
  <c r="F480" i="14"/>
  <c r="F481" i="14"/>
  <c r="F482" i="14"/>
  <c r="F483" i="14"/>
  <c r="F484" i="14"/>
  <c r="F485" i="14"/>
  <c r="F486" i="14"/>
  <c r="F487" i="14"/>
  <c r="F488" i="14"/>
  <c r="F489" i="14"/>
  <c r="F490" i="14"/>
  <c r="F491" i="14"/>
  <c r="F492" i="14"/>
  <c r="F493" i="14"/>
  <c r="F494" i="14"/>
  <c r="F495" i="14"/>
  <c r="F496" i="14"/>
  <c r="F497" i="14"/>
  <c r="F498" i="14"/>
  <c r="F499" i="14"/>
  <c r="F500" i="14"/>
  <c r="F501" i="14"/>
  <c r="F502" i="14"/>
  <c r="F503" i="14"/>
  <c r="F504" i="14"/>
  <c r="F505" i="14"/>
  <c r="F506" i="14"/>
  <c r="F507" i="14"/>
  <c r="F508" i="14"/>
  <c r="F509" i="14"/>
  <c r="F510" i="14"/>
  <c r="F511" i="14"/>
  <c r="F512" i="14"/>
  <c r="F513" i="14"/>
  <c r="F514" i="14"/>
  <c r="F515" i="14"/>
  <c r="F516" i="14"/>
  <c r="F517" i="14"/>
  <c r="F518" i="14"/>
  <c r="F519" i="14"/>
  <c r="F520" i="14"/>
  <c r="F521" i="14"/>
  <c r="F522" i="14"/>
  <c r="F523" i="14"/>
  <c r="F524" i="14"/>
  <c r="F525" i="14"/>
  <c r="F526" i="14"/>
  <c r="F527" i="14"/>
  <c r="F528" i="14"/>
  <c r="F529" i="14"/>
  <c r="F530" i="14"/>
  <c r="F531" i="14"/>
  <c r="F532" i="14"/>
  <c r="F533" i="14"/>
  <c r="F534" i="14"/>
  <c r="F535" i="14"/>
  <c r="F536" i="14"/>
  <c r="F537" i="14"/>
  <c r="F538" i="14"/>
  <c r="F539" i="14"/>
  <c r="F540" i="14"/>
  <c r="F541" i="14"/>
  <c r="F542" i="14"/>
  <c r="F543" i="14"/>
  <c r="F544" i="14"/>
  <c r="F545" i="14"/>
  <c r="F546" i="14"/>
  <c r="F547" i="14"/>
  <c r="F548" i="14"/>
  <c r="F549" i="14"/>
  <c r="F550" i="14"/>
  <c r="F551" i="14"/>
  <c r="F552" i="14"/>
  <c r="F553" i="14"/>
  <c r="F554" i="14"/>
  <c r="F555" i="14"/>
  <c r="F556" i="14"/>
  <c r="F557" i="14"/>
  <c r="F558" i="14"/>
  <c r="F559" i="14"/>
  <c r="F560" i="14"/>
  <c r="F561" i="14"/>
  <c r="F562" i="14"/>
  <c r="F563" i="14"/>
  <c r="F564" i="14"/>
  <c r="F565" i="14"/>
  <c r="F566" i="14"/>
  <c r="F567" i="14"/>
  <c r="F568" i="14"/>
  <c r="F569" i="14"/>
  <c r="F570" i="14"/>
  <c r="F571" i="14"/>
  <c r="F572" i="14"/>
  <c r="F573" i="14"/>
  <c r="F574" i="14"/>
  <c r="F575" i="14"/>
  <c r="F576" i="14"/>
  <c r="F577" i="14"/>
  <c r="F578" i="14"/>
  <c r="F579" i="14"/>
  <c r="F580" i="14"/>
  <c r="F581" i="14"/>
  <c r="F582" i="14"/>
  <c r="F583" i="14"/>
  <c r="F584" i="14"/>
  <c r="F585" i="14"/>
  <c r="F586" i="14"/>
  <c r="F587" i="14"/>
  <c r="F588" i="14"/>
  <c r="F589" i="14"/>
  <c r="F590" i="14"/>
  <c r="F591" i="14"/>
  <c r="F592" i="14"/>
  <c r="F593" i="14"/>
  <c r="F594" i="14"/>
  <c r="F595" i="14"/>
  <c r="F596" i="14"/>
  <c r="F597" i="14"/>
  <c r="F598" i="14"/>
  <c r="F599" i="14"/>
  <c r="F600" i="14"/>
  <c r="F601" i="14"/>
  <c r="F602" i="14"/>
  <c r="F603" i="14"/>
  <c r="F604" i="14"/>
  <c r="F605" i="14"/>
  <c r="F606" i="14"/>
  <c r="F607" i="14"/>
  <c r="F608" i="14"/>
  <c r="F609" i="14"/>
  <c r="F610" i="14"/>
  <c r="F611" i="14"/>
  <c r="F612" i="14"/>
  <c r="F613" i="14"/>
  <c r="F614" i="14"/>
  <c r="F615" i="14"/>
  <c r="F616" i="14"/>
  <c r="F617" i="14"/>
  <c r="F618" i="14"/>
  <c r="F619" i="14"/>
  <c r="F620" i="14"/>
  <c r="F621" i="14"/>
  <c r="F622" i="14"/>
  <c r="F623" i="14"/>
  <c r="F624" i="14"/>
  <c r="F625" i="14"/>
  <c r="F626" i="14"/>
  <c r="F627" i="14"/>
  <c r="F628" i="14"/>
  <c r="F629" i="14"/>
  <c r="F630" i="14"/>
  <c r="F631" i="14"/>
  <c r="F632" i="14"/>
  <c r="F633" i="14"/>
  <c r="F634" i="14"/>
  <c r="F635" i="14"/>
  <c r="F636" i="14"/>
  <c r="F637" i="14"/>
  <c r="F638" i="14"/>
  <c r="F639" i="14"/>
  <c r="F640" i="14"/>
  <c r="F641" i="14"/>
  <c r="F642" i="14"/>
  <c r="F643" i="14"/>
  <c r="F644" i="14"/>
  <c r="F645" i="14"/>
  <c r="F646" i="14"/>
  <c r="F647" i="14"/>
  <c r="F648" i="14"/>
  <c r="F649" i="14"/>
  <c r="F650" i="14"/>
  <c r="F651" i="14"/>
  <c r="F652" i="14"/>
  <c r="F653" i="14"/>
  <c r="F654" i="14"/>
  <c r="F655" i="14"/>
  <c r="F656" i="14"/>
  <c r="F657" i="14"/>
  <c r="F658" i="14"/>
  <c r="F659" i="14"/>
  <c r="F660" i="14"/>
  <c r="F661" i="14"/>
  <c r="F662" i="14"/>
  <c r="F663" i="14"/>
  <c r="F664" i="14"/>
  <c r="F665" i="14"/>
  <c r="F666" i="14"/>
  <c r="F667" i="14"/>
  <c r="F668" i="14"/>
  <c r="F669" i="14"/>
  <c r="F670" i="14"/>
  <c r="F671" i="14"/>
  <c r="F672" i="14"/>
  <c r="F673" i="14"/>
  <c r="F674" i="14"/>
  <c r="F675" i="14"/>
  <c r="F676" i="14"/>
  <c r="F677" i="14"/>
  <c r="F678" i="14"/>
  <c r="F679" i="14"/>
  <c r="F680" i="14"/>
  <c r="F681" i="14"/>
  <c r="F682" i="14"/>
  <c r="F683" i="14"/>
  <c r="F684" i="14"/>
  <c r="F685" i="14"/>
  <c r="F686" i="14"/>
  <c r="F687" i="14"/>
  <c r="F688" i="14"/>
  <c r="F689" i="14"/>
  <c r="F690" i="14"/>
  <c r="F691" i="14"/>
  <c r="F692" i="14"/>
  <c r="F693" i="14"/>
  <c r="F694" i="14"/>
  <c r="F695" i="14"/>
  <c r="F696" i="14"/>
  <c r="F697" i="14"/>
  <c r="F698" i="14"/>
  <c r="F699" i="14"/>
  <c r="F700" i="14"/>
  <c r="F701" i="14"/>
  <c r="F702" i="14"/>
  <c r="F703" i="14"/>
  <c r="F704" i="14"/>
  <c r="F705" i="14"/>
  <c r="F706" i="14"/>
  <c r="F707" i="14"/>
  <c r="F708" i="14"/>
  <c r="F709" i="14"/>
  <c r="F710" i="14"/>
  <c r="F711" i="14"/>
  <c r="F712" i="14"/>
  <c r="F713" i="14"/>
  <c r="F714" i="14"/>
  <c r="F715" i="14"/>
  <c r="F716" i="14"/>
  <c r="F717" i="14"/>
  <c r="F718" i="14"/>
  <c r="F719" i="14"/>
  <c r="F720" i="14"/>
  <c r="F721" i="14"/>
  <c r="F722" i="14"/>
  <c r="F723" i="14"/>
  <c r="F724" i="14"/>
  <c r="F725" i="14"/>
  <c r="F726" i="14"/>
  <c r="F727" i="14"/>
  <c r="F728" i="14"/>
  <c r="F729" i="14"/>
  <c r="F730" i="14"/>
  <c r="F731" i="14"/>
  <c r="F732" i="14"/>
  <c r="F733" i="14"/>
  <c r="F734" i="14"/>
  <c r="F735" i="14"/>
  <c r="F736" i="14"/>
  <c r="F737" i="14"/>
  <c r="F738" i="14"/>
  <c r="F739" i="14"/>
  <c r="F740" i="14"/>
  <c r="F741" i="14"/>
  <c r="F742" i="14"/>
  <c r="F743" i="14"/>
  <c r="F744" i="14"/>
  <c r="F745" i="14"/>
  <c r="F746" i="14"/>
  <c r="F747" i="14"/>
  <c r="F748" i="14"/>
  <c r="F749" i="14"/>
  <c r="F46" i="14"/>
  <c r="C4" i="38" l="1"/>
  <c r="L4" i="38" s="1"/>
  <c r="U4" i="38" s="1"/>
  <c r="C5" i="38"/>
  <c r="C6" i="38"/>
  <c r="C7" i="38"/>
  <c r="C8" i="38"/>
  <c r="L8" i="38" s="1"/>
  <c r="C9" i="38"/>
  <c r="C10" i="38"/>
  <c r="C11" i="38"/>
  <c r="C12" i="38"/>
  <c r="L12" i="38" s="1"/>
  <c r="C13" i="38"/>
  <c r="C14" i="38"/>
  <c r="C15" i="38"/>
  <c r="C16" i="38"/>
  <c r="L16" i="38" s="1"/>
  <c r="C17" i="38"/>
  <c r="C18" i="38"/>
  <c r="C19" i="38"/>
  <c r="C20" i="38"/>
  <c r="L20" i="38" s="1"/>
  <c r="C21" i="38"/>
  <c r="C22" i="38"/>
  <c r="L22" i="38" s="1"/>
  <c r="C23" i="38"/>
  <c r="C24" i="38"/>
  <c r="L24" i="38" s="1"/>
  <c r="C25" i="38"/>
  <c r="C26" i="38"/>
  <c r="L26" i="38" s="1"/>
  <c r="C27" i="38"/>
  <c r="C28" i="38"/>
  <c r="L28" i="38" s="1"/>
  <c r="C29" i="38"/>
  <c r="C30" i="38"/>
  <c r="L30" i="38" s="1"/>
  <c r="C31" i="38"/>
  <c r="C32" i="38"/>
  <c r="L32" i="38" s="1"/>
  <c r="C33" i="38"/>
  <c r="C34" i="38"/>
  <c r="L34" i="38" s="1"/>
  <c r="C35" i="38"/>
  <c r="C36" i="38"/>
  <c r="L36" i="38" s="1"/>
  <c r="C37" i="38"/>
  <c r="C38" i="38"/>
  <c r="L38" i="38" s="1"/>
  <c r="C39" i="38"/>
  <c r="C40" i="38"/>
  <c r="L40" i="38" s="1"/>
  <c r="C41" i="38"/>
  <c r="C42" i="38"/>
  <c r="L42" i="38" s="1"/>
  <c r="C43" i="38"/>
  <c r="C44" i="38"/>
  <c r="L44" i="38" s="1"/>
  <c r="C45" i="38"/>
  <c r="C46" i="38"/>
  <c r="L46" i="38" s="1"/>
  <c r="C47" i="38"/>
  <c r="C48" i="38"/>
  <c r="L48" i="38" s="1"/>
  <c r="C49" i="38"/>
  <c r="C50" i="38"/>
  <c r="L50" i="38" s="1"/>
  <c r="D10" i="38"/>
  <c r="D11" i="38"/>
  <c r="D12" i="38"/>
  <c r="D13" i="38"/>
  <c r="D14" i="38"/>
  <c r="D15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D33" i="38"/>
  <c r="D34" i="38"/>
  <c r="D35" i="38"/>
  <c r="D36" i="38"/>
  <c r="D37" i="38"/>
  <c r="D38" i="38"/>
  <c r="D39" i="38"/>
  <c r="D40" i="38"/>
  <c r="D41" i="38"/>
  <c r="D42" i="38"/>
  <c r="D43" i="38"/>
  <c r="D44" i="38"/>
  <c r="D45" i="38"/>
  <c r="D46" i="38"/>
  <c r="D47" i="38"/>
  <c r="D48" i="38"/>
  <c r="D49" i="38"/>
  <c r="D50" i="38"/>
  <c r="D51" i="38"/>
  <c r="E4" i="38"/>
  <c r="N4" i="38" s="1"/>
  <c r="W4" i="38" s="1"/>
  <c r="E5" i="38"/>
  <c r="N5" i="38" s="1"/>
  <c r="W5" i="38" s="1"/>
  <c r="E6" i="38"/>
  <c r="N6" i="38" s="1"/>
  <c r="E7" i="38"/>
  <c r="N7" i="38" s="1"/>
  <c r="E8" i="38"/>
  <c r="N8" i="38" s="1"/>
  <c r="E9" i="38"/>
  <c r="N9" i="38" s="1"/>
  <c r="E10" i="38"/>
  <c r="N10" i="38" s="1"/>
  <c r="E11" i="38"/>
  <c r="N11" i="38" s="1"/>
  <c r="E12" i="38"/>
  <c r="N12" i="38" s="1"/>
  <c r="E13" i="38"/>
  <c r="N13" i="38" s="1"/>
  <c r="E14" i="38"/>
  <c r="N14" i="38" s="1"/>
  <c r="E15" i="38"/>
  <c r="N15" i="38" s="1"/>
  <c r="E16" i="38"/>
  <c r="N16" i="38" s="1"/>
  <c r="E17" i="38"/>
  <c r="N17" i="38" s="1"/>
  <c r="W17" i="38" s="1"/>
  <c r="E18" i="38"/>
  <c r="N18" i="38" s="1"/>
  <c r="E19" i="38"/>
  <c r="N19" i="38" s="1"/>
  <c r="E20" i="38"/>
  <c r="N20" i="38" s="1"/>
  <c r="E21" i="38"/>
  <c r="N21" i="38" s="1"/>
  <c r="F4" i="38"/>
  <c r="F5" i="38"/>
  <c r="F6" i="38"/>
  <c r="F7" i="38"/>
  <c r="F8" i="38"/>
  <c r="O8" i="38" s="1"/>
  <c r="F9" i="38"/>
  <c r="F10" i="38"/>
  <c r="F11" i="38"/>
  <c r="F12" i="38"/>
  <c r="O12" i="38" s="1"/>
  <c r="F13" i="38"/>
  <c r="F14" i="38"/>
  <c r="F15" i="38"/>
  <c r="F16" i="38"/>
  <c r="O16" i="38" s="1"/>
  <c r="F17" i="38"/>
  <c r="F18" i="38"/>
  <c r="F19" i="38"/>
  <c r="F20" i="38"/>
  <c r="O20" i="38" s="1"/>
  <c r="F21" i="38"/>
  <c r="F22" i="38"/>
  <c r="F23" i="38"/>
  <c r="F24" i="38"/>
  <c r="O24" i="38" s="1"/>
  <c r="F25" i="38"/>
  <c r="F26" i="38"/>
  <c r="F27" i="38"/>
  <c r="F28" i="38"/>
  <c r="O28" i="38" s="1"/>
  <c r="F29" i="38"/>
  <c r="F30" i="38"/>
  <c r="F31" i="38"/>
  <c r="F32" i="38"/>
  <c r="O32" i="38" s="1"/>
  <c r="F33" i="38"/>
  <c r="F34" i="38"/>
  <c r="F35" i="38"/>
  <c r="F36" i="38"/>
  <c r="O36" i="38" s="1"/>
  <c r="F37" i="38"/>
  <c r="F38" i="38"/>
  <c r="F39" i="38"/>
  <c r="F40" i="38"/>
  <c r="O40" i="38" s="1"/>
  <c r="F41" i="38"/>
  <c r="F42" i="38"/>
  <c r="F43" i="38"/>
  <c r="F44" i="38"/>
  <c r="O44" i="38" s="1"/>
  <c r="F45" i="38"/>
  <c r="F46" i="38"/>
  <c r="F47" i="38"/>
  <c r="F48" i="38"/>
  <c r="O48" i="38" s="1"/>
  <c r="F49" i="38"/>
  <c r="F50" i="38"/>
  <c r="F51" i="38"/>
  <c r="F52" i="38"/>
  <c r="O52" i="38" s="1"/>
  <c r="F53" i="38"/>
  <c r="F54" i="38"/>
  <c r="F55" i="38"/>
  <c r="F56" i="38"/>
  <c r="O56" i="38" s="1"/>
  <c r="G4" i="38"/>
  <c r="G5" i="38"/>
  <c r="G6" i="38"/>
  <c r="G7" i="38"/>
  <c r="G8" i="38"/>
  <c r="P8" i="38" s="1"/>
  <c r="G9" i="38"/>
  <c r="G10" i="38"/>
  <c r="G11" i="38"/>
  <c r="G12" i="38"/>
  <c r="P12" i="38" s="1"/>
  <c r="G13" i="38"/>
  <c r="G14" i="38"/>
  <c r="G15" i="38"/>
  <c r="G16" i="38"/>
  <c r="P16" i="38" s="1"/>
  <c r="G17" i="38"/>
  <c r="G18" i="38"/>
  <c r="G19" i="38"/>
  <c r="G20" i="38"/>
  <c r="P20" i="38" s="1"/>
  <c r="G21" i="38"/>
  <c r="G22" i="38"/>
  <c r="G23" i="38"/>
  <c r="G24" i="38"/>
  <c r="P24" i="38" s="1"/>
  <c r="G25" i="38"/>
  <c r="G26" i="38"/>
  <c r="G27" i="38"/>
  <c r="G28" i="38"/>
  <c r="P28" i="38" s="1"/>
  <c r="G29" i="38"/>
  <c r="G30" i="38"/>
  <c r="G31" i="38"/>
  <c r="G32" i="38"/>
  <c r="P32" i="38" s="1"/>
  <c r="G33" i="38"/>
  <c r="G34" i="38"/>
  <c r="G35" i="38"/>
  <c r="G36" i="38"/>
  <c r="P36" i="38" s="1"/>
  <c r="G37" i="38"/>
  <c r="G38" i="38"/>
  <c r="G39" i="38"/>
  <c r="G40" i="38"/>
  <c r="P40" i="38" s="1"/>
  <c r="G41" i="38"/>
  <c r="G42" i="38"/>
  <c r="G43" i="38"/>
  <c r="G44" i="38"/>
  <c r="P44" i="38" s="1"/>
  <c r="G45" i="38"/>
  <c r="G46" i="38"/>
  <c r="G47" i="38"/>
  <c r="G48" i="38"/>
  <c r="P48" i="38" s="1"/>
  <c r="G49" i="38"/>
  <c r="G50" i="38"/>
  <c r="G51" i="38"/>
  <c r="G52" i="38"/>
  <c r="P52" i="38" s="1"/>
  <c r="G53" i="38"/>
  <c r="G54" i="38"/>
  <c r="G55" i="38"/>
  <c r="G56" i="38"/>
  <c r="P56" i="38" s="1"/>
  <c r="H4" i="38"/>
  <c r="H5" i="38"/>
  <c r="H6" i="38"/>
  <c r="H7" i="38"/>
  <c r="H8" i="38"/>
  <c r="Q8" i="38" s="1"/>
  <c r="H9" i="38"/>
  <c r="H10" i="38"/>
  <c r="H11" i="38"/>
  <c r="H12" i="38"/>
  <c r="Q12" i="38" s="1"/>
  <c r="H13" i="38"/>
  <c r="H14" i="38"/>
  <c r="H15" i="38"/>
  <c r="H16" i="38"/>
  <c r="Q16" i="38" s="1"/>
  <c r="H17" i="38"/>
  <c r="H18" i="38"/>
  <c r="H19" i="38"/>
  <c r="H20" i="38"/>
  <c r="Q20" i="38" s="1"/>
  <c r="H21" i="38"/>
  <c r="H22" i="38"/>
  <c r="H23" i="38"/>
  <c r="H24" i="38"/>
  <c r="Q24" i="38" s="1"/>
  <c r="H25" i="38"/>
  <c r="H26" i="38"/>
  <c r="H27" i="38"/>
  <c r="H28" i="38"/>
  <c r="Q28" i="38" s="1"/>
  <c r="H29" i="38"/>
  <c r="H30" i="38"/>
  <c r="H31" i="38"/>
  <c r="H32" i="38"/>
  <c r="Q32" i="38" s="1"/>
  <c r="H33" i="38"/>
  <c r="H34" i="38"/>
  <c r="H35" i="38"/>
  <c r="H36" i="38"/>
  <c r="Q36" i="38" s="1"/>
  <c r="H37" i="38"/>
  <c r="H38" i="38"/>
  <c r="H39" i="38"/>
  <c r="H40" i="38"/>
  <c r="Q40" i="38" s="1"/>
  <c r="H41" i="38"/>
  <c r="H42" i="38"/>
  <c r="H43" i="38"/>
  <c r="H44" i="38"/>
  <c r="Q44" i="38" s="1"/>
  <c r="H45" i="38"/>
  <c r="H46" i="38"/>
  <c r="H47" i="38"/>
  <c r="H48" i="38"/>
  <c r="Q48" i="38" s="1"/>
  <c r="H49" i="38"/>
  <c r="H50" i="38"/>
  <c r="H51" i="38"/>
  <c r="H52" i="38"/>
  <c r="Q52" i="38" s="1"/>
  <c r="H53" i="38"/>
  <c r="H54" i="38"/>
  <c r="H55" i="38"/>
  <c r="H56" i="38"/>
  <c r="Q56" i="38" s="1"/>
  <c r="I4" i="38"/>
  <c r="I5" i="38"/>
  <c r="I6" i="38"/>
  <c r="I7" i="38"/>
  <c r="I8" i="38"/>
  <c r="R8" i="38" s="1"/>
  <c r="I9" i="38"/>
  <c r="I10" i="38"/>
  <c r="I11" i="38"/>
  <c r="I12" i="38"/>
  <c r="R12" i="38" s="1"/>
  <c r="I13" i="38"/>
  <c r="I14" i="38"/>
  <c r="R14" i="38" s="1"/>
  <c r="I15" i="38"/>
  <c r="I16" i="38"/>
  <c r="R16" i="38" s="1"/>
  <c r="I17" i="38"/>
  <c r="I18" i="38"/>
  <c r="R18" i="38" s="1"/>
  <c r="I19" i="38"/>
  <c r="I20" i="38"/>
  <c r="R20" i="38" s="1"/>
  <c r="I21" i="38"/>
  <c r="I22" i="38"/>
  <c r="R22" i="38" s="1"/>
  <c r="I23" i="38"/>
  <c r="I24" i="38"/>
  <c r="R24" i="38" s="1"/>
  <c r="I25" i="38"/>
  <c r="I26" i="38"/>
  <c r="R26" i="38" s="1"/>
  <c r="I27" i="38"/>
  <c r="I28" i="38"/>
  <c r="R28" i="38" s="1"/>
  <c r="I29" i="38"/>
  <c r="I30" i="38"/>
  <c r="R30" i="38" s="1"/>
  <c r="I31" i="38"/>
  <c r="I32" i="38"/>
  <c r="R32" i="38" s="1"/>
  <c r="I33" i="38"/>
  <c r="I34" i="38"/>
  <c r="R34" i="38" s="1"/>
  <c r="I35" i="38"/>
  <c r="I36" i="38"/>
  <c r="R36" i="38" s="1"/>
  <c r="I37" i="38"/>
  <c r="I38" i="38"/>
  <c r="R38" i="38" s="1"/>
  <c r="I39" i="38"/>
  <c r="I40" i="38"/>
  <c r="R40" i="38" s="1"/>
  <c r="I41" i="38"/>
  <c r="I42" i="38"/>
  <c r="R42" i="38" s="1"/>
  <c r="I43" i="38"/>
  <c r="I44" i="38"/>
  <c r="R44" i="38" s="1"/>
  <c r="I45" i="38"/>
  <c r="I46" i="38"/>
  <c r="R46" i="38" s="1"/>
  <c r="I47" i="38"/>
  <c r="I48" i="38"/>
  <c r="R48" i="38" s="1"/>
  <c r="I49" i="38"/>
  <c r="I50" i="38"/>
  <c r="R50" i="38" s="1"/>
  <c r="I51" i="38"/>
  <c r="I52" i="38"/>
  <c r="R52" i="38" s="1"/>
  <c r="I53" i="38"/>
  <c r="I54" i="38"/>
  <c r="R54" i="38" s="1"/>
  <c r="I55" i="38"/>
  <c r="I56" i="38"/>
  <c r="R56" i="38" s="1"/>
  <c r="J221" i="11"/>
  <c r="J222" i="11"/>
  <c r="J223" i="11"/>
  <c r="J224" i="11"/>
  <c r="J225" i="11"/>
  <c r="J226" i="11"/>
  <c r="J227" i="11"/>
  <c r="J228" i="11"/>
  <c r="J229" i="11"/>
  <c r="J230" i="11"/>
  <c r="J231" i="11"/>
  <c r="J232" i="11"/>
  <c r="J233" i="11"/>
  <c r="J234" i="11"/>
  <c r="J235" i="11"/>
  <c r="J236" i="11"/>
  <c r="J237" i="11"/>
  <c r="J238" i="11"/>
  <c r="J239" i="11"/>
  <c r="J240" i="11"/>
  <c r="J241" i="11"/>
  <c r="J242" i="11"/>
  <c r="J243" i="11"/>
  <c r="J244" i="11"/>
  <c r="J245" i="11"/>
  <c r="J246" i="11"/>
  <c r="J247" i="11"/>
  <c r="J248" i="11"/>
  <c r="J249" i="11"/>
  <c r="J250" i="11"/>
  <c r="J251" i="11"/>
  <c r="J252" i="11"/>
  <c r="J253" i="11"/>
  <c r="J254" i="11"/>
  <c r="J255" i="11"/>
  <c r="J256" i="11"/>
  <c r="J257" i="11"/>
  <c r="J258" i="11"/>
  <c r="J259" i="11"/>
  <c r="J260" i="11"/>
  <c r="J261" i="11"/>
  <c r="J262" i="11"/>
  <c r="J263" i="11"/>
  <c r="J264" i="11"/>
  <c r="J265" i="11"/>
  <c r="J266" i="11"/>
  <c r="J267" i="11"/>
  <c r="J268" i="11"/>
  <c r="J269" i="11"/>
  <c r="J270" i="11"/>
  <c r="J271" i="11"/>
  <c r="J272" i="11"/>
  <c r="J273" i="11"/>
  <c r="J274" i="11"/>
  <c r="J275" i="11"/>
  <c r="J276" i="11"/>
  <c r="J277" i="11"/>
  <c r="J278" i="11"/>
  <c r="J279" i="11"/>
  <c r="J280" i="11"/>
  <c r="J281" i="11"/>
  <c r="J282" i="11"/>
  <c r="J283" i="11"/>
  <c r="J284" i="11"/>
  <c r="J285" i="11"/>
  <c r="J286" i="11"/>
  <c r="J287" i="11"/>
  <c r="J288" i="11"/>
  <c r="J289" i="11"/>
  <c r="J290" i="11"/>
  <c r="J291" i="11"/>
  <c r="J292" i="11"/>
  <c r="J293" i="11"/>
  <c r="J294" i="11"/>
  <c r="J295" i="11"/>
  <c r="J296" i="11"/>
  <c r="J297" i="11"/>
  <c r="J298" i="11"/>
  <c r="J299" i="11"/>
  <c r="J300" i="11"/>
  <c r="J301" i="11"/>
  <c r="J302" i="11"/>
  <c r="J303" i="11"/>
  <c r="J304" i="11"/>
  <c r="J305" i="11"/>
  <c r="J306" i="11"/>
  <c r="J307" i="11"/>
  <c r="J308" i="11"/>
  <c r="J309" i="11"/>
  <c r="J310" i="11"/>
  <c r="J311" i="11"/>
  <c r="J312" i="11"/>
  <c r="J313" i="11"/>
  <c r="J314" i="11"/>
  <c r="J315" i="11"/>
  <c r="J316" i="11"/>
  <c r="J317" i="11"/>
  <c r="J318" i="11"/>
  <c r="J319" i="11"/>
  <c r="J320" i="11"/>
  <c r="J321" i="11"/>
  <c r="J322" i="11"/>
  <c r="J323" i="11"/>
  <c r="J324" i="11"/>
  <c r="J325" i="11"/>
  <c r="J326" i="11"/>
  <c r="J327" i="11"/>
  <c r="J328" i="11"/>
  <c r="J329" i="11"/>
  <c r="J330" i="11"/>
  <c r="J331" i="11"/>
  <c r="J332" i="11"/>
  <c r="J333" i="11"/>
  <c r="J334" i="11"/>
  <c r="J335" i="11"/>
  <c r="J336" i="11"/>
  <c r="J337" i="11"/>
  <c r="J338" i="11"/>
  <c r="J339" i="11"/>
  <c r="J340" i="11"/>
  <c r="J341" i="11"/>
  <c r="J342" i="11"/>
  <c r="J343" i="11"/>
  <c r="J344" i="11"/>
  <c r="J345" i="11"/>
  <c r="J346" i="11"/>
  <c r="J347" i="11"/>
  <c r="J348" i="11"/>
  <c r="J349" i="11"/>
  <c r="J350" i="11"/>
  <c r="J351" i="11"/>
  <c r="J352" i="11"/>
  <c r="J353" i="11"/>
  <c r="J354" i="11"/>
  <c r="J355" i="11"/>
  <c r="J356" i="11"/>
  <c r="J357" i="11"/>
  <c r="J358" i="11"/>
  <c r="J359" i="11"/>
  <c r="J360" i="11"/>
  <c r="J361" i="11"/>
  <c r="J362" i="11"/>
  <c r="J363" i="11"/>
  <c r="J364" i="11"/>
  <c r="J365" i="11"/>
  <c r="J366" i="11"/>
  <c r="J367" i="11"/>
  <c r="J368" i="11"/>
  <c r="J369" i="11"/>
  <c r="J370" i="11"/>
  <c r="J371" i="11"/>
  <c r="J372" i="11"/>
  <c r="J373" i="11"/>
  <c r="J374" i="11"/>
  <c r="J375" i="11"/>
  <c r="J376" i="11"/>
  <c r="J377" i="11"/>
  <c r="J378" i="11"/>
  <c r="J379" i="11"/>
  <c r="J380" i="11"/>
  <c r="J381" i="11"/>
  <c r="J382" i="11"/>
  <c r="J383" i="11"/>
  <c r="J384" i="11"/>
  <c r="J385" i="11"/>
  <c r="J386" i="11"/>
  <c r="J387" i="11"/>
  <c r="J388" i="11"/>
  <c r="J389" i="11"/>
  <c r="J390" i="11"/>
  <c r="J391" i="11"/>
  <c r="J392" i="11"/>
  <c r="J393" i="11"/>
  <c r="J394" i="11"/>
  <c r="J395" i="11"/>
  <c r="J396" i="11"/>
  <c r="J397" i="11"/>
  <c r="J398" i="11"/>
  <c r="J399" i="11"/>
  <c r="J400" i="11"/>
  <c r="J401" i="11"/>
  <c r="J402" i="11"/>
  <c r="J403" i="11"/>
  <c r="J404" i="11"/>
  <c r="J405" i="11"/>
  <c r="J406" i="11"/>
  <c r="J407" i="11"/>
  <c r="J408" i="11"/>
  <c r="J409" i="11"/>
  <c r="J410" i="11"/>
  <c r="J411" i="11"/>
  <c r="J412" i="11"/>
  <c r="J413" i="11"/>
  <c r="J414" i="11"/>
  <c r="J415" i="11"/>
  <c r="J416" i="11"/>
  <c r="J417" i="11"/>
  <c r="J418" i="11"/>
  <c r="J419" i="11"/>
  <c r="J420" i="11"/>
  <c r="J421" i="11"/>
  <c r="J422" i="11"/>
  <c r="J423" i="11"/>
  <c r="J424" i="11"/>
  <c r="J425" i="11"/>
  <c r="J426" i="11"/>
  <c r="J427" i="11"/>
  <c r="J428" i="11"/>
  <c r="J429" i="11"/>
  <c r="J430" i="11"/>
  <c r="J431" i="11"/>
  <c r="J432" i="11"/>
  <c r="J433" i="11"/>
  <c r="J434" i="11"/>
  <c r="J435" i="11"/>
  <c r="J436" i="11"/>
  <c r="J437" i="11"/>
  <c r="J438" i="11"/>
  <c r="J439" i="11"/>
  <c r="J440" i="11"/>
  <c r="J441" i="11"/>
  <c r="J442" i="11"/>
  <c r="J443" i="11"/>
  <c r="J444" i="11"/>
  <c r="J445" i="11"/>
  <c r="J446" i="11"/>
  <c r="J447" i="11"/>
  <c r="J448" i="11"/>
  <c r="J449" i="11"/>
  <c r="J450" i="11"/>
  <c r="J451" i="11"/>
  <c r="J452" i="11"/>
  <c r="J453" i="11"/>
  <c r="J454" i="11"/>
  <c r="J455" i="11"/>
  <c r="J456" i="11"/>
  <c r="J457" i="11"/>
  <c r="J458" i="11"/>
  <c r="J459" i="11"/>
  <c r="J460" i="11"/>
  <c r="J461" i="11"/>
  <c r="J462" i="11"/>
  <c r="J463" i="11"/>
  <c r="J464" i="11"/>
  <c r="J465" i="11"/>
  <c r="J466" i="11"/>
  <c r="J467" i="11"/>
  <c r="J468" i="11"/>
  <c r="J469" i="11"/>
  <c r="J470" i="11"/>
  <c r="J471" i="11"/>
  <c r="J472" i="11"/>
  <c r="J473" i="11"/>
  <c r="J474" i="11"/>
  <c r="J475" i="11"/>
  <c r="J476" i="11"/>
  <c r="J477" i="11"/>
  <c r="J478" i="11"/>
  <c r="J479" i="11"/>
  <c r="J480" i="11"/>
  <c r="J481" i="11"/>
  <c r="J482" i="11"/>
  <c r="J483" i="11"/>
  <c r="J484" i="11"/>
  <c r="J485" i="11"/>
  <c r="J486" i="11"/>
  <c r="J487" i="11"/>
  <c r="J488" i="11"/>
  <c r="J489" i="11"/>
  <c r="J490" i="11"/>
  <c r="J491" i="11"/>
  <c r="J492" i="11"/>
  <c r="J493" i="11"/>
  <c r="J494" i="11"/>
  <c r="J495" i="11"/>
  <c r="J496" i="11"/>
  <c r="J497" i="11"/>
  <c r="J498" i="11"/>
  <c r="J499" i="11"/>
  <c r="J500" i="11"/>
  <c r="J501" i="11"/>
  <c r="J502" i="11"/>
  <c r="J503" i="11"/>
  <c r="J504" i="11"/>
  <c r="J505" i="11"/>
  <c r="J506" i="11"/>
  <c r="J507" i="11"/>
  <c r="J508" i="11"/>
  <c r="J509" i="11"/>
  <c r="J510" i="11"/>
  <c r="J511" i="11"/>
  <c r="J512" i="11"/>
  <c r="J513" i="11"/>
  <c r="J514" i="11"/>
  <c r="J515" i="11"/>
  <c r="J516" i="11"/>
  <c r="J517" i="11"/>
  <c r="J518" i="11"/>
  <c r="J519" i="11"/>
  <c r="J520" i="11"/>
  <c r="J521" i="11"/>
  <c r="J522" i="11"/>
  <c r="J523" i="11"/>
  <c r="J524" i="11"/>
  <c r="J525" i="11"/>
  <c r="J526" i="11"/>
  <c r="J527" i="11"/>
  <c r="J528" i="11"/>
  <c r="J529" i="11"/>
  <c r="J530" i="11"/>
  <c r="J531" i="11"/>
  <c r="J532" i="11"/>
  <c r="J533" i="11"/>
  <c r="J534" i="11"/>
  <c r="J535" i="11"/>
  <c r="J536" i="11"/>
  <c r="J537" i="11"/>
  <c r="J538" i="11"/>
  <c r="J539" i="11"/>
  <c r="J540" i="11"/>
  <c r="J541" i="11"/>
  <c r="J542" i="11"/>
  <c r="J543" i="11"/>
  <c r="J544" i="11"/>
  <c r="J545" i="11"/>
  <c r="J546" i="11"/>
  <c r="J547" i="11"/>
  <c r="J548" i="11"/>
  <c r="J549" i="11"/>
  <c r="J550" i="11"/>
  <c r="J551" i="11"/>
  <c r="J552" i="11"/>
  <c r="J553" i="11"/>
  <c r="J554" i="11"/>
  <c r="J555" i="11"/>
  <c r="J556" i="11"/>
  <c r="J557" i="11"/>
  <c r="J558" i="11"/>
  <c r="J559" i="11"/>
  <c r="J560" i="11"/>
  <c r="J561" i="11"/>
  <c r="J562" i="11"/>
  <c r="J563" i="11"/>
  <c r="J564" i="11"/>
  <c r="J565" i="11"/>
  <c r="J566" i="11"/>
  <c r="J567" i="11"/>
  <c r="J568" i="11"/>
  <c r="J569" i="11"/>
  <c r="J570" i="11"/>
  <c r="J571" i="11"/>
  <c r="J572" i="11"/>
  <c r="J573" i="11"/>
  <c r="J574" i="11"/>
  <c r="J575" i="11"/>
  <c r="J576" i="11"/>
  <c r="J577" i="11"/>
  <c r="J578" i="11"/>
  <c r="J579" i="11"/>
  <c r="J580" i="11"/>
  <c r="J581" i="11"/>
  <c r="J582" i="11"/>
  <c r="J583" i="11"/>
  <c r="J584" i="11"/>
  <c r="J585" i="11"/>
  <c r="J586" i="11"/>
  <c r="J587" i="11"/>
  <c r="J588" i="11"/>
  <c r="J589" i="11"/>
  <c r="J590" i="11"/>
  <c r="J591" i="11"/>
  <c r="J592" i="11"/>
  <c r="J593" i="11"/>
  <c r="J594" i="11"/>
  <c r="J595" i="11"/>
  <c r="J596" i="11"/>
  <c r="J597" i="11"/>
  <c r="J598" i="11"/>
  <c r="J599" i="11"/>
  <c r="J600" i="11"/>
  <c r="J601" i="11"/>
  <c r="J602" i="11"/>
  <c r="J603" i="11"/>
  <c r="J604" i="11"/>
  <c r="J605" i="11"/>
  <c r="J606" i="11"/>
  <c r="J607" i="11"/>
  <c r="J608" i="11"/>
  <c r="J609" i="11"/>
  <c r="J610" i="11"/>
  <c r="J611" i="11"/>
  <c r="J612" i="11"/>
  <c r="J613" i="11"/>
  <c r="J614" i="11"/>
  <c r="J615" i="11"/>
  <c r="J616" i="11"/>
  <c r="J617" i="11"/>
  <c r="J618" i="11"/>
  <c r="J619" i="11"/>
  <c r="J620" i="11"/>
  <c r="J621" i="11"/>
  <c r="J622" i="11"/>
  <c r="J623" i="11"/>
  <c r="J624" i="11"/>
  <c r="J625" i="11"/>
  <c r="J626" i="11"/>
  <c r="J627" i="11"/>
  <c r="J628" i="11"/>
  <c r="J629" i="11"/>
  <c r="J630" i="11"/>
  <c r="J631" i="11"/>
  <c r="J632" i="11"/>
  <c r="J633" i="11"/>
  <c r="J634" i="11"/>
  <c r="J635" i="11"/>
  <c r="J636" i="11"/>
  <c r="J637" i="11"/>
  <c r="J638" i="11"/>
  <c r="J639" i="11"/>
  <c r="J640" i="11"/>
  <c r="J641" i="11"/>
  <c r="J642" i="11"/>
  <c r="J643" i="11"/>
  <c r="J644" i="11"/>
  <c r="J645" i="11"/>
  <c r="J646" i="11"/>
  <c r="J647" i="11"/>
  <c r="J648" i="11"/>
  <c r="J649" i="11"/>
  <c r="J650" i="11"/>
  <c r="J651" i="11"/>
  <c r="J652" i="11"/>
  <c r="J653" i="11"/>
  <c r="J654" i="11"/>
  <c r="J655" i="11"/>
  <c r="J656" i="11"/>
  <c r="J657" i="11"/>
  <c r="J658" i="11"/>
  <c r="J659" i="11"/>
  <c r="J660" i="11"/>
  <c r="J661" i="11"/>
  <c r="J662" i="11"/>
  <c r="J663" i="11"/>
  <c r="J664" i="11"/>
  <c r="J665" i="11"/>
  <c r="J666" i="11"/>
  <c r="J667" i="11"/>
  <c r="J668" i="11"/>
  <c r="J669" i="11"/>
  <c r="J670" i="11"/>
  <c r="J671" i="11"/>
  <c r="J672" i="11"/>
  <c r="J673" i="11"/>
  <c r="J674" i="11"/>
  <c r="J675" i="11"/>
  <c r="J676" i="11"/>
  <c r="J677" i="11"/>
  <c r="J678" i="11"/>
  <c r="J679" i="11"/>
  <c r="J680" i="11"/>
  <c r="J681" i="11"/>
  <c r="J682" i="11"/>
  <c r="J683" i="11"/>
  <c r="J684" i="11"/>
  <c r="J685" i="11"/>
  <c r="J686" i="11"/>
  <c r="J687" i="11"/>
  <c r="J688" i="11"/>
  <c r="J689" i="11"/>
  <c r="J690" i="11"/>
  <c r="J691" i="11"/>
  <c r="J692" i="11"/>
  <c r="J693" i="11"/>
  <c r="J694" i="11"/>
  <c r="J695" i="11"/>
  <c r="J696" i="11"/>
  <c r="J697" i="11"/>
  <c r="J698" i="11"/>
  <c r="J699" i="11"/>
  <c r="J700" i="11"/>
  <c r="J701" i="11"/>
  <c r="J702" i="11"/>
  <c r="J703" i="11"/>
  <c r="J704" i="11"/>
  <c r="J705" i="11"/>
  <c r="J706" i="11"/>
  <c r="J707" i="11"/>
  <c r="J708" i="11"/>
  <c r="J709" i="11"/>
  <c r="J710" i="11"/>
  <c r="J711" i="11"/>
  <c r="J712" i="11"/>
  <c r="J713" i="11"/>
  <c r="J714" i="11"/>
  <c r="J715" i="11"/>
  <c r="J716" i="11"/>
  <c r="J717" i="11"/>
  <c r="J718" i="11"/>
  <c r="J719" i="11"/>
  <c r="J720" i="11"/>
  <c r="J721" i="11"/>
  <c r="J722" i="11"/>
  <c r="J723" i="11"/>
  <c r="J724" i="11"/>
  <c r="J725" i="11"/>
  <c r="J726" i="11"/>
  <c r="J727" i="11"/>
  <c r="J728" i="11"/>
  <c r="J729" i="11"/>
  <c r="J730" i="11"/>
  <c r="J731" i="11"/>
  <c r="J732" i="11"/>
  <c r="J733" i="11"/>
  <c r="J734" i="11"/>
  <c r="J735" i="11"/>
  <c r="J736" i="11"/>
  <c r="J737" i="11"/>
  <c r="J738" i="11"/>
  <c r="J739" i="11"/>
  <c r="J740" i="11"/>
  <c r="J741" i="11"/>
  <c r="J742" i="11"/>
  <c r="J743" i="11"/>
  <c r="J744" i="11"/>
  <c r="J745" i="11"/>
  <c r="J746" i="11"/>
  <c r="J747" i="11"/>
  <c r="J748" i="11"/>
  <c r="J749" i="11"/>
  <c r="J750" i="11"/>
  <c r="J751" i="11"/>
  <c r="J752" i="11"/>
  <c r="J753" i="11"/>
  <c r="J754" i="11"/>
  <c r="J755" i="11"/>
  <c r="J756" i="11"/>
  <c r="J757" i="11"/>
  <c r="J758" i="11"/>
  <c r="J759" i="11"/>
  <c r="J760" i="11"/>
  <c r="J761" i="11"/>
  <c r="J762" i="11"/>
  <c r="J763" i="11"/>
  <c r="J764" i="11"/>
  <c r="J765" i="11"/>
  <c r="J766" i="11"/>
  <c r="J767" i="11"/>
  <c r="J768" i="11"/>
  <c r="J769" i="11"/>
  <c r="J770" i="11"/>
  <c r="J771" i="11"/>
  <c r="J772" i="11"/>
  <c r="J773" i="11"/>
  <c r="J774" i="11"/>
  <c r="J775" i="11"/>
  <c r="J776" i="11"/>
  <c r="J777" i="11"/>
  <c r="J778" i="11"/>
  <c r="J779" i="11"/>
  <c r="J780" i="11"/>
  <c r="J781" i="11"/>
  <c r="J782" i="11"/>
  <c r="J783" i="11"/>
  <c r="J784" i="11"/>
  <c r="J785" i="11"/>
  <c r="J786" i="11"/>
  <c r="J787" i="11"/>
  <c r="J788" i="11"/>
  <c r="J789" i="11"/>
  <c r="J790" i="11"/>
  <c r="J791" i="11"/>
  <c r="J792" i="11"/>
  <c r="J793" i="11"/>
  <c r="J794" i="11"/>
  <c r="J795" i="11"/>
  <c r="J796" i="11"/>
  <c r="J797" i="11"/>
  <c r="J798" i="11"/>
  <c r="J799" i="11"/>
  <c r="J800" i="11"/>
  <c r="J801" i="11"/>
  <c r="J802" i="11"/>
  <c r="J803" i="11"/>
  <c r="J804" i="11"/>
  <c r="J805" i="11"/>
  <c r="J806" i="11"/>
  <c r="J807" i="11"/>
  <c r="J808" i="11"/>
  <c r="J809" i="11"/>
  <c r="J810" i="11"/>
  <c r="J811" i="11"/>
  <c r="J812" i="11"/>
  <c r="J813" i="11"/>
  <c r="J814" i="11"/>
  <c r="J815" i="11"/>
  <c r="J816" i="11"/>
  <c r="J817" i="11"/>
  <c r="J818" i="11"/>
  <c r="J819" i="11"/>
  <c r="J820" i="11"/>
  <c r="J821" i="11"/>
  <c r="J822" i="11"/>
  <c r="J823" i="11"/>
  <c r="J824" i="11"/>
  <c r="J825" i="11"/>
  <c r="J826" i="11"/>
  <c r="J827" i="11"/>
  <c r="J828" i="11"/>
  <c r="J829" i="11"/>
  <c r="J830" i="11"/>
  <c r="J831" i="11"/>
  <c r="J832" i="11"/>
  <c r="J833" i="11"/>
  <c r="J834" i="11"/>
  <c r="J835" i="11"/>
  <c r="J836" i="11"/>
  <c r="J837" i="11"/>
  <c r="J838" i="11"/>
  <c r="J839" i="11"/>
  <c r="J840" i="11"/>
  <c r="J841" i="11"/>
  <c r="J842" i="11"/>
  <c r="J843" i="11"/>
  <c r="J844" i="11"/>
  <c r="J845" i="11"/>
  <c r="J846" i="11"/>
  <c r="J847" i="11"/>
  <c r="J848" i="11"/>
  <c r="J849" i="11"/>
  <c r="J850" i="11"/>
  <c r="J851" i="11"/>
  <c r="J852" i="11"/>
  <c r="J853" i="11"/>
  <c r="J854" i="11"/>
  <c r="J855" i="11"/>
  <c r="J856" i="11"/>
  <c r="J857" i="11"/>
  <c r="J858" i="11"/>
  <c r="J859" i="11"/>
  <c r="J860" i="11"/>
  <c r="J861" i="11"/>
  <c r="J862" i="11"/>
  <c r="J863" i="11"/>
  <c r="J864" i="11"/>
  <c r="J865" i="11"/>
  <c r="J866" i="11"/>
  <c r="J867" i="11"/>
  <c r="J868" i="11"/>
  <c r="J869" i="11"/>
  <c r="J870" i="11"/>
  <c r="J871" i="11"/>
  <c r="J872" i="11"/>
  <c r="J873" i="11"/>
  <c r="J874" i="11"/>
  <c r="J875" i="11"/>
  <c r="J876" i="11"/>
  <c r="J877" i="11"/>
  <c r="J878" i="11"/>
  <c r="J879" i="11"/>
  <c r="J880" i="11"/>
  <c r="J881" i="11"/>
  <c r="J882" i="11"/>
  <c r="J883" i="11"/>
  <c r="J884" i="11"/>
  <c r="J885" i="11"/>
  <c r="J886" i="11"/>
  <c r="J887" i="11"/>
  <c r="J888" i="11"/>
  <c r="J889" i="11"/>
  <c r="J890" i="11"/>
  <c r="J891" i="11"/>
  <c r="J892" i="11"/>
  <c r="J893" i="11"/>
  <c r="J894" i="11"/>
  <c r="J895" i="11"/>
  <c r="J896" i="11"/>
  <c r="J897" i="11"/>
  <c r="J898" i="11"/>
  <c r="J899" i="11"/>
  <c r="J900" i="11"/>
  <c r="J901" i="11"/>
  <c r="J902" i="11"/>
  <c r="J903" i="11"/>
  <c r="J904" i="11"/>
  <c r="J905" i="11"/>
  <c r="J906" i="11"/>
  <c r="J907" i="11"/>
  <c r="J908" i="11"/>
  <c r="J909" i="11"/>
  <c r="J910" i="11"/>
  <c r="J911" i="11"/>
  <c r="J912" i="11"/>
  <c r="J913" i="11"/>
  <c r="J914" i="11"/>
  <c r="J915" i="11"/>
  <c r="J916" i="11"/>
  <c r="J917" i="11"/>
  <c r="J918" i="11"/>
  <c r="J919" i="11"/>
  <c r="J920" i="11"/>
  <c r="J921" i="11"/>
  <c r="J922" i="11"/>
  <c r="I221" i="11"/>
  <c r="I222" i="11"/>
  <c r="I223" i="11"/>
  <c r="I224" i="11"/>
  <c r="I225" i="11"/>
  <c r="I226" i="11"/>
  <c r="I227" i="11"/>
  <c r="I228" i="11"/>
  <c r="I229" i="11"/>
  <c r="I230" i="11"/>
  <c r="I231" i="11"/>
  <c r="I232" i="11"/>
  <c r="I233" i="11"/>
  <c r="I234" i="11"/>
  <c r="I235" i="11"/>
  <c r="I236" i="11"/>
  <c r="I237" i="11"/>
  <c r="I238" i="11"/>
  <c r="I239" i="11"/>
  <c r="I240" i="11"/>
  <c r="I241" i="11"/>
  <c r="I242" i="11"/>
  <c r="I243" i="11"/>
  <c r="I244" i="11"/>
  <c r="I245" i="11"/>
  <c r="I246" i="11"/>
  <c r="I247" i="11"/>
  <c r="I248" i="11"/>
  <c r="I249" i="11"/>
  <c r="I250" i="11"/>
  <c r="I251" i="11"/>
  <c r="I252" i="11"/>
  <c r="I253" i="11"/>
  <c r="I254" i="11"/>
  <c r="I255" i="11"/>
  <c r="I256" i="11"/>
  <c r="I257" i="11"/>
  <c r="I258" i="11"/>
  <c r="I259" i="11"/>
  <c r="I260" i="11"/>
  <c r="I261" i="11"/>
  <c r="I262" i="11"/>
  <c r="I263" i="11"/>
  <c r="I264" i="11"/>
  <c r="I265" i="11"/>
  <c r="I266" i="11"/>
  <c r="I267" i="11"/>
  <c r="I268" i="11"/>
  <c r="I269" i="11"/>
  <c r="I270" i="11"/>
  <c r="I271" i="11"/>
  <c r="I272" i="11"/>
  <c r="I273" i="11"/>
  <c r="I274" i="11"/>
  <c r="I275" i="11"/>
  <c r="I276" i="11"/>
  <c r="I277" i="11"/>
  <c r="I278" i="11"/>
  <c r="I279" i="11"/>
  <c r="I280" i="11"/>
  <c r="I281" i="11"/>
  <c r="I282" i="11"/>
  <c r="I283" i="11"/>
  <c r="I284" i="11"/>
  <c r="I285" i="11"/>
  <c r="I286" i="11"/>
  <c r="I287" i="11"/>
  <c r="I288" i="11"/>
  <c r="I289" i="11"/>
  <c r="I290" i="11"/>
  <c r="I291" i="11"/>
  <c r="I292" i="11"/>
  <c r="I293" i="11"/>
  <c r="I294" i="11"/>
  <c r="I295" i="11"/>
  <c r="I296" i="11"/>
  <c r="I297" i="11"/>
  <c r="I298" i="11"/>
  <c r="I299" i="11"/>
  <c r="I300" i="11"/>
  <c r="I301" i="11"/>
  <c r="I302" i="11"/>
  <c r="I303" i="11"/>
  <c r="I304" i="11"/>
  <c r="I305" i="11"/>
  <c r="I306" i="11"/>
  <c r="I307" i="11"/>
  <c r="I308" i="11"/>
  <c r="I309" i="11"/>
  <c r="I310" i="11"/>
  <c r="I311" i="11"/>
  <c r="I312" i="11"/>
  <c r="I313" i="11"/>
  <c r="I314" i="11"/>
  <c r="I315" i="11"/>
  <c r="I316" i="11"/>
  <c r="I317" i="11"/>
  <c r="I318" i="11"/>
  <c r="I319" i="11"/>
  <c r="I320" i="11"/>
  <c r="I321" i="11"/>
  <c r="I322" i="11"/>
  <c r="I323" i="11"/>
  <c r="I324" i="11"/>
  <c r="I325" i="11"/>
  <c r="I326" i="11"/>
  <c r="I327" i="11"/>
  <c r="I328" i="11"/>
  <c r="I329" i="11"/>
  <c r="I330" i="11"/>
  <c r="I331" i="11"/>
  <c r="I332" i="11"/>
  <c r="I333" i="11"/>
  <c r="I334" i="11"/>
  <c r="I335" i="11"/>
  <c r="I336" i="11"/>
  <c r="I337" i="11"/>
  <c r="I338" i="11"/>
  <c r="I339" i="11"/>
  <c r="I340" i="11"/>
  <c r="I341" i="11"/>
  <c r="I342" i="11"/>
  <c r="I343" i="11"/>
  <c r="I344" i="11"/>
  <c r="I345" i="11"/>
  <c r="I346" i="11"/>
  <c r="I347" i="11"/>
  <c r="I348" i="11"/>
  <c r="I349" i="11"/>
  <c r="I350" i="11"/>
  <c r="I351" i="11"/>
  <c r="I352" i="11"/>
  <c r="I353" i="11"/>
  <c r="I354" i="11"/>
  <c r="I355" i="11"/>
  <c r="I356" i="11"/>
  <c r="I357" i="11"/>
  <c r="I358" i="11"/>
  <c r="I359" i="11"/>
  <c r="I360" i="11"/>
  <c r="I361" i="11"/>
  <c r="I362" i="11"/>
  <c r="I363" i="11"/>
  <c r="I364" i="11"/>
  <c r="I365" i="11"/>
  <c r="I366" i="11"/>
  <c r="I367" i="11"/>
  <c r="I368" i="11"/>
  <c r="I369" i="11"/>
  <c r="I370" i="11"/>
  <c r="I371" i="11"/>
  <c r="I372" i="11"/>
  <c r="I373" i="11"/>
  <c r="I374" i="11"/>
  <c r="I375" i="11"/>
  <c r="I376" i="11"/>
  <c r="I377" i="11"/>
  <c r="I378" i="11"/>
  <c r="I379" i="11"/>
  <c r="I380" i="11"/>
  <c r="I381" i="11"/>
  <c r="I382" i="11"/>
  <c r="I383" i="11"/>
  <c r="I384" i="11"/>
  <c r="I385" i="11"/>
  <c r="I386" i="11"/>
  <c r="I387" i="11"/>
  <c r="I388" i="11"/>
  <c r="I389" i="11"/>
  <c r="I390" i="11"/>
  <c r="I391" i="11"/>
  <c r="I392" i="11"/>
  <c r="I393" i="11"/>
  <c r="I394" i="11"/>
  <c r="I395" i="11"/>
  <c r="I396" i="11"/>
  <c r="I397" i="11"/>
  <c r="I398" i="11"/>
  <c r="I399" i="11"/>
  <c r="I400" i="11"/>
  <c r="I401" i="11"/>
  <c r="I402" i="11"/>
  <c r="I403" i="11"/>
  <c r="I404" i="11"/>
  <c r="I405" i="11"/>
  <c r="I406" i="11"/>
  <c r="I407" i="11"/>
  <c r="I408" i="11"/>
  <c r="I409" i="11"/>
  <c r="I410" i="11"/>
  <c r="I411" i="11"/>
  <c r="I412" i="11"/>
  <c r="I413" i="11"/>
  <c r="I414" i="11"/>
  <c r="I415" i="11"/>
  <c r="I416" i="11"/>
  <c r="I417" i="11"/>
  <c r="I418" i="11"/>
  <c r="I419" i="11"/>
  <c r="I420" i="11"/>
  <c r="I421" i="11"/>
  <c r="I422" i="11"/>
  <c r="I423" i="11"/>
  <c r="I424" i="11"/>
  <c r="I425" i="11"/>
  <c r="I426" i="11"/>
  <c r="I427" i="11"/>
  <c r="I428" i="11"/>
  <c r="I429" i="11"/>
  <c r="I430" i="11"/>
  <c r="I431" i="11"/>
  <c r="I432" i="11"/>
  <c r="I433" i="11"/>
  <c r="I434" i="11"/>
  <c r="I435" i="11"/>
  <c r="I436" i="11"/>
  <c r="I437" i="11"/>
  <c r="I438" i="11"/>
  <c r="I439" i="11"/>
  <c r="I440" i="11"/>
  <c r="I441" i="11"/>
  <c r="I442" i="11"/>
  <c r="I443" i="11"/>
  <c r="I444" i="11"/>
  <c r="I445" i="11"/>
  <c r="I446" i="11"/>
  <c r="I447" i="11"/>
  <c r="I448" i="11"/>
  <c r="I449" i="11"/>
  <c r="I450" i="11"/>
  <c r="I451" i="11"/>
  <c r="I452" i="11"/>
  <c r="I453" i="11"/>
  <c r="I454" i="11"/>
  <c r="I455" i="11"/>
  <c r="I456" i="11"/>
  <c r="I457" i="11"/>
  <c r="I458" i="11"/>
  <c r="I459" i="11"/>
  <c r="I460" i="11"/>
  <c r="I461" i="11"/>
  <c r="I462" i="11"/>
  <c r="I463" i="11"/>
  <c r="I464" i="11"/>
  <c r="I465" i="11"/>
  <c r="I466" i="11"/>
  <c r="I467" i="11"/>
  <c r="I468" i="11"/>
  <c r="I469" i="11"/>
  <c r="I470" i="11"/>
  <c r="I471" i="11"/>
  <c r="I472" i="11"/>
  <c r="I473" i="11"/>
  <c r="I474" i="11"/>
  <c r="I475" i="11"/>
  <c r="I476" i="11"/>
  <c r="I477" i="11"/>
  <c r="I478" i="11"/>
  <c r="I479" i="11"/>
  <c r="I480" i="11"/>
  <c r="I481" i="11"/>
  <c r="I482" i="11"/>
  <c r="I483" i="11"/>
  <c r="I484" i="11"/>
  <c r="I485" i="11"/>
  <c r="I486" i="11"/>
  <c r="I487" i="11"/>
  <c r="I488" i="11"/>
  <c r="I489" i="11"/>
  <c r="I490" i="11"/>
  <c r="I491" i="11"/>
  <c r="I492" i="11"/>
  <c r="I493" i="11"/>
  <c r="I494" i="11"/>
  <c r="I495" i="11"/>
  <c r="I496" i="11"/>
  <c r="I497" i="11"/>
  <c r="I498" i="11"/>
  <c r="I499" i="11"/>
  <c r="I500" i="11"/>
  <c r="I501" i="11"/>
  <c r="I502" i="11"/>
  <c r="I503" i="11"/>
  <c r="I504" i="11"/>
  <c r="I505" i="11"/>
  <c r="I506" i="11"/>
  <c r="I507" i="11"/>
  <c r="I508" i="11"/>
  <c r="I509" i="11"/>
  <c r="I510" i="11"/>
  <c r="I511" i="11"/>
  <c r="I512" i="11"/>
  <c r="I513" i="11"/>
  <c r="I514" i="11"/>
  <c r="I515" i="11"/>
  <c r="I516" i="11"/>
  <c r="I517" i="11"/>
  <c r="I518" i="11"/>
  <c r="I519" i="11"/>
  <c r="I520" i="11"/>
  <c r="I521" i="11"/>
  <c r="I522" i="11"/>
  <c r="I523" i="11"/>
  <c r="I524" i="11"/>
  <c r="I525" i="11"/>
  <c r="I526" i="11"/>
  <c r="I527" i="11"/>
  <c r="I528" i="11"/>
  <c r="I529" i="11"/>
  <c r="I530" i="11"/>
  <c r="I531" i="11"/>
  <c r="I532" i="11"/>
  <c r="I533" i="11"/>
  <c r="I534" i="11"/>
  <c r="I535" i="11"/>
  <c r="I536" i="11"/>
  <c r="I537" i="11"/>
  <c r="I538" i="11"/>
  <c r="I539" i="11"/>
  <c r="I540" i="11"/>
  <c r="I541" i="11"/>
  <c r="I542" i="11"/>
  <c r="I543" i="11"/>
  <c r="I544" i="11"/>
  <c r="I545" i="11"/>
  <c r="I546" i="11"/>
  <c r="I547" i="11"/>
  <c r="I548" i="11"/>
  <c r="I549" i="11"/>
  <c r="I550" i="11"/>
  <c r="I551" i="11"/>
  <c r="I552" i="11"/>
  <c r="I553" i="11"/>
  <c r="I554" i="11"/>
  <c r="I555" i="11"/>
  <c r="I556" i="11"/>
  <c r="I557" i="11"/>
  <c r="I558" i="11"/>
  <c r="I559" i="11"/>
  <c r="I560" i="11"/>
  <c r="I561" i="11"/>
  <c r="I562" i="11"/>
  <c r="I563" i="11"/>
  <c r="I564" i="11"/>
  <c r="I565" i="11"/>
  <c r="I566" i="11"/>
  <c r="I567" i="11"/>
  <c r="I568" i="11"/>
  <c r="I569" i="11"/>
  <c r="I570" i="11"/>
  <c r="I571" i="11"/>
  <c r="I572" i="11"/>
  <c r="I573" i="11"/>
  <c r="I574" i="11"/>
  <c r="I575" i="11"/>
  <c r="I576" i="11"/>
  <c r="I577" i="11"/>
  <c r="I578" i="11"/>
  <c r="I579" i="11"/>
  <c r="I580" i="11"/>
  <c r="I581" i="11"/>
  <c r="I582" i="11"/>
  <c r="I583" i="11"/>
  <c r="I584" i="11"/>
  <c r="I585" i="11"/>
  <c r="I586" i="11"/>
  <c r="I587" i="11"/>
  <c r="I588" i="11"/>
  <c r="I589" i="11"/>
  <c r="I590" i="11"/>
  <c r="I591" i="11"/>
  <c r="I592" i="11"/>
  <c r="I593" i="11"/>
  <c r="I594" i="11"/>
  <c r="I595" i="11"/>
  <c r="I596" i="11"/>
  <c r="I597" i="11"/>
  <c r="I598" i="11"/>
  <c r="I599" i="11"/>
  <c r="I600" i="11"/>
  <c r="I601" i="11"/>
  <c r="I602" i="11"/>
  <c r="I603" i="11"/>
  <c r="I604" i="11"/>
  <c r="I605" i="11"/>
  <c r="I606" i="11"/>
  <c r="I607" i="11"/>
  <c r="I608" i="11"/>
  <c r="I609" i="11"/>
  <c r="I610" i="11"/>
  <c r="I611" i="11"/>
  <c r="I612" i="11"/>
  <c r="I613" i="11"/>
  <c r="I614" i="11"/>
  <c r="I615" i="11"/>
  <c r="I616" i="11"/>
  <c r="I617" i="11"/>
  <c r="I618" i="11"/>
  <c r="I619" i="11"/>
  <c r="I620" i="11"/>
  <c r="I621" i="11"/>
  <c r="I622" i="11"/>
  <c r="I623" i="11"/>
  <c r="I624" i="11"/>
  <c r="I625" i="11"/>
  <c r="I626" i="11"/>
  <c r="I627" i="11"/>
  <c r="I628" i="11"/>
  <c r="I629" i="11"/>
  <c r="I630" i="11"/>
  <c r="I631" i="11"/>
  <c r="I632" i="11"/>
  <c r="I633" i="11"/>
  <c r="I634" i="11"/>
  <c r="I635" i="11"/>
  <c r="I636" i="11"/>
  <c r="I637" i="11"/>
  <c r="I638" i="11"/>
  <c r="I639" i="11"/>
  <c r="I640" i="11"/>
  <c r="I641" i="11"/>
  <c r="I642" i="11"/>
  <c r="I643" i="11"/>
  <c r="I644" i="11"/>
  <c r="I645" i="11"/>
  <c r="I646" i="11"/>
  <c r="I647" i="11"/>
  <c r="I648" i="11"/>
  <c r="I649" i="11"/>
  <c r="I650" i="11"/>
  <c r="I651" i="11"/>
  <c r="I652" i="11"/>
  <c r="I653" i="11"/>
  <c r="I654" i="11"/>
  <c r="I655" i="11"/>
  <c r="I656" i="11"/>
  <c r="I657" i="11"/>
  <c r="I658" i="11"/>
  <c r="I659" i="11"/>
  <c r="I660" i="11"/>
  <c r="I661" i="11"/>
  <c r="I662" i="11"/>
  <c r="I663" i="11"/>
  <c r="I664" i="11"/>
  <c r="I665" i="11"/>
  <c r="I666" i="11"/>
  <c r="I667" i="11"/>
  <c r="I668" i="11"/>
  <c r="I669" i="11"/>
  <c r="I670" i="11"/>
  <c r="I671" i="11"/>
  <c r="I672" i="11"/>
  <c r="I673" i="11"/>
  <c r="I674" i="11"/>
  <c r="I675" i="11"/>
  <c r="I676" i="11"/>
  <c r="I677" i="11"/>
  <c r="I678" i="11"/>
  <c r="I679" i="11"/>
  <c r="I680" i="11"/>
  <c r="I681" i="11"/>
  <c r="I682" i="11"/>
  <c r="I683" i="11"/>
  <c r="I684" i="11"/>
  <c r="I685" i="11"/>
  <c r="I686" i="11"/>
  <c r="I687" i="11"/>
  <c r="I688" i="11"/>
  <c r="I689" i="11"/>
  <c r="I690" i="11"/>
  <c r="I691" i="11"/>
  <c r="I692" i="11"/>
  <c r="I693" i="11"/>
  <c r="I694" i="11"/>
  <c r="I695" i="11"/>
  <c r="I696" i="11"/>
  <c r="I697" i="11"/>
  <c r="I698" i="11"/>
  <c r="I699" i="11"/>
  <c r="I700" i="11"/>
  <c r="I701" i="11"/>
  <c r="I702" i="11"/>
  <c r="I703" i="11"/>
  <c r="I704" i="11"/>
  <c r="I705" i="11"/>
  <c r="I706" i="11"/>
  <c r="I707" i="11"/>
  <c r="I708" i="11"/>
  <c r="I709" i="11"/>
  <c r="I710" i="11"/>
  <c r="I711" i="11"/>
  <c r="I712" i="11"/>
  <c r="I713" i="11"/>
  <c r="I714" i="11"/>
  <c r="I715" i="11"/>
  <c r="I716" i="11"/>
  <c r="I717" i="11"/>
  <c r="I718" i="11"/>
  <c r="I719" i="11"/>
  <c r="I720" i="11"/>
  <c r="I721" i="11"/>
  <c r="I722" i="11"/>
  <c r="I723" i="11"/>
  <c r="I724" i="11"/>
  <c r="I725" i="11"/>
  <c r="I726" i="11"/>
  <c r="I727" i="11"/>
  <c r="I728" i="11"/>
  <c r="I729" i="11"/>
  <c r="I730" i="11"/>
  <c r="I731" i="11"/>
  <c r="I732" i="11"/>
  <c r="I733" i="11"/>
  <c r="I734" i="11"/>
  <c r="I735" i="11"/>
  <c r="I736" i="11"/>
  <c r="I737" i="11"/>
  <c r="I738" i="11"/>
  <c r="I739" i="11"/>
  <c r="I740" i="11"/>
  <c r="I741" i="11"/>
  <c r="I742" i="11"/>
  <c r="I743" i="11"/>
  <c r="I744" i="11"/>
  <c r="I745" i="11"/>
  <c r="I746" i="11"/>
  <c r="I747" i="11"/>
  <c r="I748" i="11"/>
  <c r="I749" i="11"/>
  <c r="I750" i="11"/>
  <c r="I751" i="11"/>
  <c r="I752" i="11"/>
  <c r="I753" i="11"/>
  <c r="I754" i="11"/>
  <c r="I755" i="11"/>
  <c r="I756" i="11"/>
  <c r="I757" i="11"/>
  <c r="I758" i="11"/>
  <c r="I759" i="11"/>
  <c r="I760" i="11"/>
  <c r="I761" i="11"/>
  <c r="I762" i="11"/>
  <c r="I763" i="11"/>
  <c r="I764" i="11"/>
  <c r="I765" i="11"/>
  <c r="I766" i="11"/>
  <c r="I767" i="11"/>
  <c r="I768" i="11"/>
  <c r="I769" i="11"/>
  <c r="I770" i="11"/>
  <c r="I771" i="11"/>
  <c r="I772" i="11"/>
  <c r="I773" i="11"/>
  <c r="I774" i="11"/>
  <c r="I775" i="11"/>
  <c r="I776" i="11"/>
  <c r="I777" i="11"/>
  <c r="I778" i="11"/>
  <c r="I779" i="11"/>
  <c r="I780" i="11"/>
  <c r="I781" i="11"/>
  <c r="I782" i="11"/>
  <c r="I783" i="11"/>
  <c r="I784" i="11"/>
  <c r="I785" i="11"/>
  <c r="I786" i="11"/>
  <c r="I787" i="11"/>
  <c r="I788" i="11"/>
  <c r="I789" i="11"/>
  <c r="I790" i="11"/>
  <c r="I791" i="11"/>
  <c r="I792" i="11"/>
  <c r="I793" i="11"/>
  <c r="I794" i="11"/>
  <c r="I795" i="11"/>
  <c r="I796" i="11"/>
  <c r="I797" i="11"/>
  <c r="I798" i="11"/>
  <c r="I799" i="11"/>
  <c r="I800" i="11"/>
  <c r="I801" i="11"/>
  <c r="I802" i="11"/>
  <c r="I803" i="11"/>
  <c r="I804" i="11"/>
  <c r="I805" i="11"/>
  <c r="I806" i="11"/>
  <c r="I807" i="11"/>
  <c r="I808" i="11"/>
  <c r="I809" i="11"/>
  <c r="I810" i="11"/>
  <c r="I811" i="11"/>
  <c r="I812" i="11"/>
  <c r="I813" i="11"/>
  <c r="I814" i="11"/>
  <c r="I815" i="11"/>
  <c r="I816" i="11"/>
  <c r="I817" i="11"/>
  <c r="I818" i="11"/>
  <c r="I819" i="11"/>
  <c r="I820" i="11"/>
  <c r="I821" i="11"/>
  <c r="I822" i="11"/>
  <c r="I823" i="11"/>
  <c r="I824" i="11"/>
  <c r="I825" i="11"/>
  <c r="I826" i="11"/>
  <c r="I827" i="11"/>
  <c r="I828" i="11"/>
  <c r="I829" i="11"/>
  <c r="I830" i="11"/>
  <c r="I831" i="11"/>
  <c r="I832" i="11"/>
  <c r="I833" i="11"/>
  <c r="I834" i="11"/>
  <c r="I835" i="11"/>
  <c r="I836" i="11"/>
  <c r="I837" i="11"/>
  <c r="I838" i="11"/>
  <c r="I839" i="11"/>
  <c r="I840" i="11"/>
  <c r="I841" i="11"/>
  <c r="I842" i="11"/>
  <c r="I843" i="11"/>
  <c r="I844" i="11"/>
  <c r="I845" i="11"/>
  <c r="I846" i="11"/>
  <c r="I847" i="11"/>
  <c r="I848" i="11"/>
  <c r="I849" i="11"/>
  <c r="I850" i="11"/>
  <c r="I851" i="11"/>
  <c r="I852" i="11"/>
  <c r="I853" i="11"/>
  <c r="I854" i="11"/>
  <c r="I855" i="11"/>
  <c r="I856" i="11"/>
  <c r="I857" i="11"/>
  <c r="I858" i="11"/>
  <c r="I859" i="11"/>
  <c r="I860" i="11"/>
  <c r="I861" i="11"/>
  <c r="I862" i="11"/>
  <c r="I863" i="11"/>
  <c r="I864" i="11"/>
  <c r="I865" i="11"/>
  <c r="I866" i="11"/>
  <c r="I867" i="11"/>
  <c r="I868" i="11"/>
  <c r="I869" i="11"/>
  <c r="I870" i="11"/>
  <c r="I871" i="11"/>
  <c r="I872" i="11"/>
  <c r="I873" i="11"/>
  <c r="I874" i="11"/>
  <c r="I875" i="11"/>
  <c r="I876" i="11"/>
  <c r="I877" i="11"/>
  <c r="I878" i="11"/>
  <c r="I879" i="11"/>
  <c r="I880" i="11"/>
  <c r="I881" i="11"/>
  <c r="I882" i="11"/>
  <c r="I883" i="11"/>
  <c r="I884" i="11"/>
  <c r="I885" i="11"/>
  <c r="I886" i="11"/>
  <c r="I887" i="11"/>
  <c r="I888" i="11"/>
  <c r="I889" i="11"/>
  <c r="I890" i="11"/>
  <c r="I891" i="11"/>
  <c r="I892" i="11"/>
  <c r="I893" i="11"/>
  <c r="I894" i="11"/>
  <c r="I895" i="11"/>
  <c r="I896" i="11"/>
  <c r="I897" i="11"/>
  <c r="I898" i="11"/>
  <c r="I899" i="11"/>
  <c r="I900" i="11"/>
  <c r="I901" i="11"/>
  <c r="I902" i="11"/>
  <c r="I903" i="11"/>
  <c r="I904" i="11"/>
  <c r="I905" i="11"/>
  <c r="I906" i="11"/>
  <c r="I907" i="11"/>
  <c r="I908" i="11"/>
  <c r="I909" i="11"/>
  <c r="I910" i="11"/>
  <c r="I911" i="11"/>
  <c r="I912" i="11"/>
  <c r="I913" i="11"/>
  <c r="I914" i="11"/>
  <c r="I915" i="11"/>
  <c r="I916" i="11"/>
  <c r="I917" i="11"/>
  <c r="I918" i="11"/>
  <c r="I919" i="11"/>
  <c r="I920" i="11"/>
  <c r="I921" i="11"/>
  <c r="I922" i="11"/>
  <c r="I220" i="11"/>
  <c r="R29" i="38" l="1"/>
  <c r="L18" i="38"/>
  <c r="L14" i="38"/>
  <c r="L10" i="38"/>
  <c r="U11" i="38" s="1"/>
  <c r="L6" i="38"/>
  <c r="L37" i="38"/>
  <c r="L17" i="38"/>
  <c r="U17" i="38" s="1"/>
  <c r="R17" i="38"/>
  <c r="AA17" i="38" s="1"/>
  <c r="AA29" i="38"/>
  <c r="R10" i="38"/>
  <c r="AA10" i="38" s="1"/>
  <c r="R6" i="38"/>
  <c r="R49" i="38"/>
  <c r="AA49" i="38" s="1"/>
  <c r="R33" i="38"/>
  <c r="AA33" i="38" s="1"/>
  <c r="R53" i="38"/>
  <c r="AA53" i="38" s="1"/>
  <c r="R45" i="38"/>
  <c r="AA46" i="38" s="1"/>
  <c r="R37" i="38"/>
  <c r="AA38" i="38" s="1"/>
  <c r="R25" i="38"/>
  <c r="AA26" i="38" s="1"/>
  <c r="R21" i="38"/>
  <c r="AA22" i="38" s="1"/>
  <c r="R9" i="38"/>
  <c r="AA9" i="38" s="1"/>
  <c r="R5" i="38"/>
  <c r="AA5" i="38" s="1"/>
  <c r="AG5" i="38" s="1"/>
  <c r="W6" i="38"/>
  <c r="L47" i="38"/>
  <c r="U47" i="38" s="1"/>
  <c r="L43" i="38"/>
  <c r="L39" i="38"/>
  <c r="U39" i="38" s="1"/>
  <c r="L35" i="38"/>
  <c r="U35" i="38" s="1"/>
  <c r="L31" i="38"/>
  <c r="U31" i="38" s="1"/>
  <c r="L27" i="38"/>
  <c r="U27" i="38" s="1"/>
  <c r="L23" i="38"/>
  <c r="U23" i="38" s="1"/>
  <c r="L19" i="38"/>
  <c r="L15" i="38"/>
  <c r="U15" i="38" s="1"/>
  <c r="L11" i="38"/>
  <c r="L7" i="38"/>
  <c r="U7" i="38" s="1"/>
  <c r="R4" i="38"/>
  <c r="AA4" i="38" s="1"/>
  <c r="AG4" i="38" s="1"/>
  <c r="U30" i="38"/>
  <c r="L9" i="38"/>
  <c r="U9" i="38" s="1"/>
  <c r="R41" i="38"/>
  <c r="AA42" i="38" s="1"/>
  <c r="L45" i="38"/>
  <c r="R55" i="38"/>
  <c r="AA55" i="38" s="1"/>
  <c r="R51" i="38"/>
  <c r="AA51" i="38" s="1"/>
  <c r="R47" i="38"/>
  <c r="AA48" i="38" s="1"/>
  <c r="R43" i="38"/>
  <c r="AA43" i="38" s="1"/>
  <c r="R39" i="38"/>
  <c r="AA40" i="38" s="1"/>
  <c r="R35" i="38"/>
  <c r="AA35" i="38" s="1"/>
  <c r="R31" i="38"/>
  <c r="AA32" i="38" s="1"/>
  <c r="R27" i="38"/>
  <c r="AA27" i="38" s="1"/>
  <c r="R23" i="38"/>
  <c r="AA23" i="38" s="1"/>
  <c r="R19" i="38"/>
  <c r="AA19" i="38" s="1"/>
  <c r="R15" i="38"/>
  <c r="AA15" i="38" s="1"/>
  <c r="R11" i="38"/>
  <c r="AA12" i="38" s="1"/>
  <c r="R7" i="38"/>
  <c r="AA7" i="38" s="1"/>
  <c r="W16" i="38"/>
  <c r="L49" i="38"/>
  <c r="U50" i="38" s="1"/>
  <c r="L41" i="38"/>
  <c r="L33" i="38"/>
  <c r="U33" i="38" s="1"/>
  <c r="L29" i="38"/>
  <c r="U29" i="38" s="1"/>
  <c r="L25" i="38"/>
  <c r="U25" i="38" s="1"/>
  <c r="L21" i="38"/>
  <c r="U21" i="38" s="1"/>
  <c r="L13" i="38"/>
  <c r="U13" i="38" s="1"/>
  <c r="L5" i="38"/>
  <c r="U5" i="38" s="1"/>
  <c r="Q34" i="38"/>
  <c r="Q27" i="38"/>
  <c r="Q41" i="38"/>
  <c r="Z41" i="38" s="1"/>
  <c r="Q4" i="38"/>
  <c r="Z4" i="38" s="1"/>
  <c r="AF4" i="38" s="1"/>
  <c r="Q21" i="38"/>
  <c r="Q54" i="38"/>
  <c r="Q53" i="38"/>
  <c r="Z53" i="38" s="1"/>
  <c r="Q38" i="38"/>
  <c r="Q46" i="38"/>
  <c r="Q31" i="38"/>
  <c r="Z32" i="38" s="1"/>
  <c r="Q26" i="38"/>
  <c r="Q49" i="38"/>
  <c r="Z49" i="38" s="1"/>
  <c r="O4" i="38"/>
  <c r="X4" i="38" s="1"/>
  <c r="O42" i="38"/>
  <c r="O17" i="38"/>
  <c r="X17" i="38" s="1"/>
  <c r="O35" i="38"/>
  <c r="O30" i="38"/>
  <c r="O39" i="38"/>
  <c r="X40" i="38" s="1"/>
  <c r="O47" i="38"/>
  <c r="O50" i="38"/>
  <c r="X50" i="38" s="1"/>
  <c r="O54" i="38"/>
  <c r="O5" i="38"/>
  <c r="X5" i="38" s="1"/>
  <c r="O34" i="38"/>
  <c r="O41" i="38"/>
  <c r="X41" i="38" s="1"/>
  <c r="O49" i="38"/>
  <c r="O53" i="38"/>
  <c r="X54" i="38" s="1"/>
  <c r="O26" i="38"/>
  <c r="O29" i="38"/>
  <c r="X29" i="38" s="1"/>
  <c r="Q51" i="38"/>
  <c r="Z52" i="38" s="1"/>
  <c r="Q43" i="38"/>
  <c r="Z44" i="38" s="1"/>
  <c r="Q35" i="38"/>
  <c r="Z36" i="38" s="1"/>
  <c r="Q19" i="38"/>
  <c r="Z20" i="38" s="1"/>
  <c r="P35" i="38"/>
  <c r="Y36" i="38" s="1"/>
  <c r="O51" i="38"/>
  <c r="O31" i="38"/>
  <c r="X31" i="38" s="1"/>
  <c r="O23" i="38"/>
  <c r="O15" i="38"/>
  <c r="X16" i="38" s="1"/>
  <c r="O7" i="38"/>
  <c r="X8" i="38" s="1"/>
  <c r="Q50" i="38"/>
  <c r="Q42" i="38"/>
  <c r="Q30" i="38"/>
  <c r="Q22" i="38"/>
  <c r="P46" i="38"/>
  <c r="P38" i="38"/>
  <c r="O46" i="38"/>
  <c r="O38" i="38"/>
  <c r="X38" i="38" s="1"/>
  <c r="O22" i="38"/>
  <c r="O18" i="38"/>
  <c r="X18" i="38" s="1"/>
  <c r="O14" i="38"/>
  <c r="O10" i="38"/>
  <c r="O6" i="38"/>
  <c r="Z28" i="38"/>
  <c r="P4" i="38"/>
  <c r="Y4" i="38" s="1"/>
  <c r="AE4" i="38" s="1"/>
  <c r="P33" i="38"/>
  <c r="Y33" i="38" s="1"/>
  <c r="P50" i="38"/>
  <c r="P11" i="38"/>
  <c r="P30" i="38"/>
  <c r="P29" i="38"/>
  <c r="Y29" i="38" s="1"/>
  <c r="P5" i="38"/>
  <c r="P42" i="38"/>
  <c r="P31" i="38"/>
  <c r="Y31" i="38" s="1"/>
  <c r="P34" i="38"/>
  <c r="D8" i="38"/>
  <c r="C55" i="38"/>
  <c r="L55" i="38" s="1"/>
  <c r="D4" i="38"/>
  <c r="M36" i="38" s="1"/>
  <c r="C51" i="38"/>
  <c r="L51" i="38" s="1"/>
  <c r="U51" i="38" s="1"/>
  <c r="Q55" i="38"/>
  <c r="Z55" i="38" s="1"/>
  <c r="Q47" i="38"/>
  <c r="Q39" i="38"/>
  <c r="Z39" i="38" s="1"/>
  <c r="Q23" i="38"/>
  <c r="Q11" i="38"/>
  <c r="O55" i="38"/>
  <c r="X55" i="38" s="1"/>
  <c r="O43" i="38"/>
  <c r="X44" i="38" s="1"/>
  <c r="O27" i="38"/>
  <c r="O19" i="38"/>
  <c r="X20" i="38" s="1"/>
  <c r="O11" i="38"/>
  <c r="M47" i="38"/>
  <c r="Q45" i="38"/>
  <c r="Q37" i="38"/>
  <c r="Z37" i="38" s="1"/>
  <c r="Q33" i="38"/>
  <c r="Z33" i="38" s="1"/>
  <c r="Q25" i="38"/>
  <c r="Z25" i="38" s="1"/>
  <c r="Q17" i="38"/>
  <c r="Z17" i="38" s="1"/>
  <c r="Q13" i="38"/>
  <c r="Z13" i="38" s="1"/>
  <c r="Q9" i="38"/>
  <c r="Z9" i="38" s="1"/>
  <c r="Q5" i="38"/>
  <c r="P53" i="38"/>
  <c r="Y53" i="38" s="1"/>
  <c r="P17" i="38"/>
  <c r="Y17" i="38" s="1"/>
  <c r="P9" i="38"/>
  <c r="Y9" i="38" s="1"/>
  <c r="O45" i="38"/>
  <c r="X46" i="38" s="1"/>
  <c r="O37" i="38"/>
  <c r="O33" i="38"/>
  <c r="X33" i="38" s="1"/>
  <c r="O25" i="38"/>
  <c r="X25" i="38" s="1"/>
  <c r="O21" i="38"/>
  <c r="O13" i="38"/>
  <c r="O9" i="38"/>
  <c r="X9" i="38" s="1"/>
  <c r="M45" i="38"/>
  <c r="M33" i="38"/>
  <c r="U28" i="38"/>
  <c r="U12" i="38"/>
  <c r="U42" i="38"/>
  <c r="Q15" i="38"/>
  <c r="P51" i="38"/>
  <c r="Y52" i="38" s="1"/>
  <c r="P43" i="38"/>
  <c r="Y44" i="38" s="1"/>
  <c r="P23" i="38"/>
  <c r="P15" i="38"/>
  <c r="Y16" i="38" s="1"/>
  <c r="C54" i="38"/>
  <c r="L54" i="38" s="1"/>
  <c r="U54" i="38" s="1"/>
  <c r="D7" i="38"/>
  <c r="M7" i="38" s="1"/>
  <c r="W19" i="38"/>
  <c r="AA16" i="38"/>
  <c r="Q18" i="38"/>
  <c r="Q14" i="38"/>
  <c r="Q10" i="38"/>
  <c r="Q6" i="38"/>
  <c r="P54" i="38"/>
  <c r="P26" i="38"/>
  <c r="Y26" i="38" s="1"/>
  <c r="P22" i="38"/>
  <c r="P18" i="38"/>
  <c r="P14" i="38"/>
  <c r="P10" i="38"/>
  <c r="Y10" i="38" s="1"/>
  <c r="P6" i="38"/>
  <c r="M10" i="38"/>
  <c r="C53" i="38"/>
  <c r="L53" i="38" s="1"/>
  <c r="D6" i="38"/>
  <c r="M6" i="38" s="1"/>
  <c r="V7" i="38" s="1"/>
  <c r="Q7" i="38"/>
  <c r="P55" i="38"/>
  <c r="P47" i="38"/>
  <c r="Y47" i="38" s="1"/>
  <c r="P39" i="38"/>
  <c r="Y40" i="38" s="1"/>
  <c r="P27" i="38"/>
  <c r="Y28" i="38" s="1"/>
  <c r="P19" i="38"/>
  <c r="P7" i="38"/>
  <c r="U44" i="38"/>
  <c r="U36" i="38"/>
  <c r="W11" i="38"/>
  <c r="R13" i="38"/>
  <c r="AA13" i="38" s="1"/>
  <c r="Q29" i="38"/>
  <c r="P49" i="38"/>
  <c r="P45" i="38"/>
  <c r="Y45" i="38" s="1"/>
  <c r="P41" i="38"/>
  <c r="Y41" i="38" s="1"/>
  <c r="P37" i="38"/>
  <c r="Y37" i="38" s="1"/>
  <c r="P25" i="38"/>
  <c r="P21" i="38"/>
  <c r="Y21" i="38" s="1"/>
  <c r="P13" i="38"/>
  <c r="Y13" i="38" s="1"/>
  <c r="M21" i="38"/>
  <c r="C56" i="38"/>
  <c r="L56" i="38" s="1"/>
  <c r="D9" i="38"/>
  <c r="M9" i="38" s="1"/>
  <c r="V10" i="38" s="1"/>
  <c r="C52" i="38"/>
  <c r="L52" i="38" s="1"/>
  <c r="D5" i="38"/>
  <c r="M5" i="38" s="1"/>
  <c r="U20" i="38"/>
  <c r="X49" i="38"/>
  <c r="AA30" i="38"/>
  <c r="Z29" i="38"/>
  <c r="U46" i="38"/>
  <c r="U38" i="38"/>
  <c r="AA20" i="38"/>
  <c r="X36" i="38"/>
  <c r="Y25" i="38"/>
  <c r="Z50" i="38"/>
  <c r="X45" i="38"/>
  <c r="X37" i="38"/>
  <c r="AA45" i="38"/>
  <c r="W10" i="38"/>
  <c r="X21" i="38"/>
  <c r="Y49" i="38"/>
  <c r="W20" i="38"/>
  <c r="W12" i="38"/>
  <c r="W8" i="38"/>
  <c r="W9" i="38"/>
  <c r="W18" i="38"/>
  <c r="U18" i="38"/>
  <c r="U10" i="38"/>
  <c r="U41" i="38"/>
  <c r="W21" i="38"/>
  <c r="W13" i="38"/>
  <c r="AA25" i="38"/>
  <c r="X13" i="38"/>
  <c r="Y12" i="38"/>
  <c r="AA50" i="38"/>
  <c r="U43" i="38"/>
  <c r="AA34" i="38"/>
  <c r="Y6" i="38"/>
  <c r="Z48" i="38"/>
  <c r="Z40" i="38"/>
  <c r="Z45" i="38"/>
  <c r="AA52" i="38"/>
  <c r="AA47" i="38"/>
  <c r="AA44" i="38"/>
  <c r="AA36" i="38"/>
  <c r="Y34" i="38"/>
  <c r="U37" i="38"/>
  <c r="U45" i="38"/>
  <c r="AA28" i="38"/>
  <c r="W14" i="38"/>
  <c r="U6" i="38"/>
  <c r="U19" i="38"/>
  <c r="W7" i="38"/>
  <c r="W15" i="38"/>
  <c r="J220" i="11"/>
  <c r="C6" i="16"/>
  <c r="C7" i="16"/>
  <c r="C14" i="16"/>
  <c r="C15" i="16"/>
  <c r="C23" i="16"/>
  <c r="C31" i="16"/>
  <c r="C38" i="16"/>
  <c r="C39" i="16"/>
  <c r="C46" i="16"/>
  <c r="C47" i="16"/>
  <c r="C54" i="16"/>
  <c r="D14" i="16"/>
  <c r="D15" i="16"/>
  <c r="D22" i="16"/>
  <c r="D23" i="16"/>
  <c r="D30" i="16"/>
  <c r="D31" i="16"/>
  <c r="D38" i="16"/>
  <c r="D39" i="16"/>
  <c r="D46" i="16"/>
  <c r="D47" i="16"/>
  <c r="E9" i="16"/>
  <c r="E17" i="16"/>
  <c r="G11" i="16"/>
  <c r="G19" i="16"/>
  <c r="G27" i="16"/>
  <c r="G35" i="16"/>
  <c r="G43" i="16"/>
  <c r="G51" i="16"/>
  <c r="H7" i="16"/>
  <c r="H8" i="16"/>
  <c r="H16" i="16"/>
  <c r="H23" i="16"/>
  <c r="H24" i="16"/>
  <c r="H31" i="16"/>
  <c r="H39" i="16"/>
  <c r="H40" i="16"/>
  <c r="H47" i="16"/>
  <c r="H48" i="16"/>
  <c r="H55" i="16"/>
  <c r="H56" i="16"/>
  <c r="I5" i="16"/>
  <c r="I12" i="16"/>
  <c r="I13" i="16"/>
  <c r="I20" i="16"/>
  <c r="I21" i="16"/>
  <c r="I28" i="16"/>
  <c r="I29" i="16"/>
  <c r="I36" i="16"/>
  <c r="I44" i="16"/>
  <c r="I52" i="16"/>
  <c r="I5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52" i="12"/>
  <c r="I53" i="12"/>
  <c r="I54" i="12"/>
  <c r="I55" i="12"/>
  <c r="I56" i="12"/>
  <c r="I4" i="12"/>
  <c r="H5" i="12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4" i="12"/>
  <c r="Q4" i="12" s="1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4" i="12"/>
  <c r="O4" i="12" s="1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4" i="12"/>
  <c r="N4" i="12" s="1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4" i="12"/>
  <c r="M4" i="12" s="1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4" i="12"/>
  <c r="L4" i="12" s="1"/>
  <c r="X26" i="38" l="1"/>
  <c r="M18" i="38"/>
  <c r="Y18" i="38"/>
  <c r="Z6" i="38"/>
  <c r="M13" i="38"/>
  <c r="X27" i="38"/>
  <c r="X32" i="38"/>
  <c r="AA18" i="38"/>
  <c r="Y51" i="38"/>
  <c r="Y39" i="38"/>
  <c r="Z43" i="38"/>
  <c r="AA39" i="38"/>
  <c r="M40" i="38"/>
  <c r="M46" i="38"/>
  <c r="V46" i="38" s="1"/>
  <c r="X43" i="38"/>
  <c r="AA21" i="38"/>
  <c r="AA56" i="38"/>
  <c r="AA37" i="38"/>
  <c r="Y19" i="38"/>
  <c r="U16" i="38"/>
  <c r="U32" i="38"/>
  <c r="M37" i="38"/>
  <c r="M15" i="38"/>
  <c r="X11" i="38"/>
  <c r="U56" i="38"/>
  <c r="M48" i="38"/>
  <c r="M28" i="38"/>
  <c r="M23" i="38"/>
  <c r="V23" i="38" s="1"/>
  <c r="M8" i="38"/>
  <c r="V8" i="38" s="1"/>
  <c r="M35" i="38"/>
  <c r="Z46" i="38"/>
  <c r="AA54" i="38"/>
  <c r="U49" i="38"/>
  <c r="M11" i="38"/>
  <c r="V11" i="38" s="1"/>
  <c r="U8" i="38"/>
  <c r="M14" i="38"/>
  <c r="Y54" i="38"/>
  <c r="Z18" i="38"/>
  <c r="M17" i="38"/>
  <c r="M39" i="38"/>
  <c r="Z23" i="38"/>
  <c r="M16" i="38"/>
  <c r="X51" i="38"/>
  <c r="Y38" i="38"/>
  <c r="U14" i="38"/>
  <c r="X30" i="38"/>
  <c r="AA11" i="38"/>
  <c r="AA31" i="38"/>
  <c r="U48" i="38"/>
  <c r="U24" i="38"/>
  <c r="Y7" i="38"/>
  <c r="V14" i="38"/>
  <c r="AA41" i="38"/>
  <c r="Y23" i="38"/>
  <c r="AA24" i="38"/>
  <c r="V33" i="38"/>
  <c r="M32" i="38"/>
  <c r="X52" i="38"/>
  <c r="X6" i="38"/>
  <c r="X22" i="38"/>
  <c r="X15" i="38"/>
  <c r="X34" i="38"/>
  <c r="X47" i="38"/>
  <c r="Z27" i="38"/>
  <c r="U26" i="38"/>
  <c r="AA6" i="38"/>
  <c r="AG6" i="38" s="1"/>
  <c r="U22" i="38"/>
  <c r="X39" i="38"/>
  <c r="X42" i="38"/>
  <c r="U34" i="38"/>
  <c r="X56" i="38"/>
  <c r="Y20" i="38"/>
  <c r="X12" i="38"/>
  <c r="AA8" i="38"/>
  <c r="U40" i="38"/>
  <c r="U52" i="38"/>
  <c r="X19" i="38"/>
  <c r="Z11" i="38"/>
  <c r="V48" i="38"/>
  <c r="M30" i="38"/>
  <c r="M43" i="38"/>
  <c r="E17" i="35"/>
  <c r="E17" i="33"/>
  <c r="E17" i="34"/>
  <c r="D23" i="35"/>
  <c r="D23" i="34"/>
  <c r="D23" i="33"/>
  <c r="C38" i="35"/>
  <c r="C38" i="34"/>
  <c r="C38" i="33"/>
  <c r="Y14" i="38"/>
  <c r="Y48" i="38"/>
  <c r="Z22" i="38"/>
  <c r="Z21" i="38"/>
  <c r="D38" i="35"/>
  <c r="D38" i="34"/>
  <c r="D38" i="33"/>
  <c r="C47" i="35"/>
  <c r="C47" i="33"/>
  <c r="C47" i="34"/>
  <c r="C7" i="35"/>
  <c r="C7" i="33"/>
  <c r="C7" i="34"/>
  <c r="X35" i="38"/>
  <c r="Z51" i="38"/>
  <c r="V47" i="38"/>
  <c r="Z42" i="38"/>
  <c r="Y30" i="38"/>
  <c r="Y55" i="38"/>
  <c r="Y46" i="38"/>
  <c r="Z19" i="38"/>
  <c r="V36" i="38"/>
  <c r="D47" i="35"/>
  <c r="D47" i="34"/>
  <c r="D47" i="33"/>
  <c r="D31" i="35"/>
  <c r="D31" i="33"/>
  <c r="D31" i="34"/>
  <c r="D15" i="35"/>
  <c r="D15" i="33"/>
  <c r="D15" i="34"/>
  <c r="C46" i="34"/>
  <c r="C46" i="33"/>
  <c r="C46" i="35"/>
  <c r="C23" i="34"/>
  <c r="C23" i="35"/>
  <c r="C23" i="33"/>
  <c r="C6" i="35"/>
  <c r="C6" i="33"/>
  <c r="C6" i="34"/>
  <c r="X53" i="38"/>
  <c r="V37" i="38"/>
  <c r="X28" i="38"/>
  <c r="Y35" i="38"/>
  <c r="V6" i="38"/>
  <c r="Y27" i="38"/>
  <c r="Z7" i="38"/>
  <c r="Y22" i="38"/>
  <c r="Z10" i="38"/>
  <c r="M29" i="38"/>
  <c r="M22" i="38"/>
  <c r="V22" i="38" s="1"/>
  <c r="M31" i="38"/>
  <c r="M42" i="38"/>
  <c r="M41" i="38"/>
  <c r="M4" i="38"/>
  <c r="V4" i="38" s="1"/>
  <c r="AD4" i="38" s="1"/>
  <c r="M25" i="38"/>
  <c r="M26" i="38"/>
  <c r="V26" i="38" s="1"/>
  <c r="M50" i="38"/>
  <c r="M49" i="38"/>
  <c r="V49" i="38" s="1"/>
  <c r="M24" i="38"/>
  <c r="Y42" i="38"/>
  <c r="Y11" i="38"/>
  <c r="Y24" i="38"/>
  <c r="Z8" i="38"/>
  <c r="M34" i="38"/>
  <c r="V34" i="38" s="1"/>
  <c r="X10" i="38"/>
  <c r="M19" i="38"/>
  <c r="V19" i="38" s="1"/>
  <c r="M51" i="38"/>
  <c r="M12" i="38"/>
  <c r="V12" i="38" s="1"/>
  <c r="M44" i="38"/>
  <c r="Z26" i="38"/>
  <c r="Z54" i="38"/>
  <c r="D39" i="35"/>
  <c r="D39" i="33"/>
  <c r="D39" i="34"/>
  <c r="C54" i="35"/>
  <c r="C54" i="34"/>
  <c r="C54" i="33"/>
  <c r="C14" i="35"/>
  <c r="C14" i="34"/>
  <c r="C14" i="33"/>
  <c r="Z34" i="38"/>
  <c r="E9" i="35"/>
  <c r="E9" i="33"/>
  <c r="E9" i="34"/>
  <c r="D22" i="34"/>
  <c r="D22" i="35"/>
  <c r="D22" i="33"/>
  <c r="C31" i="35"/>
  <c r="C31" i="34"/>
  <c r="C31" i="33"/>
  <c r="U53" i="38"/>
  <c r="Z35" i="38"/>
  <c r="AA14" i="38"/>
  <c r="Y56" i="38"/>
  <c r="X23" i="38"/>
  <c r="Z38" i="38"/>
  <c r="Z24" i="38"/>
  <c r="D46" i="34"/>
  <c r="D46" i="35"/>
  <c r="D46" i="33"/>
  <c r="D30" i="35"/>
  <c r="D30" i="34"/>
  <c r="D30" i="33"/>
  <c r="D14" i="35"/>
  <c r="D14" i="34"/>
  <c r="D14" i="33"/>
  <c r="C39" i="34"/>
  <c r="C39" i="35"/>
  <c r="C39" i="33"/>
  <c r="C15" i="34"/>
  <c r="C15" i="35"/>
  <c r="C15" i="33"/>
  <c r="X48" i="38"/>
  <c r="Y43" i="38"/>
  <c r="X7" i="38"/>
  <c r="X24" i="38"/>
  <c r="Z5" i="38"/>
  <c r="AF5" i="38" s="1"/>
  <c r="Z47" i="38"/>
  <c r="Z12" i="38"/>
  <c r="V9" i="38"/>
  <c r="Y32" i="38"/>
  <c r="Z14" i="38"/>
  <c r="Y15" i="38"/>
  <c r="Z15" i="38"/>
  <c r="U55" i="38"/>
  <c r="Y5" i="38"/>
  <c r="AE5" i="38" s="1"/>
  <c r="Y50" i="38"/>
  <c r="Z16" i="38"/>
  <c r="M38" i="38"/>
  <c r="V38" i="38" s="1"/>
  <c r="X14" i="38"/>
  <c r="Z30" i="38"/>
  <c r="M27" i="38"/>
  <c r="M20" i="38"/>
  <c r="Y8" i="38"/>
  <c r="Z31" i="38"/>
  <c r="Z56" i="38"/>
  <c r="L55" i="12"/>
  <c r="L51" i="12"/>
  <c r="L47" i="12"/>
  <c r="L43" i="12"/>
  <c r="L39" i="12"/>
  <c r="L35" i="12"/>
  <c r="L31" i="12"/>
  <c r="L27" i="12"/>
  <c r="L23" i="12"/>
  <c r="L19" i="12"/>
  <c r="L15" i="12"/>
  <c r="L11" i="12"/>
  <c r="L7" i="12"/>
  <c r="M51" i="12"/>
  <c r="M47" i="12"/>
  <c r="M43" i="12"/>
  <c r="M39" i="12"/>
  <c r="M35" i="12"/>
  <c r="M31" i="12"/>
  <c r="M27" i="12"/>
  <c r="M23" i="12"/>
  <c r="M19" i="12"/>
  <c r="M15" i="12"/>
  <c r="M11" i="12"/>
  <c r="M7" i="12"/>
  <c r="N21" i="12"/>
  <c r="N17" i="12"/>
  <c r="N13" i="12"/>
  <c r="N9" i="12"/>
  <c r="N5" i="12"/>
  <c r="O54" i="12"/>
  <c r="O50" i="12"/>
  <c r="O46" i="12"/>
  <c r="O42" i="12"/>
  <c r="X42" i="12" s="1"/>
  <c r="O38" i="12"/>
  <c r="O34" i="12"/>
  <c r="O30" i="12"/>
  <c r="O26" i="12"/>
  <c r="O22" i="12"/>
  <c r="O18" i="12"/>
  <c r="O14" i="12"/>
  <c r="O10" i="12"/>
  <c r="O6" i="12"/>
  <c r="P55" i="12"/>
  <c r="P51" i="12"/>
  <c r="P47" i="12"/>
  <c r="P43" i="12"/>
  <c r="P39" i="12"/>
  <c r="P35" i="12"/>
  <c r="P31" i="12"/>
  <c r="P27" i="12"/>
  <c r="P23" i="12"/>
  <c r="P19" i="12"/>
  <c r="P15" i="12"/>
  <c r="P11" i="12"/>
  <c r="P7" i="12"/>
  <c r="Q56" i="12"/>
  <c r="Q52" i="12"/>
  <c r="Q48" i="12"/>
  <c r="Q44" i="12"/>
  <c r="Q40" i="12"/>
  <c r="Q36" i="12"/>
  <c r="Q32" i="12"/>
  <c r="Q28" i="12"/>
  <c r="Q24" i="12"/>
  <c r="Q20" i="12"/>
  <c r="Q16" i="12"/>
  <c r="Q12" i="12"/>
  <c r="Q8" i="12"/>
  <c r="L54" i="12"/>
  <c r="L50" i="12"/>
  <c r="L46" i="12"/>
  <c r="L42" i="12"/>
  <c r="L38" i="12"/>
  <c r="L34" i="12"/>
  <c r="L30" i="12"/>
  <c r="L26" i="12"/>
  <c r="L22" i="12"/>
  <c r="L18" i="12"/>
  <c r="L14" i="12"/>
  <c r="L10" i="12"/>
  <c r="L6" i="12"/>
  <c r="P54" i="12"/>
  <c r="P50" i="12"/>
  <c r="P46" i="12"/>
  <c r="P42" i="12"/>
  <c r="P38" i="12"/>
  <c r="P34" i="12"/>
  <c r="P30" i="12"/>
  <c r="P26" i="12"/>
  <c r="P22" i="12"/>
  <c r="P18" i="12"/>
  <c r="P14" i="12"/>
  <c r="P10" i="12"/>
  <c r="P6" i="12"/>
  <c r="M50" i="12"/>
  <c r="M46" i="12"/>
  <c r="M42" i="12"/>
  <c r="M38" i="12"/>
  <c r="M34" i="12"/>
  <c r="M30" i="12"/>
  <c r="M26" i="12"/>
  <c r="M22" i="12"/>
  <c r="M18" i="12"/>
  <c r="M14" i="12"/>
  <c r="M10" i="12"/>
  <c r="M6" i="12"/>
  <c r="N20" i="12"/>
  <c r="N16" i="12"/>
  <c r="N12" i="12"/>
  <c r="N8" i="12"/>
  <c r="Q55" i="12"/>
  <c r="Q51" i="12"/>
  <c r="Q47" i="12"/>
  <c r="Q43" i="12"/>
  <c r="Q39" i="12"/>
  <c r="Q35" i="12"/>
  <c r="Q31" i="12"/>
  <c r="Q27" i="12"/>
  <c r="Q23" i="12"/>
  <c r="Q19" i="12"/>
  <c r="Q15" i="12"/>
  <c r="Q11" i="12"/>
  <c r="Q7" i="12"/>
  <c r="L56" i="12"/>
  <c r="U56" i="12" s="1"/>
  <c r="P56" i="12"/>
  <c r="P52" i="12"/>
  <c r="P48" i="12"/>
  <c r="P44" i="12"/>
  <c r="P40" i="12"/>
  <c r="P36" i="12"/>
  <c r="P32" i="12"/>
  <c r="P28" i="12"/>
  <c r="L52" i="12"/>
  <c r="L48" i="12"/>
  <c r="L44" i="12"/>
  <c r="L40" i="12"/>
  <c r="L36" i="12"/>
  <c r="L32" i="12"/>
  <c r="U32" i="12" s="1"/>
  <c r="L28" i="12"/>
  <c r="L24" i="12"/>
  <c r="U24" i="12" s="1"/>
  <c r="L20" i="12"/>
  <c r="L16" i="12"/>
  <c r="L12" i="12"/>
  <c r="L8" i="12"/>
  <c r="P24" i="12"/>
  <c r="P20" i="12"/>
  <c r="P16" i="12"/>
  <c r="P12" i="12"/>
  <c r="P8" i="12"/>
  <c r="R4" i="12"/>
  <c r="AA4" i="12" s="1"/>
  <c r="AG4" i="12" s="1"/>
  <c r="R45" i="12"/>
  <c r="R37" i="12"/>
  <c r="R29" i="12"/>
  <c r="R21" i="12"/>
  <c r="R13" i="12"/>
  <c r="R5" i="12"/>
  <c r="D46" i="27"/>
  <c r="D46" i="28"/>
  <c r="D46" i="20"/>
  <c r="D46" i="26"/>
  <c r="D14" i="28"/>
  <c r="D14" i="27"/>
  <c r="D14" i="20"/>
  <c r="D14" i="26"/>
  <c r="C15" i="28"/>
  <c r="C15" i="26"/>
  <c r="C15" i="20"/>
  <c r="C15" i="27"/>
  <c r="O53" i="12"/>
  <c r="O49" i="12"/>
  <c r="O45" i="12"/>
  <c r="O41" i="12"/>
  <c r="O37" i="12"/>
  <c r="O33" i="12"/>
  <c r="O29" i="12"/>
  <c r="O25" i="12"/>
  <c r="O21" i="12"/>
  <c r="O17" i="12"/>
  <c r="O13" i="12"/>
  <c r="O9" i="12"/>
  <c r="O5" i="12"/>
  <c r="R56" i="12"/>
  <c r="R52" i="12"/>
  <c r="R48" i="12"/>
  <c r="R44" i="12"/>
  <c r="R40" i="12"/>
  <c r="R36" i="12"/>
  <c r="R32" i="12"/>
  <c r="R28" i="12"/>
  <c r="R24" i="12"/>
  <c r="R20" i="12"/>
  <c r="R16" i="12"/>
  <c r="R12" i="12"/>
  <c r="R8" i="12"/>
  <c r="E17" i="28"/>
  <c r="E17" i="27"/>
  <c r="E17" i="26"/>
  <c r="E17" i="20"/>
  <c r="D39" i="27"/>
  <c r="D39" i="26"/>
  <c r="D39" i="20"/>
  <c r="D39" i="28"/>
  <c r="D23" i="20"/>
  <c r="D23" i="27"/>
  <c r="D23" i="26"/>
  <c r="D23" i="28"/>
  <c r="C54" i="26"/>
  <c r="C54" i="28"/>
  <c r="C54" i="27"/>
  <c r="C54" i="20"/>
  <c r="C38" i="26"/>
  <c r="C38" i="28"/>
  <c r="C38" i="27"/>
  <c r="C38" i="20"/>
  <c r="C14" i="26"/>
  <c r="C14" i="20"/>
  <c r="C14" i="28"/>
  <c r="C14" i="27"/>
  <c r="L53" i="12"/>
  <c r="L49" i="12"/>
  <c r="L45" i="12"/>
  <c r="L41" i="12"/>
  <c r="L37" i="12"/>
  <c r="L33" i="12"/>
  <c r="L29" i="12"/>
  <c r="L25" i="12"/>
  <c r="L21" i="12"/>
  <c r="L17" i="12"/>
  <c r="L13" i="12"/>
  <c r="L9" i="12"/>
  <c r="L5" i="12"/>
  <c r="M49" i="12"/>
  <c r="M45" i="12"/>
  <c r="M41" i="12"/>
  <c r="M37" i="12"/>
  <c r="M33" i="12"/>
  <c r="M29" i="12"/>
  <c r="M25" i="12"/>
  <c r="M21" i="12"/>
  <c r="M17" i="12"/>
  <c r="M13" i="12"/>
  <c r="M9" i="12"/>
  <c r="M5" i="12"/>
  <c r="N19" i="12"/>
  <c r="N15" i="12"/>
  <c r="N11" i="12"/>
  <c r="N7" i="12"/>
  <c r="O56" i="12"/>
  <c r="O52" i="12"/>
  <c r="O48" i="12"/>
  <c r="X49" i="12" s="1"/>
  <c r="O44" i="12"/>
  <c r="O40" i="12"/>
  <c r="O36" i="12"/>
  <c r="O32" i="12"/>
  <c r="O28" i="12"/>
  <c r="O24" i="12"/>
  <c r="O20" i="12"/>
  <c r="O16" i="12"/>
  <c r="O12" i="12"/>
  <c r="O8" i="12"/>
  <c r="P4" i="12"/>
  <c r="Y4" i="12" s="1"/>
  <c r="AE4" i="12" s="1"/>
  <c r="P53" i="12"/>
  <c r="Y54" i="12" s="1"/>
  <c r="P49" i="12"/>
  <c r="P45" i="12"/>
  <c r="P41" i="12"/>
  <c r="P37" i="12"/>
  <c r="P33" i="12"/>
  <c r="P29" i="12"/>
  <c r="P25" i="12"/>
  <c r="P21" i="12"/>
  <c r="P17" i="12"/>
  <c r="P13" i="12"/>
  <c r="P9" i="12"/>
  <c r="P5" i="12"/>
  <c r="Q54" i="12"/>
  <c r="Q50" i="12"/>
  <c r="Q46" i="12"/>
  <c r="Q42" i="12"/>
  <c r="Q38" i="12"/>
  <c r="Z39" i="12" s="1"/>
  <c r="Q34" i="12"/>
  <c r="Q30" i="12"/>
  <c r="Q26" i="12"/>
  <c r="Q22" i="12"/>
  <c r="Z23" i="12" s="1"/>
  <c r="Q18" i="12"/>
  <c r="Q14" i="12"/>
  <c r="Q10" i="12"/>
  <c r="Q6" i="12"/>
  <c r="Z7" i="12" s="1"/>
  <c r="R55" i="12"/>
  <c r="R51" i="12"/>
  <c r="R47" i="12"/>
  <c r="R43" i="12"/>
  <c r="R39" i="12"/>
  <c r="R35" i="12"/>
  <c r="R31" i="12"/>
  <c r="R27" i="12"/>
  <c r="R23" i="12"/>
  <c r="R19" i="12"/>
  <c r="R15" i="12"/>
  <c r="R11" i="12"/>
  <c r="R7" i="12"/>
  <c r="E9" i="26"/>
  <c r="E9" i="20"/>
  <c r="E9" i="27"/>
  <c r="E9" i="28"/>
  <c r="D38" i="28"/>
  <c r="D38" i="27"/>
  <c r="D38" i="26"/>
  <c r="D38" i="20"/>
  <c r="D22" i="28"/>
  <c r="D22" i="27"/>
  <c r="D22" i="26"/>
  <c r="D22" i="20"/>
  <c r="C47" i="28"/>
  <c r="C47" i="27"/>
  <c r="C47" i="20"/>
  <c r="C47" i="26"/>
  <c r="C31" i="28"/>
  <c r="C31" i="27"/>
  <c r="C31" i="20"/>
  <c r="C31" i="26"/>
  <c r="C7" i="28"/>
  <c r="C7" i="27"/>
  <c r="C7" i="26"/>
  <c r="C7" i="20"/>
  <c r="R53" i="12"/>
  <c r="R49" i="12"/>
  <c r="R41" i="12"/>
  <c r="R33" i="12"/>
  <c r="R25" i="12"/>
  <c r="R17" i="12"/>
  <c r="R9" i="12"/>
  <c r="D30" i="28"/>
  <c r="D30" i="26"/>
  <c r="D30" i="20"/>
  <c r="D30" i="27"/>
  <c r="C39" i="28"/>
  <c r="C39" i="26"/>
  <c r="C39" i="27"/>
  <c r="C39" i="20"/>
  <c r="M48" i="12"/>
  <c r="M44" i="12"/>
  <c r="V45" i="12" s="1"/>
  <c r="M40" i="12"/>
  <c r="M36" i="12"/>
  <c r="M32" i="12"/>
  <c r="M28" i="12"/>
  <c r="M24" i="12"/>
  <c r="M20" i="12"/>
  <c r="M16" i="12"/>
  <c r="M12" i="12"/>
  <c r="M8" i="12"/>
  <c r="N18" i="12"/>
  <c r="N14" i="12"/>
  <c r="N10" i="12"/>
  <c r="N6" i="12"/>
  <c r="O55" i="12"/>
  <c r="O51" i="12"/>
  <c r="O47" i="12"/>
  <c r="O43" i="12"/>
  <c r="O39" i="12"/>
  <c r="O35" i="12"/>
  <c r="O31" i="12"/>
  <c r="O27" i="12"/>
  <c r="O23" i="12"/>
  <c r="O19" i="12"/>
  <c r="O15" i="12"/>
  <c r="O11" i="12"/>
  <c r="O7" i="12"/>
  <c r="Q53" i="12"/>
  <c r="Q49" i="12"/>
  <c r="Q45" i="12"/>
  <c r="Q41" i="12"/>
  <c r="Q37" i="12"/>
  <c r="Q33" i="12"/>
  <c r="Q29" i="12"/>
  <c r="Q25" i="12"/>
  <c r="Q21" i="12"/>
  <c r="Q17" i="12"/>
  <c r="Q13" i="12"/>
  <c r="Q9" i="12"/>
  <c r="Q5" i="12"/>
  <c r="R54" i="12"/>
  <c r="R50" i="12"/>
  <c r="R46" i="12"/>
  <c r="R42" i="12"/>
  <c r="R38" i="12"/>
  <c r="R34" i="12"/>
  <c r="R30" i="12"/>
  <c r="R26" i="12"/>
  <c r="R22" i="12"/>
  <c r="R18" i="12"/>
  <c r="R14" i="12"/>
  <c r="R10" i="12"/>
  <c r="R6" i="12"/>
  <c r="D47" i="27"/>
  <c r="D47" i="20"/>
  <c r="D47" i="26"/>
  <c r="D47" i="28"/>
  <c r="D31" i="28"/>
  <c r="D31" i="27"/>
  <c r="D31" i="20"/>
  <c r="D31" i="26"/>
  <c r="D15" i="26"/>
  <c r="D15" i="20"/>
  <c r="D15" i="28"/>
  <c r="D15" i="27"/>
  <c r="C46" i="28"/>
  <c r="C46" i="27"/>
  <c r="C46" i="26"/>
  <c r="C46" i="20"/>
  <c r="C23" i="27"/>
  <c r="C23" i="26"/>
  <c r="C23" i="28"/>
  <c r="C23" i="20"/>
  <c r="C6" i="27"/>
  <c r="C6" i="26"/>
  <c r="C6" i="28"/>
  <c r="C6" i="20"/>
  <c r="H53" i="16"/>
  <c r="I56" i="16"/>
  <c r="G45" i="16"/>
  <c r="E11" i="16"/>
  <c r="H37" i="16"/>
  <c r="I40" i="16"/>
  <c r="I32" i="16"/>
  <c r="I24" i="16"/>
  <c r="I16" i="16"/>
  <c r="I8" i="16"/>
  <c r="H49" i="16"/>
  <c r="H41" i="16"/>
  <c r="H33" i="16"/>
  <c r="H25" i="16"/>
  <c r="H17" i="16"/>
  <c r="H9" i="16"/>
  <c r="G49" i="16"/>
  <c r="G41" i="16"/>
  <c r="G33" i="16"/>
  <c r="G25" i="16"/>
  <c r="G17" i="16"/>
  <c r="G9" i="16"/>
  <c r="F53" i="16"/>
  <c r="F45" i="16"/>
  <c r="F37" i="16"/>
  <c r="F29" i="16"/>
  <c r="F21" i="16"/>
  <c r="F13" i="16"/>
  <c r="F5" i="16"/>
  <c r="E15" i="16"/>
  <c r="E7" i="16"/>
  <c r="D49" i="16"/>
  <c r="D41" i="16"/>
  <c r="D33" i="16"/>
  <c r="D25" i="16"/>
  <c r="D17" i="16"/>
  <c r="C56" i="16"/>
  <c r="D9" i="16"/>
  <c r="C48" i="16"/>
  <c r="C40" i="16"/>
  <c r="C32" i="16"/>
  <c r="C24" i="16"/>
  <c r="C16" i="16"/>
  <c r="C8" i="16"/>
  <c r="I55" i="16"/>
  <c r="I51" i="16"/>
  <c r="I47" i="16"/>
  <c r="I43" i="16"/>
  <c r="I54" i="16"/>
  <c r="I50" i="16"/>
  <c r="I45" i="16"/>
  <c r="I41" i="16"/>
  <c r="I33" i="16"/>
  <c r="I25" i="16"/>
  <c r="I17" i="16"/>
  <c r="I9" i="16"/>
  <c r="H50" i="16"/>
  <c r="H42" i="16"/>
  <c r="H34" i="16"/>
  <c r="H26" i="16"/>
  <c r="H18" i="16"/>
  <c r="H10" i="16"/>
  <c r="G50" i="16"/>
  <c r="G42" i="16"/>
  <c r="G34" i="16"/>
  <c r="G26" i="16"/>
  <c r="G18" i="16"/>
  <c r="G10" i="16"/>
  <c r="F54" i="16"/>
  <c r="F46" i="16"/>
  <c r="F38" i="16"/>
  <c r="F30" i="16"/>
  <c r="F22" i="16"/>
  <c r="F14" i="16"/>
  <c r="F6" i="16"/>
  <c r="E16" i="16"/>
  <c r="E8" i="16"/>
  <c r="D50" i="16"/>
  <c r="D42" i="16"/>
  <c r="D34" i="16"/>
  <c r="D26" i="16"/>
  <c r="D18" i="16"/>
  <c r="D10" i="16"/>
  <c r="C49" i="16"/>
  <c r="C41" i="16"/>
  <c r="C33" i="16"/>
  <c r="C25" i="16"/>
  <c r="C17" i="16"/>
  <c r="C9" i="16"/>
  <c r="I39" i="16"/>
  <c r="I35" i="16"/>
  <c r="I31" i="16"/>
  <c r="I27" i="16"/>
  <c r="I23" i="16"/>
  <c r="I19" i="16"/>
  <c r="I11" i="16"/>
  <c r="I7" i="16"/>
  <c r="H52" i="16"/>
  <c r="H44" i="16"/>
  <c r="H20" i="16"/>
  <c r="H12" i="16"/>
  <c r="H4" i="16"/>
  <c r="G56" i="16"/>
  <c r="G52" i="16"/>
  <c r="G48" i="16"/>
  <c r="G24" i="16"/>
  <c r="G20" i="16"/>
  <c r="G16" i="16"/>
  <c r="G12" i="16"/>
  <c r="G8" i="16"/>
  <c r="G4" i="16"/>
  <c r="F56" i="16"/>
  <c r="F48" i="16"/>
  <c r="F36" i="16"/>
  <c r="F32" i="16"/>
  <c r="F28" i="16"/>
  <c r="F24" i="16"/>
  <c r="F20" i="16"/>
  <c r="F16" i="16"/>
  <c r="F8" i="16"/>
  <c r="F4" i="16"/>
  <c r="E18" i="16"/>
  <c r="E14" i="16"/>
  <c r="E6" i="16"/>
  <c r="D44" i="16"/>
  <c r="D40" i="16"/>
  <c r="D36" i="16"/>
  <c r="D32" i="16"/>
  <c r="D28" i="16"/>
  <c r="D24" i="16"/>
  <c r="D20" i="16"/>
  <c r="D16" i="16"/>
  <c r="D12" i="16"/>
  <c r="C55" i="16"/>
  <c r="C51" i="16"/>
  <c r="D4" i="16"/>
  <c r="C35" i="16"/>
  <c r="C27" i="16"/>
  <c r="C11" i="16"/>
  <c r="I42" i="16"/>
  <c r="I38" i="16"/>
  <c r="I34" i="16"/>
  <c r="I30" i="16"/>
  <c r="I26" i="16"/>
  <c r="I22" i="16"/>
  <c r="I18" i="16"/>
  <c r="I14" i="16"/>
  <c r="I10" i="16"/>
  <c r="I6" i="16"/>
  <c r="H51" i="16"/>
  <c r="H43" i="16"/>
  <c r="H35" i="16"/>
  <c r="H27" i="16"/>
  <c r="H19" i="16"/>
  <c r="H11" i="16"/>
  <c r="G47" i="16"/>
  <c r="G39" i="16"/>
  <c r="G31" i="16"/>
  <c r="G15" i="16"/>
  <c r="G7" i="16"/>
  <c r="F51" i="16"/>
  <c r="F47" i="16"/>
  <c r="F43" i="16"/>
  <c r="F39" i="16"/>
  <c r="F19" i="16"/>
  <c r="F15" i="16"/>
  <c r="F7" i="16"/>
  <c r="E21" i="16"/>
  <c r="E13" i="16"/>
  <c r="E5" i="16"/>
  <c r="D51" i="16"/>
  <c r="D19" i="16"/>
  <c r="D11" i="16"/>
  <c r="C50" i="16"/>
  <c r="C42" i="16"/>
  <c r="C10" i="16"/>
  <c r="I49" i="16"/>
  <c r="H54" i="16"/>
  <c r="H46" i="16"/>
  <c r="H38" i="16"/>
  <c r="H30" i="16"/>
  <c r="H22" i="16"/>
  <c r="H6" i="16"/>
  <c r="G54" i="16"/>
  <c r="G46" i="16"/>
  <c r="G38" i="16"/>
  <c r="G30" i="16"/>
  <c r="G22" i="16"/>
  <c r="G6" i="16"/>
  <c r="F50" i="16"/>
  <c r="F42" i="16"/>
  <c r="F34" i="16"/>
  <c r="F26" i="16"/>
  <c r="F18" i="16"/>
  <c r="F10" i="16"/>
  <c r="E20" i="16"/>
  <c r="E4" i="16"/>
  <c r="D6" i="16"/>
  <c r="C53" i="16"/>
  <c r="C45" i="16"/>
  <c r="C37" i="16"/>
  <c r="C29" i="16"/>
  <c r="C13" i="16"/>
  <c r="C5" i="16"/>
  <c r="H15" i="16"/>
  <c r="C22" i="16"/>
  <c r="D27" i="16"/>
  <c r="G32" i="16"/>
  <c r="D35" i="16"/>
  <c r="F40" i="16"/>
  <c r="C43" i="16"/>
  <c r="I48" i="16"/>
  <c r="I4" i="16"/>
  <c r="H29" i="16"/>
  <c r="H21" i="16"/>
  <c r="H13" i="16"/>
  <c r="H5" i="16"/>
  <c r="G53" i="16"/>
  <c r="G37" i="16"/>
  <c r="G29" i="16"/>
  <c r="G21" i="16"/>
  <c r="G5" i="16"/>
  <c r="F41" i="16"/>
  <c r="F33" i="16"/>
  <c r="F25" i="16"/>
  <c r="F17" i="16"/>
  <c r="F9" i="16"/>
  <c r="E19" i="16"/>
  <c r="D45" i="16"/>
  <c r="D37" i="16"/>
  <c r="D29" i="16"/>
  <c r="D13" i="16"/>
  <c r="D5" i="16"/>
  <c r="C44" i="16"/>
  <c r="C36" i="16"/>
  <c r="C28" i="16"/>
  <c r="C12" i="16"/>
  <c r="D7" i="16"/>
  <c r="F11" i="16"/>
  <c r="G13" i="16"/>
  <c r="I15" i="16"/>
  <c r="C18" i="16"/>
  <c r="C20" i="16"/>
  <c r="F27" i="16"/>
  <c r="C30" i="16"/>
  <c r="H32" i="16"/>
  <c r="F35" i="16"/>
  <c r="I37" i="16"/>
  <c r="G40" i="16"/>
  <c r="D43" i="16"/>
  <c r="H45" i="16"/>
  <c r="D48" i="16"/>
  <c r="I53" i="16"/>
  <c r="E12" i="16"/>
  <c r="G14" i="16"/>
  <c r="C21" i="16"/>
  <c r="F23" i="16"/>
  <c r="G28" i="16"/>
  <c r="G36" i="16"/>
  <c r="F44" i="16"/>
  <c r="I46" i="16"/>
  <c r="F49" i="16"/>
  <c r="C52" i="16"/>
  <c r="F55" i="16"/>
  <c r="C4" i="16"/>
  <c r="D8" i="16"/>
  <c r="E10" i="16"/>
  <c r="F12" i="16"/>
  <c r="H14" i="16"/>
  <c r="C19" i="16"/>
  <c r="D21" i="16"/>
  <c r="G23" i="16"/>
  <c r="C26" i="16"/>
  <c r="H28" i="16"/>
  <c r="F31" i="16"/>
  <c r="C34" i="16"/>
  <c r="H36" i="16"/>
  <c r="G44" i="16"/>
  <c r="F52" i="16"/>
  <c r="G55" i="16"/>
  <c r="U16" i="12"/>
  <c r="W4" i="12"/>
  <c r="U4" i="12"/>
  <c r="X4" i="12"/>
  <c r="Z4" i="12"/>
  <c r="AF4" i="12" s="1"/>
  <c r="V4" i="12"/>
  <c r="U55" i="12" l="1"/>
  <c r="V17" i="38"/>
  <c r="V16" i="38"/>
  <c r="V24" i="38"/>
  <c r="Z36" i="12"/>
  <c r="X26" i="12"/>
  <c r="V40" i="38"/>
  <c r="V15" i="38"/>
  <c r="V41" i="38"/>
  <c r="V29" i="38"/>
  <c r="V18" i="38"/>
  <c r="V5" i="38"/>
  <c r="AD5" i="38" s="1"/>
  <c r="AD6" i="38" s="1"/>
  <c r="V39" i="38"/>
  <c r="V44" i="38"/>
  <c r="V50" i="38"/>
  <c r="AF6" i="38"/>
  <c r="AE6" i="38"/>
  <c r="F12" i="34"/>
  <c r="F12" i="35"/>
  <c r="F12" i="33"/>
  <c r="F44" i="35"/>
  <c r="F44" i="34"/>
  <c r="F44" i="33"/>
  <c r="D48" i="35"/>
  <c r="D48" i="34"/>
  <c r="D48" i="33"/>
  <c r="F27" i="34"/>
  <c r="F27" i="35"/>
  <c r="F27" i="33"/>
  <c r="C28" i="35"/>
  <c r="C28" i="34"/>
  <c r="C28" i="33"/>
  <c r="F33" i="35"/>
  <c r="F33" i="34"/>
  <c r="F33" i="33"/>
  <c r="C45" i="35"/>
  <c r="C45" i="34"/>
  <c r="C45" i="33"/>
  <c r="E20" i="35"/>
  <c r="E20" i="34"/>
  <c r="E20" i="33"/>
  <c r="E21" i="35"/>
  <c r="E21" i="34"/>
  <c r="E21" i="33"/>
  <c r="M38" i="16"/>
  <c r="D4" i="35"/>
  <c r="R4" i="35" s="1"/>
  <c r="AA4" i="35" s="1"/>
  <c r="D4" i="34"/>
  <c r="R39" i="34" s="1"/>
  <c r="D4" i="33"/>
  <c r="R4" i="33" s="1"/>
  <c r="AA4" i="33" s="1"/>
  <c r="E6" i="34"/>
  <c r="E6" i="33"/>
  <c r="E6" i="35"/>
  <c r="F28" i="34"/>
  <c r="F28" i="33"/>
  <c r="F28" i="35"/>
  <c r="D34" i="35"/>
  <c r="R34" i="35" s="1"/>
  <c r="D34" i="34"/>
  <c r="D34" i="33"/>
  <c r="R34" i="33" s="1"/>
  <c r="F30" i="35"/>
  <c r="F30" i="34"/>
  <c r="F30" i="33"/>
  <c r="C8" i="35"/>
  <c r="C8" i="34"/>
  <c r="C8" i="33"/>
  <c r="D17" i="34"/>
  <c r="D17" i="35"/>
  <c r="D17" i="33"/>
  <c r="R17" i="33" s="1"/>
  <c r="F45" i="35"/>
  <c r="F45" i="34"/>
  <c r="F45" i="33"/>
  <c r="F52" i="35"/>
  <c r="F52" i="34"/>
  <c r="F52" i="33"/>
  <c r="D21" i="35"/>
  <c r="R21" i="35" s="1"/>
  <c r="D21" i="34"/>
  <c r="D21" i="33"/>
  <c r="C52" i="35"/>
  <c r="C52" i="34"/>
  <c r="C52" i="33"/>
  <c r="C20" i="33"/>
  <c r="C20" i="35"/>
  <c r="C20" i="34"/>
  <c r="C36" i="35"/>
  <c r="C36" i="33"/>
  <c r="C36" i="34"/>
  <c r="F9" i="34"/>
  <c r="F9" i="35"/>
  <c r="F9" i="33"/>
  <c r="C43" i="34"/>
  <c r="C43" i="35"/>
  <c r="C43" i="33"/>
  <c r="C13" i="35"/>
  <c r="C13" i="34"/>
  <c r="C13" i="33"/>
  <c r="F42" i="34"/>
  <c r="F42" i="33"/>
  <c r="F42" i="35"/>
  <c r="C42" i="35"/>
  <c r="C42" i="34"/>
  <c r="C42" i="33"/>
  <c r="F43" i="35"/>
  <c r="F43" i="34"/>
  <c r="F43" i="33"/>
  <c r="C51" i="35"/>
  <c r="C51" i="34"/>
  <c r="C51" i="33"/>
  <c r="D36" i="35"/>
  <c r="D36" i="34"/>
  <c r="D36" i="33"/>
  <c r="F16" i="35"/>
  <c r="F16" i="34"/>
  <c r="F16" i="33"/>
  <c r="P35" i="16"/>
  <c r="C25" i="35"/>
  <c r="C25" i="33"/>
  <c r="C25" i="34"/>
  <c r="D42" i="35"/>
  <c r="R42" i="35" s="1"/>
  <c r="D42" i="34"/>
  <c r="D42" i="33"/>
  <c r="F38" i="35"/>
  <c r="F38" i="34"/>
  <c r="F38" i="33"/>
  <c r="C48" i="35"/>
  <c r="C48" i="34"/>
  <c r="C48" i="33"/>
  <c r="E7" i="34"/>
  <c r="E7" i="35"/>
  <c r="E7" i="33"/>
  <c r="F53" i="35"/>
  <c r="F53" i="34"/>
  <c r="F53" i="33"/>
  <c r="V42" i="38"/>
  <c r="V43" i="38"/>
  <c r="AD7" i="38"/>
  <c r="D8" i="35"/>
  <c r="D8" i="34"/>
  <c r="D8" i="33"/>
  <c r="F49" i="35"/>
  <c r="F49" i="34"/>
  <c r="F49" i="33"/>
  <c r="E12" i="35"/>
  <c r="E12" i="34"/>
  <c r="E12" i="33"/>
  <c r="D43" i="35"/>
  <c r="D43" i="34"/>
  <c r="D43" i="33"/>
  <c r="C18" i="34"/>
  <c r="C18" i="35"/>
  <c r="C18" i="33"/>
  <c r="D7" i="35"/>
  <c r="D7" i="33"/>
  <c r="D7" i="34"/>
  <c r="C44" i="35"/>
  <c r="C44" i="33"/>
  <c r="C44" i="34"/>
  <c r="D37" i="34"/>
  <c r="D37" i="35"/>
  <c r="D37" i="33"/>
  <c r="F17" i="35"/>
  <c r="F17" i="34"/>
  <c r="F17" i="33"/>
  <c r="F40" i="34"/>
  <c r="F40" i="35"/>
  <c r="F40" i="33"/>
  <c r="C22" i="35"/>
  <c r="C22" i="34"/>
  <c r="C22" i="33"/>
  <c r="C29" i="35"/>
  <c r="C29" i="34"/>
  <c r="C29" i="33"/>
  <c r="D6" i="35"/>
  <c r="D6" i="34"/>
  <c r="D6" i="33"/>
  <c r="F18" i="35"/>
  <c r="F18" i="33"/>
  <c r="F18" i="34"/>
  <c r="F50" i="35"/>
  <c r="F50" i="34"/>
  <c r="F50" i="33"/>
  <c r="C50" i="35"/>
  <c r="C50" i="33"/>
  <c r="C50" i="34"/>
  <c r="E5" i="34"/>
  <c r="E5" i="35"/>
  <c r="E5" i="33"/>
  <c r="F15" i="35"/>
  <c r="F15" i="34"/>
  <c r="F15" i="33"/>
  <c r="F47" i="34"/>
  <c r="F47" i="33"/>
  <c r="F47" i="35"/>
  <c r="C27" i="35"/>
  <c r="C27" i="34"/>
  <c r="C27" i="33"/>
  <c r="C55" i="34"/>
  <c r="C55" i="35"/>
  <c r="C55" i="33"/>
  <c r="D24" i="34"/>
  <c r="D24" i="35"/>
  <c r="D24" i="33"/>
  <c r="D40" i="35"/>
  <c r="D40" i="34"/>
  <c r="D40" i="33"/>
  <c r="E18" i="34"/>
  <c r="E18" i="35"/>
  <c r="E18" i="33"/>
  <c r="F20" i="35"/>
  <c r="F20" i="34"/>
  <c r="F20" i="33"/>
  <c r="F36" i="35"/>
  <c r="F36" i="34"/>
  <c r="F36" i="33"/>
  <c r="Q8" i="16"/>
  <c r="C33" i="35"/>
  <c r="C33" i="34"/>
  <c r="C33" i="33"/>
  <c r="D18" i="34"/>
  <c r="D18" i="35"/>
  <c r="D18" i="33"/>
  <c r="D50" i="35"/>
  <c r="D50" i="33"/>
  <c r="D50" i="34"/>
  <c r="F14" i="35"/>
  <c r="F14" i="34"/>
  <c r="F14" i="33"/>
  <c r="F46" i="35"/>
  <c r="F46" i="33"/>
  <c r="F46" i="34"/>
  <c r="C24" i="34"/>
  <c r="C24" i="33"/>
  <c r="C24" i="35"/>
  <c r="D9" i="35"/>
  <c r="D9" i="33"/>
  <c r="D9" i="34"/>
  <c r="D33" i="35"/>
  <c r="D33" i="33"/>
  <c r="D33" i="34"/>
  <c r="E15" i="35"/>
  <c r="E15" i="34"/>
  <c r="E15" i="33"/>
  <c r="F29" i="35"/>
  <c r="F29" i="33"/>
  <c r="F29" i="34"/>
  <c r="V36" i="12"/>
  <c r="U22" i="12"/>
  <c r="V27" i="38"/>
  <c r="V28" i="38"/>
  <c r="V51" i="38"/>
  <c r="V25" i="38"/>
  <c r="V31" i="38"/>
  <c r="V32" i="38"/>
  <c r="V30" i="38"/>
  <c r="AG7" i="38"/>
  <c r="C34" i="34"/>
  <c r="C34" i="35"/>
  <c r="C34" i="33"/>
  <c r="F55" i="35"/>
  <c r="F55" i="33"/>
  <c r="F55" i="34"/>
  <c r="C21" i="34"/>
  <c r="C21" i="33"/>
  <c r="C21" i="35"/>
  <c r="D13" i="35"/>
  <c r="D13" i="33"/>
  <c r="D13" i="34"/>
  <c r="E19" i="35"/>
  <c r="E19" i="34"/>
  <c r="E19" i="33"/>
  <c r="C5" i="35"/>
  <c r="C5" i="34"/>
  <c r="C5" i="33"/>
  <c r="F34" i="35"/>
  <c r="F34" i="34"/>
  <c r="F34" i="33"/>
  <c r="C10" i="35"/>
  <c r="C10" i="34"/>
  <c r="C10" i="33"/>
  <c r="D19" i="35"/>
  <c r="D19" i="34"/>
  <c r="D19" i="33"/>
  <c r="F39" i="35"/>
  <c r="F39" i="34"/>
  <c r="F39" i="33"/>
  <c r="D16" i="35"/>
  <c r="D16" i="33"/>
  <c r="D16" i="34"/>
  <c r="D32" i="35"/>
  <c r="D32" i="34"/>
  <c r="D32" i="33"/>
  <c r="F8" i="35"/>
  <c r="F8" i="33"/>
  <c r="F8" i="34"/>
  <c r="F56" i="35"/>
  <c r="F56" i="34"/>
  <c r="F56" i="33"/>
  <c r="C17" i="34"/>
  <c r="C17" i="33"/>
  <c r="C17" i="35"/>
  <c r="C49" i="35"/>
  <c r="C49" i="33"/>
  <c r="C49" i="34"/>
  <c r="E16" i="35"/>
  <c r="E16" i="34"/>
  <c r="E16" i="33"/>
  <c r="C40" i="35"/>
  <c r="C40" i="33"/>
  <c r="C40" i="34"/>
  <c r="D49" i="35"/>
  <c r="D49" i="34"/>
  <c r="D49" i="33"/>
  <c r="F13" i="34"/>
  <c r="F13" i="35"/>
  <c r="F13" i="33"/>
  <c r="E11" i="35"/>
  <c r="E11" i="33"/>
  <c r="E11" i="34"/>
  <c r="F31" i="35"/>
  <c r="F31" i="34"/>
  <c r="F31" i="33"/>
  <c r="E10" i="35"/>
  <c r="E10" i="34"/>
  <c r="E10" i="33"/>
  <c r="F35" i="35"/>
  <c r="F35" i="34"/>
  <c r="F35" i="33"/>
  <c r="F11" i="34"/>
  <c r="F11" i="35"/>
  <c r="F11" i="33"/>
  <c r="D29" i="35"/>
  <c r="D29" i="34"/>
  <c r="D29" i="33"/>
  <c r="F41" i="35"/>
  <c r="F41" i="33"/>
  <c r="F41" i="34"/>
  <c r="D27" i="35"/>
  <c r="D27" i="34"/>
  <c r="D27" i="33"/>
  <c r="C53" i="35"/>
  <c r="C53" i="34"/>
  <c r="C53" i="33"/>
  <c r="F10" i="34"/>
  <c r="F10" i="35"/>
  <c r="F10" i="33"/>
  <c r="D51" i="35"/>
  <c r="D51" i="33"/>
  <c r="D51" i="34"/>
  <c r="F7" i="35"/>
  <c r="F7" i="33"/>
  <c r="F7" i="34"/>
  <c r="C11" i="35"/>
  <c r="C11" i="34"/>
  <c r="C11" i="33"/>
  <c r="D20" i="35"/>
  <c r="D20" i="34"/>
  <c r="D20" i="33"/>
  <c r="E14" i="35"/>
  <c r="E14" i="34"/>
  <c r="E14" i="33"/>
  <c r="F32" i="35"/>
  <c r="F32" i="34"/>
  <c r="F32" i="33"/>
  <c r="D10" i="35"/>
  <c r="D10" i="34"/>
  <c r="D10" i="33"/>
  <c r="F6" i="35"/>
  <c r="F6" i="33"/>
  <c r="F6" i="34"/>
  <c r="C16" i="34"/>
  <c r="C16" i="35"/>
  <c r="C16" i="33"/>
  <c r="D25" i="35"/>
  <c r="D25" i="34"/>
  <c r="D25" i="33"/>
  <c r="F21" i="35"/>
  <c r="F21" i="34"/>
  <c r="F21" i="33"/>
  <c r="V20" i="38"/>
  <c r="V21" i="38"/>
  <c r="V13" i="38"/>
  <c r="C19" i="35"/>
  <c r="C19" i="34"/>
  <c r="C19" i="33"/>
  <c r="C26" i="34"/>
  <c r="C26" i="33"/>
  <c r="C26" i="35"/>
  <c r="L46" i="16"/>
  <c r="C4" i="35"/>
  <c r="C4" i="34"/>
  <c r="Q4" i="34" s="1"/>
  <c r="Z4" i="34" s="1"/>
  <c r="C4" i="33"/>
  <c r="Q4" i="33" s="1"/>
  <c r="Z4" i="33" s="1"/>
  <c r="F23" i="34"/>
  <c r="F23" i="33"/>
  <c r="F23" i="35"/>
  <c r="C30" i="35"/>
  <c r="C30" i="33"/>
  <c r="C30" i="34"/>
  <c r="Q30" i="34" s="1"/>
  <c r="C12" i="35"/>
  <c r="C12" i="34"/>
  <c r="Q12" i="34" s="1"/>
  <c r="C12" i="33"/>
  <c r="Q12" i="33" s="1"/>
  <c r="D5" i="35"/>
  <c r="D5" i="33"/>
  <c r="D5" i="34"/>
  <c r="D45" i="35"/>
  <c r="D45" i="33"/>
  <c r="D45" i="34"/>
  <c r="F25" i="34"/>
  <c r="F25" i="33"/>
  <c r="F25" i="35"/>
  <c r="R12" i="16"/>
  <c r="D35" i="34"/>
  <c r="D35" i="33"/>
  <c r="D35" i="35"/>
  <c r="C37" i="35"/>
  <c r="C37" i="34"/>
  <c r="Q37" i="34" s="1"/>
  <c r="C37" i="33"/>
  <c r="N17" i="16"/>
  <c r="E4" i="34"/>
  <c r="S4" i="34" s="1"/>
  <c r="AB4" i="34" s="1"/>
  <c r="E4" i="33"/>
  <c r="S17" i="33" s="1"/>
  <c r="E4" i="35"/>
  <c r="F26" i="35"/>
  <c r="F26" i="33"/>
  <c r="F26" i="34"/>
  <c r="D11" i="35"/>
  <c r="D11" i="33"/>
  <c r="D11" i="34"/>
  <c r="E13" i="35"/>
  <c r="E13" i="33"/>
  <c r="S13" i="33" s="1"/>
  <c r="E13" i="34"/>
  <c r="F19" i="34"/>
  <c r="F19" i="33"/>
  <c r="F19" i="35"/>
  <c r="F51" i="35"/>
  <c r="F51" i="34"/>
  <c r="F51" i="33"/>
  <c r="C35" i="34"/>
  <c r="Q35" i="34" s="1"/>
  <c r="C35" i="33"/>
  <c r="C35" i="35"/>
  <c r="Q35" i="35" s="1"/>
  <c r="D12" i="35"/>
  <c r="D12" i="34"/>
  <c r="D12" i="33"/>
  <c r="D28" i="35"/>
  <c r="D28" i="34"/>
  <c r="D28" i="33"/>
  <c r="D44" i="35"/>
  <c r="D44" i="34"/>
  <c r="D44" i="33"/>
  <c r="F4" i="34"/>
  <c r="T4" i="34" s="1"/>
  <c r="AC4" i="34" s="1"/>
  <c r="F4" i="35"/>
  <c r="T4" i="35" s="1"/>
  <c r="AC4" i="35" s="1"/>
  <c r="F4" i="33"/>
  <c r="F24" i="35"/>
  <c r="F24" i="33"/>
  <c r="F24" i="34"/>
  <c r="F48" i="35"/>
  <c r="F48" i="33"/>
  <c r="F48" i="34"/>
  <c r="C9" i="35"/>
  <c r="C9" i="34"/>
  <c r="C9" i="33"/>
  <c r="C41" i="34"/>
  <c r="C41" i="35"/>
  <c r="C41" i="33"/>
  <c r="D26" i="34"/>
  <c r="D26" i="35"/>
  <c r="D26" i="33"/>
  <c r="E8" i="34"/>
  <c r="E8" i="35"/>
  <c r="E8" i="33"/>
  <c r="S8" i="33" s="1"/>
  <c r="F22" i="34"/>
  <c r="F22" i="35"/>
  <c r="F22" i="33"/>
  <c r="T22" i="33" s="1"/>
  <c r="F54" i="35"/>
  <c r="F54" i="34"/>
  <c r="F54" i="33"/>
  <c r="T54" i="33" s="1"/>
  <c r="C32" i="35"/>
  <c r="C32" i="34"/>
  <c r="C32" i="33"/>
  <c r="C56" i="35"/>
  <c r="C56" i="33"/>
  <c r="C56" i="34"/>
  <c r="D41" i="35"/>
  <c r="D41" i="33"/>
  <c r="D41" i="34"/>
  <c r="F5" i="34"/>
  <c r="T5" i="34" s="1"/>
  <c r="AC5" i="34" s="1"/>
  <c r="F5" i="35"/>
  <c r="F5" i="33"/>
  <c r="T5" i="33" s="1"/>
  <c r="F37" i="35"/>
  <c r="F37" i="33"/>
  <c r="F37" i="34"/>
  <c r="V39" i="12"/>
  <c r="U18" i="12"/>
  <c r="U51" i="12"/>
  <c r="Y11" i="12"/>
  <c r="Y27" i="12"/>
  <c r="Y43" i="12"/>
  <c r="V35" i="38"/>
  <c r="V45" i="38"/>
  <c r="Y16" i="12"/>
  <c r="U43" i="12"/>
  <c r="Y7" i="12"/>
  <c r="Y22" i="12"/>
  <c r="W18" i="12"/>
  <c r="X19" i="12"/>
  <c r="W14" i="12"/>
  <c r="V34" i="12"/>
  <c r="X10" i="12"/>
  <c r="Z52" i="12"/>
  <c r="Y15" i="12"/>
  <c r="X39" i="12"/>
  <c r="V6" i="12"/>
  <c r="U15" i="12"/>
  <c r="Z28" i="12"/>
  <c r="W13" i="12"/>
  <c r="AA40" i="12"/>
  <c r="AA16" i="12"/>
  <c r="Y12" i="12"/>
  <c r="Z19" i="12"/>
  <c r="V15" i="12"/>
  <c r="W9" i="12"/>
  <c r="V23" i="12"/>
  <c r="U7" i="12"/>
  <c r="U23" i="12"/>
  <c r="X14" i="12"/>
  <c r="U10" i="12"/>
  <c r="AA7" i="12"/>
  <c r="AA55" i="12"/>
  <c r="Z33" i="12"/>
  <c r="Z14" i="12"/>
  <c r="W16" i="12"/>
  <c r="Y8" i="12"/>
  <c r="Z32" i="12"/>
  <c r="V42" i="12"/>
  <c r="Z30" i="12"/>
  <c r="AA47" i="12"/>
  <c r="X17" i="12"/>
  <c r="U45" i="12"/>
  <c r="Q56" i="16"/>
  <c r="W11" i="12"/>
  <c r="V9" i="12"/>
  <c r="AA10" i="12"/>
  <c r="Q23" i="16"/>
  <c r="P11" i="16"/>
  <c r="AA5" i="12"/>
  <c r="AG5" i="12" s="1"/>
  <c r="R5" i="16"/>
  <c r="R36" i="16"/>
  <c r="Q16" i="16"/>
  <c r="L31" i="16"/>
  <c r="Q24" i="16"/>
  <c r="R44" i="16"/>
  <c r="AA51" i="12"/>
  <c r="R29" i="16"/>
  <c r="R28" i="16"/>
  <c r="R21" i="16"/>
  <c r="Q55" i="16"/>
  <c r="AA26" i="12"/>
  <c r="Q47" i="16"/>
  <c r="Q39" i="16"/>
  <c r="P44" i="16"/>
  <c r="Q28" i="16"/>
  <c r="C19" i="28"/>
  <c r="C19" i="27"/>
  <c r="L19" i="16"/>
  <c r="C19" i="20"/>
  <c r="C19" i="26"/>
  <c r="D8" i="27"/>
  <c r="M8" i="16"/>
  <c r="D8" i="28"/>
  <c r="D8" i="20"/>
  <c r="D8" i="26"/>
  <c r="F49" i="26"/>
  <c r="O49" i="16"/>
  <c r="F49" i="27"/>
  <c r="F49" i="20"/>
  <c r="F49" i="28"/>
  <c r="P28" i="16"/>
  <c r="E12" i="20"/>
  <c r="E12" i="26"/>
  <c r="E12" i="28"/>
  <c r="N12" i="16"/>
  <c r="E12" i="27"/>
  <c r="D43" i="28"/>
  <c r="D43" i="20"/>
  <c r="D43" i="27"/>
  <c r="D43" i="26"/>
  <c r="M43" i="16"/>
  <c r="Q32" i="16"/>
  <c r="Q36" i="16"/>
  <c r="C26" i="28"/>
  <c r="C26" i="27"/>
  <c r="L26" i="16"/>
  <c r="C26" i="26"/>
  <c r="C26" i="20"/>
  <c r="Q14" i="16"/>
  <c r="C4" i="27"/>
  <c r="Q14" i="27" s="1"/>
  <c r="C4" i="20"/>
  <c r="Q54" i="20" s="1"/>
  <c r="C4" i="26"/>
  <c r="Q15" i="26" s="1"/>
  <c r="C4" i="28"/>
  <c r="Q54" i="28" s="1"/>
  <c r="L4" i="16"/>
  <c r="U4" i="16" s="1"/>
  <c r="L54" i="16"/>
  <c r="L38" i="16"/>
  <c r="L47" i="16"/>
  <c r="L23" i="16"/>
  <c r="L7" i="16"/>
  <c r="L6" i="16"/>
  <c r="R46" i="16"/>
  <c r="F23" i="28"/>
  <c r="F23" i="27"/>
  <c r="F23" i="20"/>
  <c r="F23" i="26"/>
  <c r="O23" i="16"/>
  <c r="R53" i="16"/>
  <c r="P40" i="16"/>
  <c r="C30" i="28"/>
  <c r="Q30" i="28" s="1"/>
  <c r="C30" i="27"/>
  <c r="Q30" i="27" s="1"/>
  <c r="C30" i="20"/>
  <c r="Q30" i="20" s="1"/>
  <c r="C30" i="26"/>
  <c r="L30" i="16"/>
  <c r="R15" i="16"/>
  <c r="L14" i="16"/>
  <c r="Y5" i="12"/>
  <c r="AE5" i="12" s="1"/>
  <c r="P55" i="16"/>
  <c r="C34" i="26"/>
  <c r="C34" i="28"/>
  <c r="C34" i="20"/>
  <c r="C34" i="27"/>
  <c r="L34" i="16"/>
  <c r="F12" i="27"/>
  <c r="F12" i="20"/>
  <c r="F12" i="26"/>
  <c r="F12" i="28"/>
  <c r="O12" i="16"/>
  <c r="F55" i="28"/>
  <c r="F55" i="26"/>
  <c r="F55" i="20"/>
  <c r="F55" i="27"/>
  <c r="O55" i="16"/>
  <c r="F44" i="28"/>
  <c r="F44" i="26"/>
  <c r="F44" i="20"/>
  <c r="O44" i="16"/>
  <c r="F44" i="27"/>
  <c r="D48" i="26"/>
  <c r="M48" i="16"/>
  <c r="D48" i="28"/>
  <c r="D48" i="27"/>
  <c r="D48" i="20"/>
  <c r="R37" i="16"/>
  <c r="P13" i="16"/>
  <c r="C28" i="28"/>
  <c r="C28" i="27"/>
  <c r="C28" i="20"/>
  <c r="C28" i="26"/>
  <c r="L28" i="16"/>
  <c r="E19" i="26"/>
  <c r="E19" i="20"/>
  <c r="E19" i="28"/>
  <c r="E19" i="27"/>
  <c r="N19" i="16"/>
  <c r="F33" i="28"/>
  <c r="F33" i="27"/>
  <c r="F33" i="26"/>
  <c r="O33" i="16"/>
  <c r="F33" i="20"/>
  <c r="Q13" i="16"/>
  <c r="R48" i="16"/>
  <c r="P32" i="16"/>
  <c r="C45" i="28"/>
  <c r="C45" i="27"/>
  <c r="C45" i="26"/>
  <c r="C45" i="20"/>
  <c r="L45" i="16"/>
  <c r="E20" i="28"/>
  <c r="E20" i="20"/>
  <c r="E20" i="27"/>
  <c r="E20" i="26"/>
  <c r="N20" i="16"/>
  <c r="F34" i="28"/>
  <c r="F34" i="20"/>
  <c r="F34" i="27"/>
  <c r="F34" i="26"/>
  <c r="O34" i="16"/>
  <c r="P54" i="16"/>
  <c r="Q38" i="16"/>
  <c r="C10" i="27"/>
  <c r="C10" i="28"/>
  <c r="C10" i="26"/>
  <c r="L10" i="16"/>
  <c r="C10" i="20"/>
  <c r="N21" i="16"/>
  <c r="E21" i="28"/>
  <c r="E21" i="20"/>
  <c r="E21" i="26"/>
  <c r="E21" i="27"/>
  <c r="F39" i="27"/>
  <c r="F39" i="20"/>
  <c r="F39" i="26"/>
  <c r="O39" i="16"/>
  <c r="F39" i="28"/>
  <c r="P7" i="16"/>
  <c r="P47" i="16"/>
  <c r="R10" i="16"/>
  <c r="R26" i="16"/>
  <c r="R42" i="16"/>
  <c r="D4" i="28"/>
  <c r="R46" i="28" s="1"/>
  <c r="D4" i="26"/>
  <c r="M4" i="16"/>
  <c r="V4" i="16" s="1"/>
  <c r="D4" i="27"/>
  <c r="R30" i="27" s="1"/>
  <c r="D4" i="20"/>
  <c r="R23" i="20" s="1"/>
  <c r="M47" i="16"/>
  <c r="M23" i="16"/>
  <c r="M30" i="16"/>
  <c r="D32" i="28"/>
  <c r="R32" i="28" s="1"/>
  <c r="D32" i="27"/>
  <c r="M32" i="16"/>
  <c r="D32" i="26"/>
  <c r="D32" i="20"/>
  <c r="R32" i="20" s="1"/>
  <c r="E6" i="28"/>
  <c r="E6" i="26"/>
  <c r="N6" i="16"/>
  <c r="E6" i="27"/>
  <c r="E6" i="20"/>
  <c r="F8" i="27"/>
  <c r="F8" i="20"/>
  <c r="F8" i="26"/>
  <c r="F8" i="28"/>
  <c r="O8" i="16"/>
  <c r="F56" i="27"/>
  <c r="F56" i="26"/>
  <c r="F56" i="20"/>
  <c r="F56" i="28"/>
  <c r="O56" i="16"/>
  <c r="P16" i="16"/>
  <c r="Q20" i="16"/>
  <c r="R11" i="16"/>
  <c r="R31" i="16"/>
  <c r="C49" i="28"/>
  <c r="C49" i="27"/>
  <c r="C49" i="20"/>
  <c r="C49" i="26"/>
  <c r="L49" i="16"/>
  <c r="D34" i="27"/>
  <c r="D34" i="26"/>
  <c r="D34" i="20"/>
  <c r="M34" i="16"/>
  <c r="D34" i="28"/>
  <c r="E16" i="28"/>
  <c r="E16" i="26"/>
  <c r="E16" i="20"/>
  <c r="N16" i="16"/>
  <c r="E16" i="27"/>
  <c r="F30" i="26"/>
  <c r="F30" i="28"/>
  <c r="F30" i="27"/>
  <c r="F30" i="20"/>
  <c r="O30" i="16"/>
  <c r="P42" i="16"/>
  <c r="Q26" i="16"/>
  <c r="R9" i="16"/>
  <c r="R43" i="16"/>
  <c r="C8" i="26"/>
  <c r="C8" i="28"/>
  <c r="C8" i="20"/>
  <c r="C8" i="27"/>
  <c r="L8" i="16"/>
  <c r="C40" i="26"/>
  <c r="C40" i="27"/>
  <c r="C40" i="20"/>
  <c r="C40" i="28"/>
  <c r="L40" i="16"/>
  <c r="D17" i="26"/>
  <c r="D17" i="28"/>
  <c r="D17" i="27"/>
  <c r="D17" i="20"/>
  <c r="M17" i="16"/>
  <c r="F13" i="28"/>
  <c r="F13" i="27"/>
  <c r="F13" i="26"/>
  <c r="O13" i="16"/>
  <c r="F13" i="20"/>
  <c r="F45" i="28"/>
  <c r="O45" i="16"/>
  <c r="F45" i="20"/>
  <c r="F45" i="27"/>
  <c r="F45" i="26"/>
  <c r="P25" i="16"/>
  <c r="Q9" i="16"/>
  <c r="Q41" i="16"/>
  <c r="E11" i="27"/>
  <c r="N11" i="16"/>
  <c r="E11" i="26"/>
  <c r="E11" i="20"/>
  <c r="E11" i="28"/>
  <c r="F52" i="27"/>
  <c r="F52" i="20"/>
  <c r="F52" i="28"/>
  <c r="O52" i="16"/>
  <c r="F52" i="26"/>
  <c r="F31" i="26"/>
  <c r="O31" i="16"/>
  <c r="F31" i="28"/>
  <c r="F31" i="27"/>
  <c r="F31" i="20"/>
  <c r="D21" i="28"/>
  <c r="D21" i="27"/>
  <c r="D21" i="26"/>
  <c r="M21" i="16"/>
  <c r="D21" i="20"/>
  <c r="E10" i="26"/>
  <c r="E10" i="27"/>
  <c r="E10" i="20"/>
  <c r="E10" i="28"/>
  <c r="N10" i="16"/>
  <c r="C52" i="26"/>
  <c r="C52" i="20"/>
  <c r="C52" i="27"/>
  <c r="C52" i="28"/>
  <c r="L52" i="16"/>
  <c r="P36" i="16"/>
  <c r="P14" i="16"/>
  <c r="Q45" i="16"/>
  <c r="F35" i="28"/>
  <c r="F35" i="27"/>
  <c r="F35" i="20"/>
  <c r="F35" i="26"/>
  <c r="O35" i="16"/>
  <c r="C20" i="26"/>
  <c r="C20" i="28"/>
  <c r="C20" i="20"/>
  <c r="C20" i="27"/>
  <c r="L20" i="16"/>
  <c r="F11" i="28"/>
  <c r="F11" i="27"/>
  <c r="F11" i="26"/>
  <c r="O11" i="16"/>
  <c r="F11" i="20"/>
  <c r="C36" i="27"/>
  <c r="C36" i="28"/>
  <c r="C36" i="20"/>
  <c r="C36" i="26"/>
  <c r="L36" i="16"/>
  <c r="D29" i="28"/>
  <c r="D29" i="20"/>
  <c r="D29" i="26"/>
  <c r="M29" i="16"/>
  <c r="D29" i="27"/>
  <c r="F9" i="26"/>
  <c r="F9" i="28"/>
  <c r="O9" i="16"/>
  <c r="F9" i="20"/>
  <c r="F9" i="27"/>
  <c r="O41" i="16"/>
  <c r="F41" i="28"/>
  <c r="F41" i="27"/>
  <c r="F41" i="20"/>
  <c r="F41" i="26"/>
  <c r="P37" i="16"/>
  <c r="Q21" i="16"/>
  <c r="C43" i="27"/>
  <c r="C43" i="26"/>
  <c r="L43" i="16"/>
  <c r="C43" i="28"/>
  <c r="C43" i="20"/>
  <c r="D27" i="27"/>
  <c r="R27" i="27" s="1"/>
  <c r="D27" i="20"/>
  <c r="R27" i="20" s="1"/>
  <c r="D27" i="26"/>
  <c r="D27" i="28"/>
  <c r="M27" i="16"/>
  <c r="C13" i="27"/>
  <c r="C13" i="26"/>
  <c r="C13" i="28"/>
  <c r="L13" i="16"/>
  <c r="C13" i="20"/>
  <c r="L53" i="16"/>
  <c r="U53" i="16" s="1"/>
  <c r="C53" i="28"/>
  <c r="C53" i="27"/>
  <c r="C53" i="20"/>
  <c r="C53" i="26"/>
  <c r="F10" i="26"/>
  <c r="O10" i="16"/>
  <c r="F10" i="28"/>
  <c r="F10" i="27"/>
  <c r="F10" i="20"/>
  <c r="F42" i="28"/>
  <c r="F42" i="27"/>
  <c r="O42" i="16"/>
  <c r="F42" i="26"/>
  <c r="F42" i="20"/>
  <c r="P30" i="16"/>
  <c r="Q6" i="16"/>
  <c r="Q46" i="16"/>
  <c r="C42" i="28"/>
  <c r="C42" i="27"/>
  <c r="C42" i="26"/>
  <c r="L42" i="16"/>
  <c r="C42" i="20"/>
  <c r="D51" i="28"/>
  <c r="R51" i="28" s="1"/>
  <c r="D51" i="27"/>
  <c r="D51" i="20"/>
  <c r="D51" i="26"/>
  <c r="M51" i="16"/>
  <c r="F7" i="28"/>
  <c r="F7" i="26"/>
  <c r="F7" i="20"/>
  <c r="O7" i="16"/>
  <c r="F7" i="27"/>
  <c r="F43" i="28"/>
  <c r="F43" i="26"/>
  <c r="F43" i="27"/>
  <c r="F43" i="20"/>
  <c r="O43" i="16"/>
  <c r="P15" i="16"/>
  <c r="Q11" i="16"/>
  <c r="Q43" i="16"/>
  <c r="R14" i="16"/>
  <c r="R30" i="16"/>
  <c r="C11" i="28"/>
  <c r="L11" i="16"/>
  <c r="C11" i="26"/>
  <c r="C11" i="27"/>
  <c r="C11" i="20"/>
  <c r="C51" i="27"/>
  <c r="C51" i="26"/>
  <c r="L51" i="16"/>
  <c r="C51" i="28"/>
  <c r="C51" i="20"/>
  <c r="D20" i="28"/>
  <c r="D20" i="27"/>
  <c r="R20" i="27" s="1"/>
  <c r="M20" i="16"/>
  <c r="D20" i="26"/>
  <c r="R20" i="26" s="1"/>
  <c r="D20" i="20"/>
  <c r="D36" i="28"/>
  <c r="D36" i="26"/>
  <c r="M36" i="16"/>
  <c r="D36" i="27"/>
  <c r="D36" i="20"/>
  <c r="E14" i="28"/>
  <c r="E14" i="26"/>
  <c r="E14" i="27"/>
  <c r="E14" i="20"/>
  <c r="N14" i="16"/>
  <c r="F16" i="27"/>
  <c r="F16" i="20"/>
  <c r="F16" i="26"/>
  <c r="F16" i="28"/>
  <c r="O16" i="16"/>
  <c r="F32" i="20"/>
  <c r="F32" i="26"/>
  <c r="F32" i="27"/>
  <c r="O32" i="16"/>
  <c r="F32" i="28"/>
  <c r="P4" i="16"/>
  <c r="Y4" i="16" s="1"/>
  <c r="AF4" i="16" s="1"/>
  <c r="P51" i="16"/>
  <c r="P19" i="16"/>
  <c r="P27" i="16"/>
  <c r="P20" i="16"/>
  <c r="P56" i="16"/>
  <c r="Q44" i="16"/>
  <c r="R19" i="16"/>
  <c r="R35" i="16"/>
  <c r="C25" i="27"/>
  <c r="C25" i="28"/>
  <c r="C25" i="20"/>
  <c r="C25" i="26"/>
  <c r="L25" i="16"/>
  <c r="D10" i="28"/>
  <c r="M10" i="16"/>
  <c r="D10" i="27"/>
  <c r="R10" i="27" s="1"/>
  <c r="D10" i="26"/>
  <c r="D10" i="20"/>
  <c r="D42" i="27"/>
  <c r="D42" i="28"/>
  <c r="M42" i="16"/>
  <c r="D42" i="20"/>
  <c r="D42" i="26"/>
  <c r="F6" i="28"/>
  <c r="F6" i="27"/>
  <c r="F6" i="20"/>
  <c r="F6" i="26"/>
  <c r="O6" i="16"/>
  <c r="F38" i="28"/>
  <c r="F38" i="26"/>
  <c r="F38" i="27"/>
  <c r="F38" i="20"/>
  <c r="O38" i="16"/>
  <c r="P18" i="16"/>
  <c r="P50" i="16"/>
  <c r="Q34" i="16"/>
  <c r="R17" i="16"/>
  <c r="R45" i="16"/>
  <c r="R47" i="16"/>
  <c r="C16" i="26"/>
  <c r="C16" i="20"/>
  <c r="C16" i="27"/>
  <c r="L16" i="16"/>
  <c r="C16" i="28"/>
  <c r="C48" i="28"/>
  <c r="C48" i="27"/>
  <c r="C48" i="20"/>
  <c r="L48" i="16"/>
  <c r="C48" i="26"/>
  <c r="D25" i="28"/>
  <c r="D25" i="27"/>
  <c r="D25" i="26"/>
  <c r="D25" i="20"/>
  <c r="R25" i="20" s="1"/>
  <c r="M25" i="16"/>
  <c r="E7" i="28"/>
  <c r="E7" i="27"/>
  <c r="E7" i="20"/>
  <c r="E7" i="26"/>
  <c r="N7" i="16"/>
  <c r="F21" i="28"/>
  <c r="F21" i="26"/>
  <c r="O21" i="16"/>
  <c r="F21" i="27"/>
  <c r="F21" i="20"/>
  <c r="O53" i="16"/>
  <c r="F53" i="28"/>
  <c r="F53" i="27"/>
  <c r="F53" i="26"/>
  <c r="F53" i="20"/>
  <c r="P33" i="16"/>
  <c r="Q17" i="16"/>
  <c r="Q49" i="16"/>
  <c r="R32" i="16"/>
  <c r="P45" i="16"/>
  <c r="M15" i="16"/>
  <c r="M31" i="16"/>
  <c r="V31" i="16" s="1"/>
  <c r="M22" i="16"/>
  <c r="P43" i="16"/>
  <c r="P23" i="16"/>
  <c r="C21" i="27"/>
  <c r="C21" i="26"/>
  <c r="L21" i="16"/>
  <c r="C21" i="20"/>
  <c r="C21" i="28"/>
  <c r="F27" i="26"/>
  <c r="F27" i="28"/>
  <c r="F27" i="27"/>
  <c r="F27" i="20"/>
  <c r="O27" i="16"/>
  <c r="D13" i="28"/>
  <c r="D13" i="27"/>
  <c r="D13" i="26"/>
  <c r="D13" i="20"/>
  <c r="M13" i="16"/>
  <c r="P29" i="16"/>
  <c r="C5" i="27"/>
  <c r="C5" i="26"/>
  <c r="L5" i="16"/>
  <c r="C5" i="28"/>
  <c r="C5" i="20"/>
  <c r="P22" i="16"/>
  <c r="D19" i="28"/>
  <c r="D19" i="26"/>
  <c r="D19" i="20"/>
  <c r="D19" i="27"/>
  <c r="M19" i="16"/>
  <c r="Q35" i="16"/>
  <c r="D16" i="27"/>
  <c r="M16" i="16"/>
  <c r="D16" i="26"/>
  <c r="D16" i="20"/>
  <c r="D16" i="28"/>
  <c r="F28" i="26"/>
  <c r="F28" i="28"/>
  <c r="F28" i="20"/>
  <c r="F28" i="27"/>
  <c r="O28" i="16"/>
  <c r="P52" i="16"/>
  <c r="C17" i="28"/>
  <c r="C17" i="27"/>
  <c r="C17" i="26"/>
  <c r="C17" i="20"/>
  <c r="L17" i="16"/>
  <c r="P10" i="16"/>
  <c r="R41" i="16"/>
  <c r="D49" i="27"/>
  <c r="D49" i="26"/>
  <c r="D49" i="20"/>
  <c r="M49" i="16"/>
  <c r="D49" i="28"/>
  <c r="R24" i="16"/>
  <c r="L39" i="16"/>
  <c r="M39" i="16"/>
  <c r="L15" i="16"/>
  <c r="M14" i="16"/>
  <c r="M46" i="16"/>
  <c r="C12" i="28"/>
  <c r="C12" i="26"/>
  <c r="C12" i="20"/>
  <c r="C12" i="27"/>
  <c r="L12" i="16"/>
  <c r="D5" i="28"/>
  <c r="D5" i="27"/>
  <c r="M5" i="16"/>
  <c r="D5" i="26"/>
  <c r="D5" i="20"/>
  <c r="D45" i="28"/>
  <c r="D45" i="26"/>
  <c r="D45" i="20"/>
  <c r="M45" i="16"/>
  <c r="D45" i="27"/>
  <c r="F25" i="26"/>
  <c r="F25" i="28"/>
  <c r="O25" i="16"/>
  <c r="F25" i="27"/>
  <c r="F25" i="20"/>
  <c r="P21" i="16"/>
  <c r="Q5" i="16"/>
  <c r="R4" i="16"/>
  <c r="AA4" i="16" s="1"/>
  <c r="AH4" i="16" s="1"/>
  <c r="D35" i="26"/>
  <c r="D35" i="28"/>
  <c r="D35" i="20"/>
  <c r="D35" i="27"/>
  <c r="M35" i="16"/>
  <c r="Q15" i="16"/>
  <c r="C37" i="27"/>
  <c r="C37" i="28"/>
  <c r="C37" i="26"/>
  <c r="L37" i="16"/>
  <c r="C37" i="20"/>
  <c r="E4" i="28"/>
  <c r="S9" i="28" s="1"/>
  <c r="E4" i="27"/>
  <c r="S4" i="27" s="1"/>
  <c r="AB4" i="27" s="1"/>
  <c r="N4" i="16"/>
  <c r="W4" i="16" s="1"/>
  <c r="E4" i="20"/>
  <c r="E4" i="26"/>
  <c r="S9" i="26" s="1"/>
  <c r="F26" i="26"/>
  <c r="F26" i="28"/>
  <c r="O26" i="16"/>
  <c r="X26" i="16" s="1"/>
  <c r="F26" i="27"/>
  <c r="F26" i="20"/>
  <c r="P6" i="16"/>
  <c r="P46" i="16"/>
  <c r="Q30" i="16"/>
  <c r="R49" i="16"/>
  <c r="D11" i="26"/>
  <c r="D11" i="20"/>
  <c r="D11" i="27"/>
  <c r="D11" i="28"/>
  <c r="M11" i="16"/>
  <c r="E13" i="26"/>
  <c r="N13" i="16"/>
  <c r="E13" i="27"/>
  <c r="S13" i="27" s="1"/>
  <c r="E13" i="20"/>
  <c r="E13" i="28"/>
  <c r="F19" i="28"/>
  <c r="F19" i="27"/>
  <c r="F19" i="26"/>
  <c r="F19" i="20"/>
  <c r="O19" i="16"/>
  <c r="F51" i="28"/>
  <c r="F51" i="26"/>
  <c r="F51" i="20"/>
  <c r="F51" i="27"/>
  <c r="O51" i="16"/>
  <c r="P39" i="16"/>
  <c r="Q27" i="16"/>
  <c r="R6" i="16"/>
  <c r="R22" i="16"/>
  <c r="R38" i="16"/>
  <c r="L35" i="16"/>
  <c r="C35" i="26"/>
  <c r="C35" i="20"/>
  <c r="C35" i="28"/>
  <c r="C35" i="27"/>
  <c r="D12" i="28"/>
  <c r="D12" i="27"/>
  <c r="D12" i="26"/>
  <c r="M12" i="16"/>
  <c r="D12" i="20"/>
  <c r="D28" i="26"/>
  <c r="M28" i="16"/>
  <c r="D28" i="27"/>
  <c r="D28" i="28"/>
  <c r="D28" i="20"/>
  <c r="D44" i="28"/>
  <c r="M44" i="16"/>
  <c r="D44" i="26"/>
  <c r="D44" i="27"/>
  <c r="D44" i="20"/>
  <c r="F4" i="26"/>
  <c r="T4" i="26" s="1"/>
  <c r="AC4" i="26" s="1"/>
  <c r="F4" i="28"/>
  <c r="F4" i="20"/>
  <c r="T4" i="20" s="1"/>
  <c r="O4" i="16"/>
  <c r="F4" i="27"/>
  <c r="T4" i="27" s="1"/>
  <c r="AC4" i="27" s="1"/>
  <c r="F24" i="27"/>
  <c r="F24" i="26"/>
  <c r="F24" i="20"/>
  <c r="F24" i="28"/>
  <c r="O24" i="16"/>
  <c r="F48" i="28"/>
  <c r="F48" i="26"/>
  <c r="F48" i="20"/>
  <c r="F48" i="27"/>
  <c r="O48" i="16"/>
  <c r="P12" i="16"/>
  <c r="P48" i="16"/>
  <c r="Q12" i="16"/>
  <c r="R7" i="16"/>
  <c r="R27" i="16"/>
  <c r="C9" i="28"/>
  <c r="C9" i="27"/>
  <c r="C9" i="20"/>
  <c r="C9" i="26"/>
  <c r="L9" i="16"/>
  <c r="C41" i="28"/>
  <c r="C41" i="27"/>
  <c r="C41" i="26"/>
  <c r="C41" i="20"/>
  <c r="L41" i="16"/>
  <c r="D26" i="28"/>
  <c r="D26" i="26"/>
  <c r="D26" i="27"/>
  <c r="M26" i="16"/>
  <c r="D26" i="20"/>
  <c r="E8" i="28"/>
  <c r="E8" i="20"/>
  <c r="E8" i="27"/>
  <c r="E8" i="26"/>
  <c r="N8" i="16"/>
  <c r="F22" i="27"/>
  <c r="T22" i="27" s="1"/>
  <c r="F22" i="26"/>
  <c r="F22" i="20"/>
  <c r="T22" i="20" s="1"/>
  <c r="F22" i="28"/>
  <c r="O22" i="16"/>
  <c r="F54" i="28"/>
  <c r="T54" i="28" s="1"/>
  <c r="F54" i="27"/>
  <c r="O54" i="16"/>
  <c r="F54" i="20"/>
  <c r="F54" i="26"/>
  <c r="P34" i="16"/>
  <c r="Q18" i="16"/>
  <c r="Q50" i="16"/>
  <c r="R33" i="16"/>
  <c r="R54" i="16"/>
  <c r="R55" i="16"/>
  <c r="C32" i="26"/>
  <c r="C32" i="28"/>
  <c r="C32" i="20"/>
  <c r="L32" i="16"/>
  <c r="C32" i="27"/>
  <c r="C56" i="26"/>
  <c r="C56" i="20"/>
  <c r="C56" i="28"/>
  <c r="C56" i="27"/>
  <c r="L56" i="16"/>
  <c r="D41" i="26"/>
  <c r="D41" i="27"/>
  <c r="D41" i="20"/>
  <c r="M41" i="16"/>
  <c r="D41" i="28"/>
  <c r="F5" i="28"/>
  <c r="F5" i="26"/>
  <c r="T5" i="26" s="1"/>
  <c r="AC5" i="26" s="1"/>
  <c r="O5" i="16"/>
  <c r="F5" i="27"/>
  <c r="F5" i="20"/>
  <c r="F37" i="28"/>
  <c r="O37" i="16"/>
  <c r="F37" i="27"/>
  <c r="F37" i="26"/>
  <c r="F37" i="20"/>
  <c r="P17" i="16"/>
  <c r="P49" i="16"/>
  <c r="Q33" i="16"/>
  <c r="R16" i="16"/>
  <c r="Q37" i="16"/>
  <c r="Q53" i="16"/>
  <c r="Q40" i="16"/>
  <c r="Q7" i="16"/>
  <c r="C18" i="27"/>
  <c r="C18" i="26"/>
  <c r="C18" i="20"/>
  <c r="C18" i="28"/>
  <c r="L18" i="16"/>
  <c r="D7" i="27"/>
  <c r="D7" i="26"/>
  <c r="D7" i="20"/>
  <c r="D7" i="28"/>
  <c r="M7" i="16"/>
  <c r="C44" i="27"/>
  <c r="C44" i="20"/>
  <c r="C44" i="28"/>
  <c r="C44" i="26"/>
  <c r="L44" i="16"/>
  <c r="D37" i="28"/>
  <c r="D37" i="26"/>
  <c r="M37" i="16"/>
  <c r="D37" i="27"/>
  <c r="D37" i="20"/>
  <c r="F17" i="28"/>
  <c r="F17" i="27"/>
  <c r="F17" i="26"/>
  <c r="O17" i="16"/>
  <c r="F17" i="20"/>
  <c r="P5" i="16"/>
  <c r="P53" i="16"/>
  <c r="Q29" i="16"/>
  <c r="F40" i="28"/>
  <c r="F40" i="20"/>
  <c r="F40" i="27"/>
  <c r="F40" i="26"/>
  <c r="O40" i="16"/>
  <c r="C22" i="28"/>
  <c r="C22" i="27"/>
  <c r="C22" i="26"/>
  <c r="C22" i="20"/>
  <c r="L22" i="16"/>
  <c r="C29" i="27"/>
  <c r="C29" i="28"/>
  <c r="C29" i="26"/>
  <c r="C29" i="20"/>
  <c r="L29" i="16"/>
  <c r="D6" i="27"/>
  <c r="D6" i="26"/>
  <c r="D6" i="28"/>
  <c r="D6" i="20"/>
  <c r="M6" i="16"/>
  <c r="F18" i="28"/>
  <c r="F18" i="20"/>
  <c r="F18" i="27"/>
  <c r="O18" i="16"/>
  <c r="X18" i="16" s="1"/>
  <c r="F18" i="26"/>
  <c r="F50" i="26"/>
  <c r="F50" i="20"/>
  <c r="F50" i="28"/>
  <c r="F50" i="27"/>
  <c r="O50" i="16"/>
  <c r="P38" i="16"/>
  <c r="Q22" i="16"/>
  <c r="Q54" i="16"/>
  <c r="C50" i="27"/>
  <c r="C50" i="28"/>
  <c r="C50" i="20"/>
  <c r="C50" i="26"/>
  <c r="L50" i="16"/>
  <c r="E5" i="28"/>
  <c r="E5" i="27"/>
  <c r="N5" i="16"/>
  <c r="E5" i="26"/>
  <c r="E5" i="20"/>
  <c r="F15" i="28"/>
  <c r="F15" i="27"/>
  <c r="O15" i="16"/>
  <c r="F15" i="26"/>
  <c r="F15" i="20"/>
  <c r="F47" i="27"/>
  <c r="F47" i="26"/>
  <c r="F47" i="28"/>
  <c r="O47" i="16"/>
  <c r="F47" i="20"/>
  <c r="P31" i="16"/>
  <c r="Q19" i="16"/>
  <c r="Q51" i="16"/>
  <c r="R18" i="16"/>
  <c r="R34" i="16"/>
  <c r="C27" i="28"/>
  <c r="L27" i="16"/>
  <c r="C27" i="27"/>
  <c r="C27" i="26"/>
  <c r="C27" i="20"/>
  <c r="C55" i="27"/>
  <c r="L55" i="16"/>
  <c r="C55" i="28"/>
  <c r="C55" i="26"/>
  <c r="C55" i="20"/>
  <c r="D24" i="28"/>
  <c r="D24" i="27"/>
  <c r="M24" i="16"/>
  <c r="D24" i="20"/>
  <c r="D24" i="26"/>
  <c r="M40" i="16"/>
  <c r="D40" i="28"/>
  <c r="D40" i="20"/>
  <c r="D40" i="27"/>
  <c r="D40" i="26"/>
  <c r="E18" i="26"/>
  <c r="E18" i="28"/>
  <c r="E18" i="20"/>
  <c r="E18" i="27"/>
  <c r="S18" i="27" s="1"/>
  <c r="N18" i="16"/>
  <c r="F20" i="27"/>
  <c r="F20" i="26"/>
  <c r="F20" i="20"/>
  <c r="O20" i="16"/>
  <c r="F20" i="28"/>
  <c r="F36" i="28"/>
  <c r="F36" i="26"/>
  <c r="F36" i="27"/>
  <c r="F36" i="20"/>
  <c r="O36" i="16"/>
  <c r="P8" i="16"/>
  <c r="P24" i="16"/>
  <c r="Q4" i="16"/>
  <c r="Z4" i="16" s="1"/>
  <c r="AG4" i="16" s="1"/>
  <c r="Q52" i="16"/>
  <c r="R23" i="16"/>
  <c r="R39" i="16"/>
  <c r="C33" i="26"/>
  <c r="C33" i="20"/>
  <c r="C33" i="28"/>
  <c r="C33" i="27"/>
  <c r="L33" i="16"/>
  <c r="D18" i="28"/>
  <c r="D18" i="20"/>
  <c r="D18" i="27"/>
  <c r="D18" i="26"/>
  <c r="M18" i="16"/>
  <c r="D50" i="28"/>
  <c r="D50" i="20"/>
  <c r="D50" i="26"/>
  <c r="D50" i="27"/>
  <c r="M50" i="16"/>
  <c r="F14" i="27"/>
  <c r="F14" i="28"/>
  <c r="F14" i="20"/>
  <c r="F14" i="26"/>
  <c r="O14" i="16"/>
  <c r="F46" i="28"/>
  <c r="F46" i="26"/>
  <c r="F46" i="20"/>
  <c r="F46" i="27"/>
  <c r="O46" i="16"/>
  <c r="P26" i="16"/>
  <c r="Q10" i="16"/>
  <c r="Q42" i="16"/>
  <c r="R25" i="16"/>
  <c r="R50" i="16"/>
  <c r="R51" i="16"/>
  <c r="C24" i="28"/>
  <c r="C24" i="20"/>
  <c r="C24" i="27"/>
  <c r="L24" i="16"/>
  <c r="C24" i="26"/>
  <c r="D9" i="27"/>
  <c r="D9" i="26"/>
  <c r="D9" i="28"/>
  <c r="D9" i="20"/>
  <c r="M9" i="16"/>
  <c r="D33" i="28"/>
  <c r="D33" i="26"/>
  <c r="D33" i="27"/>
  <c r="D33" i="20"/>
  <c r="M33" i="16"/>
  <c r="E15" i="28"/>
  <c r="E15" i="27"/>
  <c r="E15" i="20"/>
  <c r="N15" i="16"/>
  <c r="E15" i="26"/>
  <c r="F29" i="28"/>
  <c r="F29" i="26"/>
  <c r="O29" i="16"/>
  <c r="F29" i="20"/>
  <c r="T29" i="20" s="1"/>
  <c r="F29" i="27"/>
  <c r="P9" i="16"/>
  <c r="P41" i="16"/>
  <c r="Q25" i="16"/>
  <c r="R8" i="16"/>
  <c r="R40" i="16"/>
  <c r="R56" i="16"/>
  <c r="R20" i="16"/>
  <c r="N9" i="16"/>
  <c r="Q31" i="16"/>
  <c r="Q48" i="16"/>
  <c r="R52" i="16"/>
  <c r="R13" i="16"/>
  <c r="V24" i="12"/>
  <c r="AA27" i="12"/>
  <c r="AA43" i="12"/>
  <c r="Z37" i="12"/>
  <c r="AA14" i="12"/>
  <c r="AA37" i="12"/>
  <c r="U28" i="12"/>
  <c r="X47" i="12"/>
  <c r="AA15" i="12"/>
  <c r="AA11" i="12"/>
  <c r="AA44" i="12"/>
  <c r="Y21" i="12"/>
  <c r="W21" i="12"/>
  <c r="U27" i="12"/>
  <c r="Z25" i="12"/>
  <c r="AA18" i="12"/>
  <c r="AA34" i="12"/>
  <c r="AA50" i="12"/>
  <c r="Y23" i="12"/>
  <c r="Y39" i="12"/>
  <c r="V7" i="12"/>
  <c r="X15" i="12"/>
  <c r="X27" i="12"/>
  <c r="U8" i="12"/>
  <c r="U48" i="12"/>
  <c r="U35" i="12"/>
  <c r="X21" i="12"/>
  <c r="U11" i="12"/>
  <c r="U31" i="12"/>
  <c r="AA30" i="12"/>
  <c r="U52" i="12"/>
  <c r="U39" i="12"/>
  <c r="Z10" i="12"/>
  <c r="U20" i="12"/>
  <c r="Y33" i="12"/>
  <c r="AA24" i="12"/>
  <c r="Y18" i="12"/>
  <c r="Y14" i="12"/>
  <c r="AA31" i="12"/>
  <c r="Z46" i="12"/>
  <c r="Z11" i="12"/>
  <c r="Z27" i="12"/>
  <c r="X40" i="12"/>
  <c r="W19" i="12"/>
  <c r="U17" i="12"/>
  <c r="V22" i="12"/>
  <c r="Z17" i="12"/>
  <c r="W6" i="12"/>
  <c r="V12" i="12"/>
  <c r="AA6" i="12"/>
  <c r="AA38" i="12"/>
  <c r="AA46" i="12"/>
  <c r="X43" i="12"/>
  <c r="X7" i="12"/>
  <c r="Z42" i="12"/>
  <c r="V14" i="12"/>
  <c r="AA21" i="12"/>
  <c r="AA41" i="12"/>
  <c r="U40" i="12"/>
  <c r="Z15" i="12"/>
  <c r="AA33" i="12"/>
  <c r="V26" i="12"/>
  <c r="Z21" i="12"/>
  <c r="Z53" i="12"/>
  <c r="V16" i="12"/>
  <c r="Y20" i="12"/>
  <c r="AA49" i="12"/>
  <c r="V5" i="12"/>
  <c r="X24" i="12"/>
  <c r="V49" i="12"/>
  <c r="Z24" i="12"/>
  <c r="AA25" i="12"/>
  <c r="Z8" i="12"/>
  <c r="V13" i="12"/>
  <c r="AA28" i="12"/>
  <c r="AA35" i="12"/>
  <c r="W10" i="12"/>
  <c r="Y48" i="12"/>
  <c r="U53" i="12"/>
  <c r="Z47" i="12"/>
  <c r="AA39" i="12"/>
  <c r="Z50" i="12"/>
  <c r="V43" i="12"/>
  <c r="Z38" i="12"/>
  <c r="Z41" i="12"/>
  <c r="AA42" i="12"/>
  <c r="AA19" i="12"/>
  <c r="AA53" i="12"/>
  <c r="Y51" i="12"/>
  <c r="V28" i="12"/>
  <c r="X34" i="12"/>
  <c r="X51" i="12"/>
  <c r="W5" i="12"/>
  <c r="AA29" i="12"/>
  <c r="U12" i="12"/>
  <c r="Y41" i="12"/>
  <c r="U5" i="12"/>
  <c r="X54" i="12"/>
  <c r="AA23" i="12"/>
  <c r="Z34" i="12"/>
  <c r="AA20" i="12"/>
  <c r="Z18" i="12"/>
  <c r="W7" i="12"/>
  <c r="X41" i="12"/>
  <c r="V10" i="12"/>
  <c r="V46" i="12"/>
  <c r="U46" i="12"/>
  <c r="Z56" i="12"/>
  <c r="V51" i="12"/>
  <c r="X37" i="12"/>
  <c r="W12" i="12"/>
  <c r="V30" i="12"/>
  <c r="U47" i="12"/>
  <c r="Y31" i="12"/>
  <c r="V31" i="12"/>
  <c r="AA22" i="12"/>
  <c r="Y44" i="12"/>
  <c r="Y25" i="12"/>
  <c r="AA12" i="12"/>
  <c r="V17" i="12"/>
  <c r="Z12" i="12"/>
  <c r="Y35" i="12"/>
  <c r="V19" i="12"/>
  <c r="V44" i="12"/>
  <c r="X31" i="12"/>
  <c r="Y29" i="12"/>
  <c r="X12" i="12"/>
  <c r="X52" i="12"/>
  <c r="X32" i="12"/>
  <c r="X50" i="12"/>
  <c r="X6" i="12"/>
  <c r="AA13" i="12"/>
  <c r="Z6" i="12"/>
  <c r="Z26" i="12"/>
  <c r="AA32" i="12"/>
  <c r="AA48" i="12"/>
  <c r="Z31" i="12"/>
  <c r="Z51" i="12"/>
  <c r="V21" i="12"/>
  <c r="Z16" i="12"/>
  <c r="Z48" i="12"/>
  <c r="X25" i="12"/>
  <c r="V38" i="12"/>
  <c r="U38" i="12"/>
  <c r="W17" i="12"/>
  <c r="U19" i="12"/>
  <c r="V11" i="12"/>
  <c r="Z45" i="12"/>
  <c r="AA8" i="12"/>
  <c r="Y47" i="12"/>
  <c r="V47" i="12"/>
  <c r="Z29" i="12"/>
  <c r="AA9" i="12"/>
  <c r="X44" i="12"/>
  <c r="U30" i="12"/>
  <c r="Z40" i="12"/>
  <c r="Z22" i="12"/>
  <c r="Z43" i="12"/>
  <c r="V18" i="12"/>
  <c r="V50" i="12"/>
  <c r="AD4" i="12"/>
  <c r="Z44" i="12"/>
  <c r="X28" i="12"/>
  <c r="U13" i="12"/>
  <c r="U49" i="12"/>
  <c r="AA36" i="12"/>
  <c r="X29" i="12"/>
  <c r="X46" i="12"/>
  <c r="W20" i="12"/>
  <c r="Z13" i="12"/>
  <c r="Y32" i="12"/>
  <c r="AA52" i="12"/>
  <c r="Z54" i="12"/>
  <c r="AA56" i="12"/>
  <c r="Z35" i="12"/>
  <c r="Z55" i="12"/>
  <c r="Z20" i="12"/>
  <c r="Y19" i="12"/>
  <c r="V35" i="12"/>
  <c r="W8" i="12"/>
  <c r="AA17" i="12"/>
  <c r="V27" i="12"/>
  <c r="Z49" i="12"/>
  <c r="W15" i="12"/>
  <c r="AA45" i="12"/>
  <c r="Y36" i="12"/>
  <c r="X35" i="12"/>
  <c r="X8" i="12"/>
  <c r="V37" i="12"/>
  <c r="X22" i="12"/>
  <c r="Y42" i="12"/>
  <c r="X33" i="12"/>
  <c r="U50" i="12"/>
  <c r="X20" i="12"/>
  <c r="Y55" i="12"/>
  <c r="Y56" i="12"/>
  <c r="V40" i="12"/>
  <c r="Y24" i="12"/>
  <c r="U36" i="12"/>
  <c r="U37" i="12"/>
  <c r="X55" i="12"/>
  <c r="Y45" i="12"/>
  <c r="U25" i="12"/>
  <c r="X5" i="12"/>
  <c r="U29" i="12"/>
  <c r="Y6" i="12"/>
  <c r="X16" i="12"/>
  <c r="Y46" i="12"/>
  <c r="U14" i="12"/>
  <c r="U54" i="12"/>
  <c r="X48" i="12"/>
  <c r="AA54" i="12"/>
  <c r="Y52" i="12"/>
  <c r="V20" i="12"/>
  <c r="X23" i="12"/>
  <c r="Y9" i="12"/>
  <c r="Y49" i="12"/>
  <c r="X56" i="12"/>
  <c r="U33" i="12"/>
  <c r="Y40" i="12"/>
  <c r="Y26" i="12"/>
  <c r="X9" i="12"/>
  <c r="X38" i="12"/>
  <c r="V41" i="12"/>
  <c r="V8" i="12"/>
  <c r="U21" i="12"/>
  <c r="Y30" i="12"/>
  <c r="Y50" i="12"/>
  <c r="X53" i="12"/>
  <c r="U26" i="12"/>
  <c r="Y17" i="12"/>
  <c r="V25" i="12"/>
  <c r="V32" i="12"/>
  <c r="V48" i="12"/>
  <c r="X11" i="12"/>
  <c r="Z5" i="12"/>
  <c r="AF5" i="12" s="1"/>
  <c r="Y28" i="12"/>
  <c r="Y13" i="12"/>
  <c r="Y37" i="12"/>
  <c r="Y53" i="12"/>
  <c r="X36" i="12"/>
  <c r="V29" i="12"/>
  <c r="U9" i="12"/>
  <c r="U41" i="12"/>
  <c r="Y34" i="12"/>
  <c r="X45" i="12"/>
  <c r="X30" i="12"/>
  <c r="U34" i="12"/>
  <c r="U44" i="12"/>
  <c r="Z9" i="12"/>
  <c r="X18" i="12"/>
  <c r="Y10" i="12"/>
  <c r="Y38" i="12"/>
  <c r="X13" i="12"/>
  <c r="U6" i="12"/>
  <c r="U42" i="12"/>
  <c r="V33" i="12"/>
  <c r="L4" i="21" l="1"/>
  <c r="L4" i="45" s="1"/>
  <c r="AT4" i="16"/>
  <c r="T4" i="21"/>
  <c r="T4" i="45" s="1"/>
  <c r="AS4" i="16"/>
  <c r="R41" i="35"/>
  <c r="AA42" i="35" s="1"/>
  <c r="R44" i="35"/>
  <c r="R12" i="35"/>
  <c r="R11" i="35"/>
  <c r="C4" i="21"/>
  <c r="C4" i="45" s="1"/>
  <c r="AU4" i="16"/>
  <c r="V38" i="16"/>
  <c r="R22" i="33"/>
  <c r="R41" i="33"/>
  <c r="R11" i="33"/>
  <c r="R38" i="33"/>
  <c r="AA38" i="33" s="1"/>
  <c r="T37" i="35"/>
  <c r="R35" i="33"/>
  <c r="AA35" i="33" s="1"/>
  <c r="R46" i="33"/>
  <c r="R50" i="33"/>
  <c r="R24" i="33"/>
  <c r="R7" i="33"/>
  <c r="R43" i="33"/>
  <c r="R15" i="33"/>
  <c r="R45" i="33"/>
  <c r="R25" i="33"/>
  <c r="R10" i="33"/>
  <c r="R20" i="33"/>
  <c r="AA20" i="33" s="1"/>
  <c r="R27" i="33"/>
  <c r="R29" i="33"/>
  <c r="S9" i="33"/>
  <c r="AB9" i="33" s="1"/>
  <c r="R47" i="33"/>
  <c r="AA47" i="33" s="1"/>
  <c r="R30" i="33"/>
  <c r="R42" i="33"/>
  <c r="Z16" i="16"/>
  <c r="R23" i="33"/>
  <c r="AA23" i="33" s="1"/>
  <c r="R41" i="34"/>
  <c r="R26" i="33"/>
  <c r="R44" i="33"/>
  <c r="AA44" i="33" s="1"/>
  <c r="R28" i="33"/>
  <c r="R12" i="33"/>
  <c r="R11" i="34"/>
  <c r="R5" i="33"/>
  <c r="AA5" i="33" s="1"/>
  <c r="R39" i="33"/>
  <c r="R51" i="33"/>
  <c r="AA51" i="33" s="1"/>
  <c r="R49" i="33"/>
  <c r="R32" i="33"/>
  <c r="R19" i="33"/>
  <c r="R31" i="34"/>
  <c r="R14" i="33"/>
  <c r="R18" i="33"/>
  <c r="R42" i="34"/>
  <c r="AA42" i="34" s="1"/>
  <c r="R36" i="33"/>
  <c r="R21" i="33"/>
  <c r="R23" i="34"/>
  <c r="Q31" i="33"/>
  <c r="R16" i="33"/>
  <c r="AA16" i="33" s="1"/>
  <c r="R13" i="33"/>
  <c r="R33" i="33"/>
  <c r="AA34" i="33" s="1"/>
  <c r="R9" i="33"/>
  <c r="AA10" i="33" s="1"/>
  <c r="R40" i="33"/>
  <c r="AA41" i="33" s="1"/>
  <c r="R6" i="33"/>
  <c r="R37" i="33"/>
  <c r="R8" i="33"/>
  <c r="AA8" i="33" s="1"/>
  <c r="R31" i="33"/>
  <c r="AA31" i="33" s="1"/>
  <c r="R26" i="34"/>
  <c r="R45" i="34"/>
  <c r="R5" i="34"/>
  <c r="Q43" i="34"/>
  <c r="Q39" i="34"/>
  <c r="Q28" i="34"/>
  <c r="R47" i="34"/>
  <c r="R51" i="34"/>
  <c r="R32" i="34"/>
  <c r="R19" i="34"/>
  <c r="Q5" i="34"/>
  <c r="Z5" i="34" s="1"/>
  <c r="Q6" i="34"/>
  <c r="R33" i="34"/>
  <c r="AA33" i="34" s="1"/>
  <c r="R9" i="34"/>
  <c r="R24" i="34"/>
  <c r="R37" i="34"/>
  <c r="Q23" i="33"/>
  <c r="R30" i="34"/>
  <c r="R10" i="35"/>
  <c r="AA11" i="35" s="1"/>
  <c r="R20" i="35"/>
  <c r="AA21" i="35" s="1"/>
  <c r="R51" i="35"/>
  <c r="R29" i="35"/>
  <c r="R14" i="35"/>
  <c r="R49" i="35"/>
  <c r="R9" i="35"/>
  <c r="R18" i="34"/>
  <c r="R40" i="34"/>
  <c r="R6" i="34"/>
  <c r="R37" i="35"/>
  <c r="R8" i="34"/>
  <c r="R31" i="35"/>
  <c r="T21" i="33"/>
  <c r="AC22" i="33" s="1"/>
  <c r="T31" i="33"/>
  <c r="Q4" i="35"/>
  <c r="Z4" i="35" s="1"/>
  <c r="Q38" i="35"/>
  <c r="Q15" i="35"/>
  <c r="Q54" i="35"/>
  <c r="Q47" i="35"/>
  <c r="Q39" i="35"/>
  <c r="Q31" i="35"/>
  <c r="R49" i="27"/>
  <c r="Q9" i="35"/>
  <c r="T48" i="33"/>
  <c r="T24" i="33"/>
  <c r="S13" i="35"/>
  <c r="S14" i="35"/>
  <c r="Q11" i="35"/>
  <c r="T7" i="33"/>
  <c r="Q53" i="35"/>
  <c r="Q40" i="35"/>
  <c r="Q10" i="35"/>
  <c r="S19" i="35"/>
  <c r="S15" i="35"/>
  <c r="S18" i="35"/>
  <c r="T47" i="33"/>
  <c r="T15" i="34"/>
  <c r="S5" i="35"/>
  <c r="Q18" i="35"/>
  <c r="S7" i="35"/>
  <c r="T16" i="33"/>
  <c r="S21" i="35"/>
  <c r="S20" i="35"/>
  <c r="Q45" i="35"/>
  <c r="T27" i="34"/>
  <c r="R48" i="35"/>
  <c r="T12" i="34"/>
  <c r="R46" i="35"/>
  <c r="T37" i="33"/>
  <c r="Q41" i="35"/>
  <c r="T48" i="34"/>
  <c r="T24" i="34"/>
  <c r="R28" i="34"/>
  <c r="R12" i="34"/>
  <c r="Q35" i="33"/>
  <c r="T19" i="33"/>
  <c r="Q12" i="35"/>
  <c r="Q30" i="35"/>
  <c r="Q26" i="34"/>
  <c r="Q19" i="35"/>
  <c r="R47" i="35"/>
  <c r="R25" i="34"/>
  <c r="Q16" i="35"/>
  <c r="R10" i="34"/>
  <c r="AA10" i="34" s="1"/>
  <c r="R20" i="34"/>
  <c r="Q53" i="34"/>
  <c r="R27" i="34"/>
  <c r="T41" i="33"/>
  <c r="R29" i="34"/>
  <c r="T11" i="33"/>
  <c r="T35" i="34"/>
  <c r="R38" i="34"/>
  <c r="S16" i="33"/>
  <c r="AB17" i="33" s="1"/>
  <c r="Q49" i="34"/>
  <c r="Q17" i="35"/>
  <c r="T56" i="33"/>
  <c r="R16" i="34"/>
  <c r="S19" i="33"/>
  <c r="R13" i="34"/>
  <c r="R39" i="35"/>
  <c r="R50" i="35"/>
  <c r="Q33" i="35"/>
  <c r="Q50" i="35"/>
  <c r="T50" i="34"/>
  <c r="R6" i="35"/>
  <c r="Q29" i="34"/>
  <c r="Z29" i="34" s="1"/>
  <c r="Q22" i="34"/>
  <c r="T40" i="34"/>
  <c r="R43" i="34"/>
  <c r="Q25" i="35"/>
  <c r="R36" i="34"/>
  <c r="Q52" i="34"/>
  <c r="R21" i="34"/>
  <c r="T52" i="34"/>
  <c r="Q28" i="35"/>
  <c r="T34" i="34"/>
  <c r="T14" i="33"/>
  <c r="Q29" i="35"/>
  <c r="Q22" i="35"/>
  <c r="T43" i="34"/>
  <c r="T42" i="34"/>
  <c r="Q13" i="35"/>
  <c r="Q20" i="35"/>
  <c r="Q52" i="35"/>
  <c r="R14" i="34"/>
  <c r="Q56" i="35"/>
  <c r="Q32" i="35"/>
  <c r="S8" i="34"/>
  <c r="Q37" i="35"/>
  <c r="R35" i="34"/>
  <c r="T25" i="33"/>
  <c r="T23" i="33"/>
  <c r="AC23" i="33" s="1"/>
  <c r="Q14" i="34"/>
  <c r="R46" i="34"/>
  <c r="AA46" i="34" s="1"/>
  <c r="S11" i="35"/>
  <c r="T13" i="34"/>
  <c r="R49" i="34"/>
  <c r="R19" i="35"/>
  <c r="Q5" i="35"/>
  <c r="T55" i="33"/>
  <c r="Q34" i="34"/>
  <c r="Z35" i="34" s="1"/>
  <c r="R15" i="34"/>
  <c r="R22" i="34"/>
  <c r="T29" i="33"/>
  <c r="R50" i="34"/>
  <c r="T36" i="33"/>
  <c r="T20" i="33"/>
  <c r="S18" i="33"/>
  <c r="AB18" i="33" s="1"/>
  <c r="T17" i="33"/>
  <c r="Q44" i="34"/>
  <c r="R7" i="34"/>
  <c r="S12" i="33"/>
  <c r="T49" i="33"/>
  <c r="T53" i="33"/>
  <c r="AC54" i="33" s="1"/>
  <c r="S7" i="33"/>
  <c r="Q42" i="35"/>
  <c r="Q36" i="35"/>
  <c r="Z36" i="35" s="1"/>
  <c r="R17" i="34"/>
  <c r="Q8" i="35"/>
  <c r="R34" i="34"/>
  <c r="T28" i="34"/>
  <c r="S6" i="33"/>
  <c r="Q45" i="34"/>
  <c r="Z45" i="34" s="1"/>
  <c r="T26" i="35"/>
  <c r="Q16" i="33"/>
  <c r="Q7" i="33"/>
  <c r="T56" i="35"/>
  <c r="T8" i="35"/>
  <c r="T39" i="35"/>
  <c r="Q15" i="33"/>
  <c r="Q24" i="33"/>
  <c r="T46" i="35"/>
  <c r="Q50" i="33"/>
  <c r="Q18" i="33"/>
  <c r="T38" i="35"/>
  <c r="Q51" i="33"/>
  <c r="T9" i="35"/>
  <c r="T45" i="35"/>
  <c r="T30" i="35"/>
  <c r="S21" i="34"/>
  <c r="AE7" i="38"/>
  <c r="S17" i="34"/>
  <c r="Q6" i="33"/>
  <c r="Q9" i="33"/>
  <c r="T19" i="34"/>
  <c r="T35" i="35"/>
  <c r="Q15" i="34"/>
  <c r="Q49" i="33"/>
  <c r="T8" i="34"/>
  <c r="T55" i="35"/>
  <c r="T46" i="34"/>
  <c r="Q33" i="33"/>
  <c r="Q55" i="33"/>
  <c r="T15" i="35"/>
  <c r="T50" i="35"/>
  <c r="T17" i="34"/>
  <c r="Q44" i="33"/>
  <c r="T16" i="34"/>
  <c r="Q51" i="34"/>
  <c r="Q14" i="33"/>
  <c r="S6" i="34"/>
  <c r="Q47" i="34"/>
  <c r="S9" i="34"/>
  <c r="T37" i="34"/>
  <c r="Q56" i="34"/>
  <c r="Q32" i="33"/>
  <c r="T54" i="34"/>
  <c r="T22" i="35"/>
  <c r="R26" i="35"/>
  <c r="Q9" i="34"/>
  <c r="T48" i="35"/>
  <c r="T24" i="35"/>
  <c r="R28" i="35"/>
  <c r="T51" i="35"/>
  <c r="T26" i="34"/>
  <c r="S8" i="35"/>
  <c r="S4" i="35"/>
  <c r="AB4" i="35" s="1"/>
  <c r="T23" i="34"/>
  <c r="Q26" i="35"/>
  <c r="Z26" i="35" s="1"/>
  <c r="Q19" i="33"/>
  <c r="S17" i="35"/>
  <c r="R38" i="35"/>
  <c r="Q23" i="34"/>
  <c r="Z23" i="34" s="1"/>
  <c r="T21" i="35"/>
  <c r="R25" i="35"/>
  <c r="Q16" i="34"/>
  <c r="T6" i="34"/>
  <c r="AC6" i="34" s="1"/>
  <c r="T32" i="33"/>
  <c r="S14" i="33"/>
  <c r="AB14" i="33" s="1"/>
  <c r="Q11" i="33"/>
  <c r="R27" i="35"/>
  <c r="T41" i="35"/>
  <c r="T11" i="34"/>
  <c r="S10" i="34"/>
  <c r="T31" i="34"/>
  <c r="Q38" i="34"/>
  <c r="Z38" i="34" s="1"/>
  <c r="R15" i="35"/>
  <c r="Q31" i="34"/>
  <c r="S11" i="34"/>
  <c r="T13" i="33"/>
  <c r="Q40" i="34"/>
  <c r="S16" i="35"/>
  <c r="Q49" i="35"/>
  <c r="T56" i="34"/>
  <c r="T8" i="33"/>
  <c r="T39" i="33"/>
  <c r="Q10" i="33"/>
  <c r="T34" i="35"/>
  <c r="S19" i="34"/>
  <c r="Q21" i="35"/>
  <c r="T55" i="34"/>
  <c r="Q34" i="33"/>
  <c r="AG8" i="38"/>
  <c r="R23" i="35"/>
  <c r="Q46" i="35"/>
  <c r="Q54" i="34"/>
  <c r="R33" i="35"/>
  <c r="T46" i="33"/>
  <c r="T14" i="34"/>
  <c r="R18" i="35"/>
  <c r="T36" i="35"/>
  <c r="T20" i="34"/>
  <c r="S18" i="34"/>
  <c r="R24" i="35"/>
  <c r="Q55" i="35"/>
  <c r="Q27" i="35"/>
  <c r="T50" i="33"/>
  <c r="T18" i="34"/>
  <c r="T40" i="33"/>
  <c r="R7" i="35"/>
  <c r="S12" i="35"/>
  <c r="T49" i="34"/>
  <c r="R8" i="35"/>
  <c r="AD8" i="38"/>
  <c r="S9" i="35"/>
  <c r="T53" i="35"/>
  <c r="S7" i="34"/>
  <c r="Q48" i="35"/>
  <c r="T38" i="33"/>
  <c r="Q25" i="34"/>
  <c r="T16" i="35"/>
  <c r="Q42" i="33"/>
  <c r="T42" i="35"/>
  <c r="Q13" i="33"/>
  <c r="Z13" i="33" s="1"/>
  <c r="Q43" i="33"/>
  <c r="T9" i="33"/>
  <c r="Q36" i="34"/>
  <c r="Z36" i="34" s="1"/>
  <c r="Q46" i="34"/>
  <c r="R22" i="35"/>
  <c r="AA22" i="35" s="1"/>
  <c r="T45" i="33"/>
  <c r="Q8" i="33"/>
  <c r="T30" i="33"/>
  <c r="T28" i="35"/>
  <c r="S6" i="35"/>
  <c r="T33" i="33"/>
  <c r="Q28" i="33"/>
  <c r="T27" i="33"/>
  <c r="R48" i="33"/>
  <c r="T44" i="33"/>
  <c r="T12" i="33"/>
  <c r="AF7" i="38"/>
  <c r="T25" i="35"/>
  <c r="T23" i="35"/>
  <c r="T6" i="35"/>
  <c r="T32" i="35"/>
  <c r="T10" i="35"/>
  <c r="T31" i="35"/>
  <c r="Q54" i="33"/>
  <c r="Q21" i="33"/>
  <c r="S15" i="34"/>
  <c r="Q27" i="33"/>
  <c r="Q48" i="33"/>
  <c r="Q36" i="33"/>
  <c r="S20" i="34"/>
  <c r="T33" i="35"/>
  <c r="T44" i="35"/>
  <c r="Q41" i="33"/>
  <c r="T51" i="34"/>
  <c r="Q30" i="33"/>
  <c r="T21" i="34"/>
  <c r="T7" i="35"/>
  <c r="T10" i="34"/>
  <c r="T11" i="35"/>
  <c r="S16" i="34"/>
  <c r="Q17" i="33"/>
  <c r="Q21" i="34"/>
  <c r="T29" i="35"/>
  <c r="Q24" i="34"/>
  <c r="T36" i="34"/>
  <c r="Q27" i="34"/>
  <c r="T47" i="34"/>
  <c r="S5" i="34"/>
  <c r="AB5" i="34" s="1"/>
  <c r="T18" i="35"/>
  <c r="S12" i="34"/>
  <c r="T53" i="34"/>
  <c r="Q48" i="34"/>
  <c r="T43" i="35"/>
  <c r="T9" i="34"/>
  <c r="Q20" i="33"/>
  <c r="T52" i="35"/>
  <c r="Q38" i="33"/>
  <c r="Q7" i="34"/>
  <c r="Q46" i="33"/>
  <c r="T5" i="35"/>
  <c r="AC5" i="35" s="1"/>
  <c r="Q56" i="33"/>
  <c r="Q32" i="34"/>
  <c r="T54" i="35"/>
  <c r="T22" i="34"/>
  <c r="Q41" i="34"/>
  <c r="T51" i="33"/>
  <c r="T4" i="33"/>
  <c r="AC4" i="33" s="1"/>
  <c r="T19" i="35"/>
  <c r="S13" i="34"/>
  <c r="T26" i="33"/>
  <c r="S10" i="33"/>
  <c r="S4" i="33"/>
  <c r="AB4" i="33" s="1"/>
  <c r="Q37" i="33"/>
  <c r="R35" i="35"/>
  <c r="AA35" i="35" s="1"/>
  <c r="T25" i="34"/>
  <c r="R45" i="35"/>
  <c r="AA45" i="35" s="1"/>
  <c r="R5" i="35"/>
  <c r="AA5" i="35" s="1"/>
  <c r="Q26" i="33"/>
  <c r="Q19" i="34"/>
  <c r="Q47" i="33"/>
  <c r="T6" i="33"/>
  <c r="AC6" i="33" s="1"/>
  <c r="T32" i="34"/>
  <c r="S14" i="34"/>
  <c r="Q11" i="34"/>
  <c r="T7" i="34"/>
  <c r="T10" i="33"/>
  <c r="Q53" i="33"/>
  <c r="T41" i="34"/>
  <c r="T35" i="33"/>
  <c r="S10" i="35"/>
  <c r="Q23" i="35"/>
  <c r="S11" i="33"/>
  <c r="T13" i="35"/>
  <c r="Q40" i="33"/>
  <c r="Q17" i="34"/>
  <c r="R32" i="35"/>
  <c r="R16" i="35"/>
  <c r="T39" i="34"/>
  <c r="Q10" i="34"/>
  <c r="T34" i="33"/>
  <c r="Q5" i="33"/>
  <c r="Z5" i="33" s="1"/>
  <c r="R13" i="35"/>
  <c r="Q34" i="35"/>
  <c r="Q14" i="35"/>
  <c r="Z15" i="35" s="1"/>
  <c r="Q39" i="33"/>
  <c r="T29" i="34"/>
  <c r="S15" i="33"/>
  <c r="Q24" i="35"/>
  <c r="T14" i="35"/>
  <c r="Q33" i="34"/>
  <c r="T20" i="35"/>
  <c r="R40" i="35"/>
  <c r="Q55" i="34"/>
  <c r="T47" i="35"/>
  <c r="T15" i="33"/>
  <c r="S5" i="33"/>
  <c r="Q50" i="34"/>
  <c r="T18" i="33"/>
  <c r="AC18" i="33" s="1"/>
  <c r="Q29" i="33"/>
  <c r="Q22" i="33"/>
  <c r="T40" i="35"/>
  <c r="T17" i="35"/>
  <c r="Q44" i="35"/>
  <c r="Q18" i="34"/>
  <c r="R43" i="35"/>
  <c r="AA43" i="35" s="1"/>
  <c r="T49" i="35"/>
  <c r="Q7" i="35"/>
  <c r="T38" i="34"/>
  <c r="Q25" i="33"/>
  <c r="R36" i="35"/>
  <c r="Q51" i="35"/>
  <c r="T43" i="33"/>
  <c r="Q42" i="34"/>
  <c r="T42" i="33"/>
  <c r="Q13" i="34"/>
  <c r="Z13" i="34" s="1"/>
  <c r="Q43" i="35"/>
  <c r="Q20" i="34"/>
  <c r="Q52" i="33"/>
  <c r="T52" i="33"/>
  <c r="AA23" i="34"/>
  <c r="Q6" i="35"/>
  <c r="R30" i="35"/>
  <c r="T45" i="34"/>
  <c r="R17" i="35"/>
  <c r="Q8" i="34"/>
  <c r="T30" i="34"/>
  <c r="T28" i="33"/>
  <c r="R44" i="34"/>
  <c r="R4" i="34"/>
  <c r="AA4" i="34" s="1"/>
  <c r="AI4" i="34" s="1"/>
  <c r="S21" i="33"/>
  <c r="S20" i="33"/>
  <c r="Q45" i="33"/>
  <c r="T33" i="34"/>
  <c r="T27" i="35"/>
  <c r="R48" i="34"/>
  <c r="T44" i="34"/>
  <c r="T12" i="35"/>
  <c r="Q47" i="26"/>
  <c r="Q47" i="28"/>
  <c r="R22" i="28"/>
  <c r="R25" i="28"/>
  <c r="R42" i="20"/>
  <c r="R10" i="20"/>
  <c r="R10" i="28"/>
  <c r="Q42" i="26"/>
  <c r="R29" i="28"/>
  <c r="Q45" i="26"/>
  <c r="AA25" i="16"/>
  <c r="Q33" i="26"/>
  <c r="R40" i="20"/>
  <c r="R24" i="20"/>
  <c r="Q22" i="26"/>
  <c r="R37" i="20"/>
  <c r="R37" i="28"/>
  <c r="R7" i="20"/>
  <c r="Q32" i="26"/>
  <c r="Q31" i="26"/>
  <c r="R9" i="20"/>
  <c r="R50" i="20"/>
  <c r="Q55" i="26"/>
  <c r="Q46" i="26"/>
  <c r="R44" i="20"/>
  <c r="R44" i="28"/>
  <c r="U38" i="16"/>
  <c r="R35" i="28"/>
  <c r="R45" i="20"/>
  <c r="R13" i="20"/>
  <c r="Q21" i="26"/>
  <c r="R14" i="20"/>
  <c r="Q51" i="26"/>
  <c r="Q11" i="26"/>
  <c r="Q20" i="26"/>
  <c r="Q14" i="28"/>
  <c r="AG6" i="12"/>
  <c r="AG7" i="12" s="1"/>
  <c r="Q39" i="28"/>
  <c r="T5" i="20"/>
  <c r="T24" i="20"/>
  <c r="Z56" i="16"/>
  <c r="T14" i="20"/>
  <c r="T17" i="20"/>
  <c r="R15" i="27"/>
  <c r="Z25" i="16"/>
  <c r="R24" i="27"/>
  <c r="R7" i="27"/>
  <c r="V21" i="16"/>
  <c r="R8" i="28"/>
  <c r="R14" i="27"/>
  <c r="R23" i="27"/>
  <c r="Q31" i="20"/>
  <c r="Z37" i="16"/>
  <c r="R11" i="27"/>
  <c r="AA11" i="27" s="1"/>
  <c r="R35" i="27"/>
  <c r="R45" i="27"/>
  <c r="R5" i="27"/>
  <c r="R50" i="27"/>
  <c r="R40" i="27"/>
  <c r="Z41" i="16"/>
  <c r="T37" i="28"/>
  <c r="R26" i="27"/>
  <c r="AA27" i="27" s="1"/>
  <c r="R28" i="27"/>
  <c r="AA28" i="27" s="1"/>
  <c r="R19" i="27"/>
  <c r="R42" i="27"/>
  <c r="R9" i="27"/>
  <c r="AA10" i="27" s="1"/>
  <c r="T46" i="28"/>
  <c r="T14" i="28"/>
  <c r="T20" i="28"/>
  <c r="S18" i="28"/>
  <c r="Q55" i="20"/>
  <c r="Z55" i="20" s="1"/>
  <c r="T15" i="28"/>
  <c r="AC15" i="28" s="1"/>
  <c r="Q50" i="20"/>
  <c r="R6" i="27"/>
  <c r="Z30" i="16"/>
  <c r="Q44" i="20"/>
  <c r="R41" i="27"/>
  <c r="R47" i="27"/>
  <c r="R16" i="27"/>
  <c r="Q51" i="20"/>
  <c r="R51" i="27"/>
  <c r="X42" i="16"/>
  <c r="R29" i="27"/>
  <c r="AA29" i="27" s="1"/>
  <c r="R34" i="27"/>
  <c r="R32" i="27"/>
  <c r="Q39" i="20"/>
  <c r="X41" i="16"/>
  <c r="T17" i="28"/>
  <c r="R22" i="27"/>
  <c r="Q37" i="20"/>
  <c r="R25" i="27"/>
  <c r="R36" i="27"/>
  <c r="R43" i="27"/>
  <c r="AA43" i="27" s="1"/>
  <c r="Q19" i="20"/>
  <c r="R31" i="27"/>
  <c r="AA31" i="27" s="1"/>
  <c r="R33" i="27"/>
  <c r="R18" i="27"/>
  <c r="Q27" i="20"/>
  <c r="R37" i="27"/>
  <c r="U45" i="16"/>
  <c r="AA54" i="16"/>
  <c r="R44" i="27"/>
  <c r="R12" i="27"/>
  <c r="R46" i="27"/>
  <c r="AA46" i="27" s="1"/>
  <c r="R39" i="27"/>
  <c r="Z35" i="16"/>
  <c r="R13" i="27"/>
  <c r="Q53" i="20"/>
  <c r="Q13" i="20"/>
  <c r="R21" i="27"/>
  <c r="AA21" i="27" s="1"/>
  <c r="R17" i="27"/>
  <c r="Q10" i="20"/>
  <c r="Q34" i="20"/>
  <c r="V17" i="16"/>
  <c r="AA19" i="16"/>
  <c r="W16" i="16"/>
  <c r="Z55" i="16"/>
  <c r="S15" i="27"/>
  <c r="T50" i="20"/>
  <c r="S17" i="27"/>
  <c r="AB18" i="27" s="1"/>
  <c r="T37" i="20"/>
  <c r="Q56" i="27"/>
  <c r="Q32" i="27"/>
  <c r="Q9" i="28"/>
  <c r="Q35" i="27"/>
  <c r="T51" i="20"/>
  <c r="T19" i="20"/>
  <c r="S13" i="28"/>
  <c r="S13" i="26"/>
  <c r="Q37" i="27"/>
  <c r="Z5" i="16"/>
  <c r="AG5" i="16" s="1"/>
  <c r="T43" i="20"/>
  <c r="T36" i="20"/>
  <c r="T15" i="20"/>
  <c r="S5" i="27"/>
  <c r="AB5" i="27" s="1"/>
  <c r="S9" i="27"/>
  <c r="S8" i="27"/>
  <c r="S11" i="27"/>
  <c r="Y16" i="16"/>
  <c r="T12" i="20"/>
  <c r="Q15" i="27"/>
  <c r="Z15" i="27" s="1"/>
  <c r="Q6" i="27"/>
  <c r="Q4" i="28"/>
  <c r="Z4" i="28" s="1"/>
  <c r="Q6" i="28"/>
  <c r="Q23" i="28"/>
  <c r="Q46" i="28"/>
  <c r="Z47" i="28" s="1"/>
  <c r="Q31" i="28"/>
  <c r="Z31" i="28" s="1"/>
  <c r="Q44" i="28"/>
  <c r="Q54" i="27"/>
  <c r="Q53" i="28"/>
  <c r="Z54" i="28" s="1"/>
  <c r="Q13" i="28"/>
  <c r="Q31" i="27"/>
  <c r="Q15" i="28"/>
  <c r="T29" i="27"/>
  <c r="Q24" i="28"/>
  <c r="T46" i="27"/>
  <c r="T14" i="27"/>
  <c r="Q33" i="27"/>
  <c r="T20" i="27"/>
  <c r="Q55" i="27"/>
  <c r="U27" i="16"/>
  <c r="Q29" i="28"/>
  <c r="Z30" i="28" s="1"/>
  <c r="T40" i="26"/>
  <c r="Q18" i="28"/>
  <c r="Q32" i="28"/>
  <c r="Q41" i="28"/>
  <c r="Q37" i="28"/>
  <c r="Q17" i="28"/>
  <c r="Q5" i="28"/>
  <c r="T53" i="28"/>
  <c r="AC54" i="28" s="1"/>
  <c r="S7" i="26"/>
  <c r="Q48" i="27"/>
  <c r="Q16" i="27"/>
  <c r="T38" i="26"/>
  <c r="Q25" i="28"/>
  <c r="T16" i="27"/>
  <c r="Q51" i="27"/>
  <c r="T7" i="27"/>
  <c r="T7" i="28"/>
  <c r="Q43" i="28"/>
  <c r="T41" i="27"/>
  <c r="Q36" i="28"/>
  <c r="T11" i="26"/>
  <c r="Q20" i="27"/>
  <c r="T35" i="28"/>
  <c r="Q8" i="28"/>
  <c r="Q49" i="27"/>
  <c r="T8" i="28"/>
  <c r="R23" i="26"/>
  <c r="R38" i="26"/>
  <c r="X40" i="16"/>
  <c r="Q10" i="28"/>
  <c r="T34" i="28"/>
  <c r="AC35" i="28" s="1"/>
  <c r="S20" i="20"/>
  <c r="Q28" i="28"/>
  <c r="Q7" i="28"/>
  <c r="S15" i="26"/>
  <c r="S15" i="28"/>
  <c r="T14" i="26"/>
  <c r="Q33" i="28"/>
  <c r="S18" i="26"/>
  <c r="Q27" i="28"/>
  <c r="T47" i="28"/>
  <c r="S5" i="28"/>
  <c r="Q50" i="28"/>
  <c r="Q29" i="27"/>
  <c r="Z30" i="27" s="1"/>
  <c r="Q22" i="27"/>
  <c r="Q44" i="27"/>
  <c r="T37" i="26"/>
  <c r="T5" i="28"/>
  <c r="Q56" i="28"/>
  <c r="T48" i="26"/>
  <c r="X5" i="16"/>
  <c r="R12" i="26"/>
  <c r="Q35" i="28"/>
  <c r="T51" i="26"/>
  <c r="T19" i="26"/>
  <c r="Q12" i="28"/>
  <c r="T28" i="26"/>
  <c r="T27" i="26"/>
  <c r="T21" i="26"/>
  <c r="Q48" i="28"/>
  <c r="Z48" i="28" s="1"/>
  <c r="Q25" i="27"/>
  <c r="Q51" i="28"/>
  <c r="Q11" i="28"/>
  <c r="T43" i="27"/>
  <c r="X8" i="16"/>
  <c r="Q42" i="27"/>
  <c r="T42" i="27"/>
  <c r="T10" i="28"/>
  <c r="Q13" i="27"/>
  <c r="Q36" i="27"/>
  <c r="Q52" i="28"/>
  <c r="S10" i="26"/>
  <c r="AB10" i="26" s="1"/>
  <c r="T31" i="28"/>
  <c r="S11" i="28"/>
  <c r="T45" i="26"/>
  <c r="T45" i="28"/>
  <c r="T13" i="27"/>
  <c r="Q40" i="28"/>
  <c r="T30" i="28"/>
  <c r="Q49" i="28"/>
  <c r="Z49" i="28" s="1"/>
  <c r="T39" i="26"/>
  <c r="Q10" i="27"/>
  <c r="T34" i="26"/>
  <c r="Q45" i="27"/>
  <c r="T55" i="28"/>
  <c r="AC55" i="28" s="1"/>
  <c r="Q26" i="28"/>
  <c r="T49" i="28"/>
  <c r="T49" i="26"/>
  <c r="AE6" i="12"/>
  <c r="AE7" i="12" s="1"/>
  <c r="R39" i="20"/>
  <c r="Q55" i="28"/>
  <c r="Z55" i="28" s="1"/>
  <c r="Q22" i="28"/>
  <c r="S8" i="26"/>
  <c r="AB9" i="26" s="1"/>
  <c r="T48" i="28"/>
  <c r="Q17" i="27"/>
  <c r="Q5" i="27"/>
  <c r="T27" i="20"/>
  <c r="Q21" i="28"/>
  <c r="Q16" i="28"/>
  <c r="Q25" i="26"/>
  <c r="Q42" i="28"/>
  <c r="Q20" i="28"/>
  <c r="Q45" i="28"/>
  <c r="Q34" i="28"/>
  <c r="R4" i="20"/>
  <c r="AA4" i="20" s="1"/>
  <c r="R30" i="20"/>
  <c r="R4" i="28"/>
  <c r="AA4" i="28" s="1"/>
  <c r="R47" i="28"/>
  <c r="AA47" i="28" s="1"/>
  <c r="R15" i="28"/>
  <c r="R38" i="28"/>
  <c r="R39" i="28"/>
  <c r="R31" i="28"/>
  <c r="AA32" i="28" s="1"/>
  <c r="R30" i="28"/>
  <c r="R48" i="28"/>
  <c r="R46" i="20"/>
  <c r="R38" i="20"/>
  <c r="R33" i="26"/>
  <c r="R9" i="28"/>
  <c r="R50" i="28"/>
  <c r="AA51" i="28" s="1"/>
  <c r="R18" i="20"/>
  <c r="T36" i="27"/>
  <c r="R40" i="28"/>
  <c r="T15" i="26"/>
  <c r="S5" i="20"/>
  <c r="T18" i="27"/>
  <c r="R6" i="20"/>
  <c r="T40" i="27"/>
  <c r="T17" i="26"/>
  <c r="R14" i="28"/>
  <c r="R47" i="20"/>
  <c r="R49" i="20"/>
  <c r="T28" i="27"/>
  <c r="R16" i="28"/>
  <c r="AA16" i="28" s="1"/>
  <c r="R19" i="20"/>
  <c r="R13" i="26"/>
  <c r="Q21" i="27"/>
  <c r="Q4" i="20"/>
  <c r="Z4" i="20" s="1"/>
  <c r="Q7" i="20"/>
  <c r="Q15" i="20"/>
  <c r="R15" i="26"/>
  <c r="R41" i="20"/>
  <c r="R11" i="20"/>
  <c r="R35" i="20"/>
  <c r="R5" i="20"/>
  <c r="R5" i="28"/>
  <c r="R23" i="28"/>
  <c r="Q4" i="27"/>
  <c r="Z4" i="27" s="1"/>
  <c r="Q7" i="27"/>
  <c r="Q47" i="27"/>
  <c r="Q23" i="27"/>
  <c r="Q39" i="27"/>
  <c r="Q46" i="27"/>
  <c r="Q38" i="27"/>
  <c r="U26" i="16"/>
  <c r="R33" i="28"/>
  <c r="AA33" i="28" s="1"/>
  <c r="R9" i="26"/>
  <c r="Q24" i="27"/>
  <c r="T46" i="26"/>
  <c r="R18" i="28"/>
  <c r="Q33" i="20"/>
  <c r="T36" i="26"/>
  <c r="T47" i="26"/>
  <c r="Q50" i="27"/>
  <c r="T50" i="26"/>
  <c r="R6" i="28"/>
  <c r="T17" i="27"/>
  <c r="T37" i="27"/>
  <c r="T5" i="27"/>
  <c r="AC5" i="27" s="1"/>
  <c r="R41" i="28"/>
  <c r="T54" i="27"/>
  <c r="R26" i="20"/>
  <c r="R26" i="28"/>
  <c r="Q41" i="27"/>
  <c r="Q9" i="20"/>
  <c r="T24" i="26"/>
  <c r="R28" i="20"/>
  <c r="R11" i="28"/>
  <c r="R35" i="26"/>
  <c r="T25" i="20"/>
  <c r="T25" i="26"/>
  <c r="R45" i="26"/>
  <c r="Q12" i="27"/>
  <c r="R16" i="20"/>
  <c r="R19" i="26"/>
  <c r="AA20" i="26" s="1"/>
  <c r="T27" i="27"/>
  <c r="T6" i="28"/>
  <c r="R42" i="28"/>
  <c r="R36" i="20"/>
  <c r="R36" i="28"/>
  <c r="Q11" i="27"/>
  <c r="T42" i="28"/>
  <c r="X10" i="16"/>
  <c r="Q53" i="27"/>
  <c r="Q52" i="27"/>
  <c r="R21" i="20"/>
  <c r="R21" i="28"/>
  <c r="T52" i="28"/>
  <c r="T45" i="27"/>
  <c r="T13" i="28"/>
  <c r="R17" i="28"/>
  <c r="Q40" i="20"/>
  <c r="Q8" i="27"/>
  <c r="T30" i="26"/>
  <c r="R34" i="20"/>
  <c r="T33" i="28"/>
  <c r="Q28" i="20"/>
  <c r="T55" i="27"/>
  <c r="T12" i="27"/>
  <c r="T23" i="26"/>
  <c r="Q26" i="27"/>
  <c r="T29" i="26"/>
  <c r="R33" i="20"/>
  <c r="X46" i="16"/>
  <c r="R50" i="26"/>
  <c r="R18" i="26"/>
  <c r="T20" i="26"/>
  <c r="R24" i="28"/>
  <c r="Q27" i="27"/>
  <c r="T47" i="27"/>
  <c r="T15" i="27"/>
  <c r="T50" i="27"/>
  <c r="T18" i="26"/>
  <c r="R37" i="26"/>
  <c r="R7" i="28"/>
  <c r="Q18" i="27"/>
  <c r="T54" i="26"/>
  <c r="T22" i="26"/>
  <c r="Q9" i="27"/>
  <c r="T48" i="27"/>
  <c r="T24" i="27"/>
  <c r="R28" i="28"/>
  <c r="R12" i="20"/>
  <c r="R12" i="28"/>
  <c r="T51" i="27"/>
  <c r="T19" i="28"/>
  <c r="T26" i="27"/>
  <c r="T25" i="27"/>
  <c r="R45" i="28"/>
  <c r="Q12" i="20"/>
  <c r="R49" i="28"/>
  <c r="T28" i="28"/>
  <c r="R16" i="26"/>
  <c r="R19" i="28"/>
  <c r="R13" i="28"/>
  <c r="T53" i="27"/>
  <c r="T21" i="27"/>
  <c r="S7" i="28"/>
  <c r="Q48" i="20"/>
  <c r="U16" i="16"/>
  <c r="T38" i="27"/>
  <c r="T6" i="26"/>
  <c r="AC6" i="26" s="1"/>
  <c r="R42" i="26"/>
  <c r="Q25" i="20"/>
  <c r="T32" i="28"/>
  <c r="T32" i="20"/>
  <c r="T16" i="20"/>
  <c r="S14" i="27"/>
  <c r="AB14" i="27" s="1"/>
  <c r="R20" i="20"/>
  <c r="R20" i="28"/>
  <c r="R51" i="20"/>
  <c r="R27" i="28"/>
  <c r="Q43" i="27"/>
  <c r="T41" i="20"/>
  <c r="T9" i="27"/>
  <c r="T9" i="26"/>
  <c r="R29" i="20"/>
  <c r="Q36" i="20"/>
  <c r="T35" i="27"/>
  <c r="Q40" i="27"/>
  <c r="T56" i="28"/>
  <c r="T8" i="27"/>
  <c r="Q28" i="27"/>
  <c r="R43" i="26"/>
  <c r="S12" i="27"/>
  <c r="Z53" i="16"/>
  <c r="Z54" i="16"/>
  <c r="S4" i="20"/>
  <c r="AB4" i="20" s="1"/>
  <c r="S9" i="20"/>
  <c r="S17" i="20"/>
  <c r="T38" i="20"/>
  <c r="Q8" i="26"/>
  <c r="T33" i="20"/>
  <c r="S19" i="20"/>
  <c r="V6" i="16"/>
  <c r="X4" i="16"/>
  <c r="AE4" i="16" s="1"/>
  <c r="S21" i="26"/>
  <c r="S4" i="26"/>
  <c r="AB4" i="26" s="1"/>
  <c r="S17" i="26"/>
  <c r="S4" i="28"/>
  <c r="AB4" i="28" s="1"/>
  <c r="S17" i="28"/>
  <c r="S16" i="20"/>
  <c r="S6" i="26"/>
  <c r="Q29" i="26"/>
  <c r="Q4" i="26"/>
  <c r="Z4" i="26" s="1"/>
  <c r="Q38" i="26"/>
  <c r="Q39" i="26"/>
  <c r="Q23" i="26"/>
  <c r="Z23" i="26" s="1"/>
  <c r="Q14" i="26"/>
  <c r="Q6" i="26"/>
  <c r="Q7" i="26"/>
  <c r="Q54" i="26"/>
  <c r="Z55" i="26" s="1"/>
  <c r="S12" i="20"/>
  <c r="S14" i="26"/>
  <c r="T42" i="20"/>
  <c r="Q43" i="26"/>
  <c r="T9" i="20"/>
  <c r="S10" i="28"/>
  <c r="AB10" i="28" s="1"/>
  <c r="S11" i="20"/>
  <c r="T13" i="20"/>
  <c r="S16" i="26"/>
  <c r="Q49" i="26"/>
  <c r="T56" i="20"/>
  <c r="S6" i="20"/>
  <c r="S6" i="28"/>
  <c r="R49" i="26"/>
  <c r="R4" i="26"/>
  <c r="AA4" i="26" s="1"/>
  <c r="T39" i="20"/>
  <c r="S21" i="20"/>
  <c r="S20" i="28"/>
  <c r="S19" i="26"/>
  <c r="T44" i="20"/>
  <c r="T23" i="20"/>
  <c r="R47" i="26"/>
  <c r="Q23" i="20"/>
  <c r="Q46" i="20"/>
  <c r="S15" i="20"/>
  <c r="Q24" i="20"/>
  <c r="T20" i="20"/>
  <c r="R22" i="26"/>
  <c r="R30" i="26"/>
  <c r="T29" i="28"/>
  <c r="Q24" i="26"/>
  <c r="T46" i="20"/>
  <c r="T36" i="28"/>
  <c r="S18" i="20"/>
  <c r="R24" i="26"/>
  <c r="T47" i="20"/>
  <c r="Q50" i="26"/>
  <c r="T18" i="28"/>
  <c r="R6" i="26"/>
  <c r="Q22" i="20"/>
  <c r="T40" i="28"/>
  <c r="Q44" i="26"/>
  <c r="Q18" i="26"/>
  <c r="R14" i="26"/>
  <c r="R31" i="26"/>
  <c r="Q56" i="26"/>
  <c r="T22" i="28"/>
  <c r="S8" i="28"/>
  <c r="R26" i="26"/>
  <c r="Q41" i="26"/>
  <c r="Q9" i="26"/>
  <c r="T48" i="20"/>
  <c r="T24" i="28"/>
  <c r="R44" i="26"/>
  <c r="Q35" i="26"/>
  <c r="T51" i="28"/>
  <c r="T19" i="27"/>
  <c r="T26" i="20"/>
  <c r="T26" i="26"/>
  <c r="Q37" i="26"/>
  <c r="T25" i="28"/>
  <c r="R5" i="26"/>
  <c r="Q38" i="20"/>
  <c r="Q17" i="26"/>
  <c r="T28" i="20"/>
  <c r="Q5" i="20"/>
  <c r="T27" i="28"/>
  <c r="R46" i="26"/>
  <c r="T53" i="26"/>
  <c r="T21" i="20"/>
  <c r="T21" i="28"/>
  <c r="S7" i="27"/>
  <c r="R25" i="26"/>
  <c r="Q16" i="26"/>
  <c r="Z16" i="26" s="1"/>
  <c r="T38" i="28"/>
  <c r="T6" i="27"/>
  <c r="R10" i="26"/>
  <c r="T32" i="26"/>
  <c r="T16" i="26"/>
  <c r="S14" i="20"/>
  <c r="T43" i="28"/>
  <c r="T7" i="26"/>
  <c r="T10" i="27"/>
  <c r="Q53" i="26"/>
  <c r="Q13" i="26"/>
  <c r="R27" i="26"/>
  <c r="T41" i="26"/>
  <c r="T9" i="28"/>
  <c r="R29" i="26"/>
  <c r="Q36" i="26"/>
  <c r="T11" i="20"/>
  <c r="T11" i="28"/>
  <c r="T35" i="20"/>
  <c r="Q52" i="26"/>
  <c r="S10" i="27"/>
  <c r="R21" i="26"/>
  <c r="AA21" i="26" s="1"/>
  <c r="T31" i="27"/>
  <c r="T52" i="26"/>
  <c r="T52" i="27"/>
  <c r="T13" i="26"/>
  <c r="R17" i="20"/>
  <c r="Q40" i="26"/>
  <c r="T30" i="27"/>
  <c r="R34" i="28"/>
  <c r="T56" i="27"/>
  <c r="T8" i="20"/>
  <c r="R32" i="26"/>
  <c r="R38" i="27"/>
  <c r="R4" i="27"/>
  <c r="AA4" i="27" s="1"/>
  <c r="S21" i="27"/>
  <c r="T34" i="20"/>
  <c r="S20" i="27"/>
  <c r="Q45" i="20"/>
  <c r="T33" i="27"/>
  <c r="S19" i="28"/>
  <c r="Q28" i="26"/>
  <c r="R48" i="27"/>
  <c r="T44" i="27"/>
  <c r="T44" i="28"/>
  <c r="T55" i="26"/>
  <c r="T12" i="26"/>
  <c r="Q34" i="27"/>
  <c r="Q30" i="26"/>
  <c r="T23" i="28"/>
  <c r="Q26" i="26"/>
  <c r="Q38" i="28"/>
  <c r="Q47" i="20"/>
  <c r="R15" i="20"/>
  <c r="R43" i="28"/>
  <c r="S12" i="26"/>
  <c r="T49" i="27"/>
  <c r="R8" i="20"/>
  <c r="Q19" i="26"/>
  <c r="Q19" i="28"/>
  <c r="R40" i="26"/>
  <c r="Q27" i="26"/>
  <c r="S5" i="26"/>
  <c r="T18" i="20"/>
  <c r="Q29" i="20"/>
  <c r="Z30" i="20" s="1"/>
  <c r="T40" i="20"/>
  <c r="R7" i="26"/>
  <c r="Q18" i="20"/>
  <c r="R39" i="26"/>
  <c r="Q14" i="20"/>
  <c r="R41" i="26"/>
  <c r="Q56" i="20"/>
  <c r="Q32" i="20"/>
  <c r="T54" i="20"/>
  <c r="S8" i="20"/>
  <c r="Q41" i="20"/>
  <c r="T50" i="28"/>
  <c r="T4" i="28"/>
  <c r="R28" i="26"/>
  <c r="Q35" i="20"/>
  <c r="S13" i="20"/>
  <c r="R11" i="26"/>
  <c r="T26" i="28"/>
  <c r="Q12" i="26"/>
  <c r="Q17" i="20"/>
  <c r="Q5" i="26"/>
  <c r="Q21" i="20"/>
  <c r="T53" i="20"/>
  <c r="S7" i="20"/>
  <c r="Q48" i="26"/>
  <c r="Q16" i="20"/>
  <c r="T6" i="20"/>
  <c r="T32" i="27"/>
  <c r="T16" i="28"/>
  <c r="S14" i="28"/>
  <c r="R36" i="26"/>
  <c r="Q11" i="20"/>
  <c r="T43" i="26"/>
  <c r="T7" i="20"/>
  <c r="R51" i="26"/>
  <c r="Q42" i="20"/>
  <c r="T42" i="26"/>
  <c r="T10" i="20"/>
  <c r="T10" i="26"/>
  <c r="Q43" i="20"/>
  <c r="T41" i="28"/>
  <c r="T11" i="27"/>
  <c r="Q20" i="20"/>
  <c r="T35" i="26"/>
  <c r="Q52" i="20"/>
  <c r="S10" i="20"/>
  <c r="T31" i="20"/>
  <c r="T31" i="26"/>
  <c r="T52" i="20"/>
  <c r="S11" i="26"/>
  <c r="T45" i="20"/>
  <c r="R17" i="26"/>
  <c r="Q8" i="20"/>
  <c r="T30" i="20"/>
  <c r="S16" i="27"/>
  <c r="S16" i="28"/>
  <c r="R34" i="26"/>
  <c r="Q49" i="20"/>
  <c r="T56" i="26"/>
  <c r="T8" i="26"/>
  <c r="S6" i="27"/>
  <c r="AB6" i="27" s="1"/>
  <c r="T39" i="28"/>
  <c r="T39" i="27"/>
  <c r="S21" i="28"/>
  <c r="Q10" i="26"/>
  <c r="T34" i="27"/>
  <c r="S20" i="26"/>
  <c r="T33" i="26"/>
  <c r="S19" i="27"/>
  <c r="AB19" i="27" s="1"/>
  <c r="R48" i="20"/>
  <c r="R48" i="26"/>
  <c r="T44" i="26"/>
  <c r="T55" i="20"/>
  <c r="T12" i="28"/>
  <c r="Q34" i="26"/>
  <c r="T23" i="27"/>
  <c r="AC23" i="27" s="1"/>
  <c r="Q26" i="20"/>
  <c r="R22" i="20"/>
  <c r="R31" i="20"/>
  <c r="Q6" i="20"/>
  <c r="R43" i="20"/>
  <c r="S12" i="28"/>
  <c r="T49" i="20"/>
  <c r="R8" i="26"/>
  <c r="R8" i="27"/>
  <c r="Q19" i="27"/>
  <c r="AD5" i="12"/>
  <c r="AL5" i="12" s="1"/>
  <c r="V51" i="16"/>
  <c r="Y24" i="16"/>
  <c r="Z48" i="16"/>
  <c r="Z31" i="16"/>
  <c r="W5" i="16"/>
  <c r="X55" i="16"/>
  <c r="Y39" i="16"/>
  <c r="Y46" i="16"/>
  <c r="V28" i="16"/>
  <c r="V22" i="16"/>
  <c r="V26" i="16"/>
  <c r="AA50" i="16"/>
  <c r="Y32" i="16"/>
  <c r="Z15" i="16"/>
  <c r="Y52" i="16"/>
  <c r="V37" i="16"/>
  <c r="X50" i="16"/>
  <c r="Z28" i="16"/>
  <c r="X27" i="16"/>
  <c r="X54" i="16"/>
  <c r="X56" i="16"/>
  <c r="U14" i="16"/>
  <c r="U6" i="16"/>
  <c r="X7" i="16"/>
  <c r="V47" i="16"/>
  <c r="AA45" i="16"/>
  <c r="X19" i="16"/>
  <c r="AA56" i="16"/>
  <c r="Z21" i="16"/>
  <c r="Z49" i="16"/>
  <c r="X45" i="16"/>
  <c r="W14" i="16"/>
  <c r="Z22" i="16"/>
  <c r="X28" i="16"/>
  <c r="Z29" i="16"/>
  <c r="Y17" i="16"/>
  <c r="Y14" i="16"/>
  <c r="AA6" i="16"/>
  <c r="U31" i="16"/>
  <c r="Z23" i="16"/>
  <c r="V19" i="16"/>
  <c r="X15" i="16"/>
  <c r="Z40" i="16"/>
  <c r="U21" i="16"/>
  <c r="Z18" i="16"/>
  <c r="Z36" i="16"/>
  <c r="X34" i="16"/>
  <c r="Y9" i="16"/>
  <c r="AA52" i="16"/>
  <c r="Y11" i="16"/>
  <c r="U49" i="16"/>
  <c r="Z51" i="16"/>
  <c r="Z7" i="16"/>
  <c r="U42" i="16"/>
  <c r="Y55" i="16"/>
  <c r="AA36" i="16"/>
  <c r="W13" i="16"/>
  <c r="V20" i="16"/>
  <c r="W12" i="16"/>
  <c r="Y36" i="16"/>
  <c r="Z13" i="16"/>
  <c r="Z24" i="16"/>
  <c r="V10" i="16"/>
  <c r="X44" i="16"/>
  <c r="V16" i="16"/>
  <c r="X13" i="16"/>
  <c r="U36" i="16"/>
  <c r="U51" i="16"/>
  <c r="X24" i="16"/>
  <c r="AA12" i="16"/>
  <c r="U5" i="16"/>
  <c r="AA31" i="16"/>
  <c r="Z43" i="16"/>
  <c r="U47" i="16"/>
  <c r="Y56" i="16"/>
  <c r="Y43" i="16"/>
  <c r="AA53" i="16"/>
  <c r="Y50" i="16"/>
  <c r="U10" i="16"/>
  <c r="U39" i="16"/>
  <c r="X9" i="16"/>
  <c r="V46" i="16"/>
  <c r="V25" i="16"/>
  <c r="Z27" i="16"/>
  <c r="X25" i="16"/>
  <c r="Y28" i="16"/>
  <c r="Z39" i="16"/>
  <c r="Z38" i="16"/>
  <c r="X35" i="16"/>
  <c r="Z14" i="16"/>
  <c r="X39" i="16"/>
  <c r="X38" i="16"/>
  <c r="X11" i="16"/>
  <c r="X12" i="16"/>
  <c r="Y15" i="16"/>
  <c r="AA21" i="16"/>
  <c r="V23" i="16"/>
  <c r="U56" i="16"/>
  <c r="Y40" i="16"/>
  <c r="AA14" i="16"/>
  <c r="Y37" i="16"/>
  <c r="Y18" i="16"/>
  <c r="Y5" i="16"/>
  <c r="AF5" i="16" s="1"/>
  <c r="Z17" i="16"/>
  <c r="V29" i="16"/>
  <c r="Z32" i="16"/>
  <c r="U40" i="16"/>
  <c r="Y8" i="16"/>
  <c r="Y33" i="16"/>
  <c r="X43" i="16"/>
  <c r="AA18" i="16"/>
  <c r="U37" i="16"/>
  <c r="U52" i="16"/>
  <c r="X36" i="16"/>
  <c r="U32" i="16"/>
  <c r="AA7" i="16"/>
  <c r="Z9" i="16"/>
  <c r="Z11" i="16"/>
  <c r="Z46" i="16"/>
  <c r="AA39" i="16"/>
  <c r="AA38" i="16"/>
  <c r="Y44" i="16"/>
  <c r="V50" i="16"/>
  <c r="Y6" i="16"/>
  <c r="AA33" i="16"/>
  <c r="V11" i="16"/>
  <c r="X49" i="16"/>
  <c r="X48" i="16"/>
  <c r="V49" i="16"/>
  <c r="Y22" i="16"/>
  <c r="Z45" i="16"/>
  <c r="Z44" i="16"/>
  <c r="Z6" i="16"/>
  <c r="X47" i="16"/>
  <c r="U41" i="16"/>
  <c r="V27" i="16"/>
  <c r="AA8" i="16"/>
  <c r="Y41" i="16"/>
  <c r="U17" i="16"/>
  <c r="W6" i="16"/>
  <c r="Z12" i="16"/>
  <c r="U11" i="16"/>
  <c r="W8" i="16"/>
  <c r="W21" i="16"/>
  <c r="V8" i="16"/>
  <c r="AA43" i="16"/>
  <c r="AA42" i="16"/>
  <c r="AA49" i="16"/>
  <c r="Y31" i="16"/>
  <c r="AA15" i="16"/>
  <c r="W10" i="16"/>
  <c r="AA47" i="16"/>
  <c r="U7" i="16"/>
  <c r="Z19" i="16"/>
  <c r="U54" i="16"/>
  <c r="Z47" i="16"/>
  <c r="U28" i="16"/>
  <c r="Y23" i="16"/>
  <c r="Y34" i="16"/>
  <c r="V42" i="16"/>
  <c r="AA46" i="16"/>
  <c r="X22" i="16"/>
  <c r="X21" i="16"/>
  <c r="U13" i="16"/>
  <c r="U30" i="16"/>
  <c r="AA13" i="16"/>
  <c r="Y38" i="16"/>
  <c r="Z34" i="16"/>
  <c r="Z50" i="16"/>
  <c r="AA34" i="16"/>
  <c r="AA35" i="16"/>
  <c r="V9" i="16"/>
  <c r="V43" i="16"/>
  <c r="X53" i="16"/>
  <c r="Z8" i="16"/>
  <c r="X29" i="16"/>
  <c r="W19" i="16"/>
  <c r="U20" i="16"/>
  <c r="X20" i="16"/>
  <c r="Y20" i="16"/>
  <c r="X32" i="16"/>
  <c r="X33" i="16"/>
  <c r="Y21" i="16"/>
  <c r="Z52" i="16"/>
  <c r="AA40" i="16"/>
  <c r="U33" i="16"/>
  <c r="X23" i="16"/>
  <c r="AA32" i="16"/>
  <c r="AA10" i="16"/>
  <c r="V35" i="16"/>
  <c r="U18" i="16"/>
  <c r="Y53" i="16"/>
  <c r="Y48" i="16"/>
  <c r="X51" i="16"/>
  <c r="X52" i="16"/>
  <c r="V40" i="16"/>
  <c r="X37" i="16"/>
  <c r="AA55" i="16"/>
  <c r="U48" i="16"/>
  <c r="AA48" i="16"/>
  <c r="U46" i="16"/>
  <c r="U44" i="16"/>
  <c r="V33" i="16"/>
  <c r="U24" i="16"/>
  <c r="Z10" i="16"/>
  <c r="V44" i="16"/>
  <c r="V13" i="16"/>
  <c r="Y47" i="16"/>
  <c r="V14" i="16"/>
  <c r="W11" i="16"/>
  <c r="X17" i="16"/>
  <c r="X16" i="16"/>
  <c r="AA28" i="16"/>
  <c r="AA5" i="16"/>
  <c r="AH5" i="16" s="1"/>
  <c r="AA17" i="16"/>
  <c r="AA44" i="16"/>
  <c r="AA20" i="16"/>
  <c r="U15" i="16"/>
  <c r="W7" i="16"/>
  <c r="AA23" i="16"/>
  <c r="AA16" i="16"/>
  <c r="Y45" i="16"/>
  <c r="U22" i="16"/>
  <c r="V36" i="16"/>
  <c r="U23" i="16"/>
  <c r="AA41" i="16"/>
  <c r="AA9" i="16"/>
  <c r="X30" i="16"/>
  <c r="V32" i="16"/>
  <c r="AA22" i="16"/>
  <c r="U25" i="16"/>
  <c r="V15" i="16"/>
  <c r="Y49" i="16"/>
  <c r="U55" i="16"/>
  <c r="Y35" i="16"/>
  <c r="V5" i="16"/>
  <c r="V12" i="16"/>
  <c r="Y7" i="16"/>
  <c r="V34" i="16"/>
  <c r="Y25" i="16"/>
  <c r="Z42" i="16"/>
  <c r="Y26" i="16"/>
  <c r="AA11" i="16"/>
  <c r="Y54" i="16"/>
  <c r="W15" i="16"/>
  <c r="W18" i="16"/>
  <c r="Y30" i="16"/>
  <c r="Y29" i="16"/>
  <c r="Y12" i="16"/>
  <c r="Y13" i="16"/>
  <c r="AA37" i="16"/>
  <c r="V39" i="16"/>
  <c r="AC4" i="20"/>
  <c r="X31" i="16"/>
  <c r="U43" i="16"/>
  <c r="Y19" i="16"/>
  <c r="V41" i="16"/>
  <c r="W9" i="16"/>
  <c r="U12" i="16"/>
  <c r="U29" i="16"/>
  <c r="Y42" i="16"/>
  <c r="U34" i="16"/>
  <c r="U9" i="16"/>
  <c r="U8" i="16"/>
  <c r="W17" i="16"/>
  <c r="V45" i="16"/>
  <c r="W20" i="16"/>
  <c r="Z33" i="16"/>
  <c r="V30" i="16"/>
  <c r="U19" i="16"/>
  <c r="V24" i="16"/>
  <c r="AA51" i="16"/>
  <c r="Y10" i="16"/>
  <c r="X14" i="16"/>
  <c r="V18" i="16"/>
  <c r="AA29" i="16"/>
  <c r="AA30" i="16"/>
  <c r="AA26" i="16"/>
  <c r="AA27" i="16"/>
  <c r="V7" i="16"/>
  <c r="AA24" i="16"/>
  <c r="Z26" i="16"/>
  <c r="U35" i="16"/>
  <c r="X6" i="16"/>
  <c r="Z20" i="16"/>
  <c r="Y51" i="16"/>
  <c r="Y27" i="16"/>
  <c r="V48" i="16"/>
  <c r="U50" i="16"/>
  <c r="AJ4" i="12"/>
  <c r="AL4" i="12"/>
  <c r="AK4" i="12"/>
  <c r="AF6" i="12"/>
  <c r="Z27" i="34" l="1"/>
  <c r="Z37" i="33"/>
  <c r="Z18" i="35"/>
  <c r="Z19" i="35"/>
  <c r="AA38" i="34"/>
  <c r="Z41" i="35"/>
  <c r="AC12" i="35"/>
  <c r="AA42" i="33"/>
  <c r="AA40" i="35"/>
  <c r="Z7" i="34"/>
  <c r="AB19" i="33"/>
  <c r="Z33" i="34"/>
  <c r="T5" i="21"/>
  <c r="L5" i="21"/>
  <c r="AA13" i="35"/>
  <c r="AC25" i="34"/>
  <c r="Z46" i="35"/>
  <c r="AC12" i="34"/>
  <c r="AB20" i="35"/>
  <c r="AA6" i="34"/>
  <c r="AA22" i="33"/>
  <c r="AA11" i="33"/>
  <c r="C5" i="21"/>
  <c r="H4" i="21"/>
  <c r="H4" i="45" s="1"/>
  <c r="AR4" i="16"/>
  <c r="AA12" i="35"/>
  <c r="Z8" i="33"/>
  <c r="AA38" i="35"/>
  <c r="AA47" i="35"/>
  <c r="Z13" i="35"/>
  <c r="AB16" i="35"/>
  <c r="AC20" i="33"/>
  <c r="AA27" i="34"/>
  <c r="AB18" i="35"/>
  <c r="AA12" i="33"/>
  <c r="Z56" i="35"/>
  <c r="AC28" i="34"/>
  <c r="AA39" i="33"/>
  <c r="AC44" i="34"/>
  <c r="AA43" i="34"/>
  <c r="AA45" i="34"/>
  <c r="Z31" i="33"/>
  <c r="AC10" i="35"/>
  <c r="AA37" i="34"/>
  <c r="Z51" i="35"/>
  <c r="Z34" i="35"/>
  <c r="AB10" i="33"/>
  <c r="AC22" i="34"/>
  <c r="AC50" i="33"/>
  <c r="AA20" i="35"/>
  <c r="AA18" i="34"/>
  <c r="AA31" i="34"/>
  <c r="AA24" i="34"/>
  <c r="AA37" i="33"/>
  <c r="AA14" i="33"/>
  <c r="AA30" i="33"/>
  <c r="AA27" i="33"/>
  <c r="AA46" i="33"/>
  <c r="AA15" i="33"/>
  <c r="AA24" i="33"/>
  <c r="AC47" i="33"/>
  <c r="AB10" i="35"/>
  <c r="AC31" i="35"/>
  <c r="Z48" i="35"/>
  <c r="Z52" i="34"/>
  <c r="Z5" i="35"/>
  <c r="AC14" i="33"/>
  <c r="AC50" i="34"/>
  <c r="Z39" i="35"/>
  <c r="AA45" i="33"/>
  <c r="Z22" i="35"/>
  <c r="AA50" i="35"/>
  <c r="AA50" i="33"/>
  <c r="AC28" i="33"/>
  <c r="AI4" i="33"/>
  <c r="AC43" i="35"/>
  <c r="AA36" i="33"/>
  <c r="AC25" i="35"/>
  <c r="AA48" i="33"/>
  <c r="AC14" i="34"/>
  <c r="Z34" i="33"/>
  <c r="AB10" i="34"/>
  <c r="Z19" i="33"/>
  <c r="Z6" i="34"/>
  <c r="Z39" i="34"/>
  <c r="AA6" i="33"/>
  <c r="AA13" i="33"/>
  <c r="AA21" i="33"/>
  <c r="AA33" i="33"/>
  <c r="AA29" i="33"/>
  <c r="AB13" i="33"/>
  <c r="AB12" i="33"/>
  <c r="AA32" i="35"/>
  <c r="AC55" i="33"/>
  <c r="AC56" i="33"/>
  <c r="AB12" i="35"/>
  <c r="AA28" i="34"/>
  <c r="AA18" i="33"/>
  <c r="AA19" i="33"/>
  <c r="AA25" i="33"/>
  <c r="AA26" i="33"/>
  <c r="AA7" i="33"/>
  <c r="Z40" i="34"/>
  <c r="AC51" i="35"/>
  <c r="AA7" i="34"/>
  <c r="AA12" i="34"/>
  <c r="AA36" i="35"/>
  <c r="Z24" i="35"/>
  <c r="AC29" i="35"/>
  <c r="AB19" i="34"/>
  <c r="AA14" i="35"/>
  <c r="Z9" i="35"/>
  <c r="Z44" i="34"/>
  <c r="AA40" i="33"/>
  <c r="AA51" i="34"/>
  <c r="AB15" i="35"/>
  <c r="AA41" i="34"/>
  <c r="AA9" i="34"/>
  <c r="AA19" i="34"/>
  <c r="AA28" i="33"/>
  <c r="AA50" i="27"/>
  <c r="AA30" i="35"/>
  <c r="Z42" i="34"/>
  <c r="AB15" i="33"/>
  <c r="AC40" i="34"/>
  <c r="Z11" i="34"/>
  <c r="AA39" i="35"/>
  <c r="AB16" i="34"/>
  <c r="AC23" i="35"/>
  <c r="AI4" i="35"/>
  <c r="AC38" i="35"/>
  <c r="AA14" i="34"/>
  <c r="Z20" i="35"/>
  <c r="AC25" i="33"/>
  <c r="Z16" i="35"/>
  <c r="AA32" i="34"/>
  <c r="AA43" i="33"/>
  <c r="Z33" i="26"/>
  <c r="AC15" i="33"/>
  <c r="AA16" i="35"/>
  <c r="AC36" i="34"/>
  <c r="AA17" i="33"/>
  <c r="AC55" i="34"/>
  <c r="AA40" i="34"/>
  <c r="Z28" i="34"/>
  <c r="AC39" i="35"/>
  <c r="Z28" i="35"/>
  <c r="AA21" i="34"/>
  <c r="Z53" i="34"/>
  <c r="AA9" i="33"/>
  <c r="Z48" i="26"/>
  <c r="Q4" i="21"/>
  <c r="AC38" i="34"/>
  <c r="Z39" i="33"/>
  <c r="AB13" i="34"/>
  <c r="AC48" i="33"/>
  <c r="Z24" i="33"/>
  <c r="AA32" i="33"/>
  <c r="AC27" i="34"/>
  <c r="AA48" i="34"/>
  <c r="AC53" i="34"/>
  <c r="Z24" i="34"/>
  <c r="AC51" i="34"/>
  <c r="AB7" i="34"/>
  <c r="Z27" i="35"/>
  <c r="AC8" i="33"/>
  <c r="AA47" i="34"/>
  <c r="AA20" i="34"/>
  <c r="Z54" i="35"/>
  <c r="AA11" i="34"/>
  <c r="AC33" i="35"/>
  <c r="AC17" i="34"/>
  <c r="Z37" i="35"/>
  <c r="AC16" i="33"/>
  <c r="AB5" i="35"/>
  <c r="Z53" i="20"/>
  <c r="Z43" i="26"/>
  <c r="AC33" i="34"/>
  <c r="AC52" i="33"/>
  <c r="Z44" i="35"/>
  <c r="Z22" i="33"/>
  <c r="AC47" i="35"/>
  <c r="AC29" i="34"/>
  <c r="Z17" i="34"/>
  <c r="Z53" i="33"/>
  <c r="AC26" i="33"/>
  <c r="AC54" i="35"/>
  <c r="AC52" i="35"/>
  <c r="AC21" i="34"/>
  <c r="AC38" i="33"/>
  <c r="AC41" i="33"/>
  <c r="AA24" i="35"/>
  <c r="AA15" i="35"/>
  <c r="AA31" i="35"/>
  <c r="AC49" i="33"/>
  <c r="AC43" i="34"/>
  <c r="AB19" i="35"/>
  <c r="Z53" i="35"/>
  <c r="AA10" i="35"/>
  <c r="Z16" i="33"/>
  <c r="AA16" i="34"/>
  <c r="AC48" i="34"/>
  <c r="AB13" i="35"/>
  <c r="Z8" i="34"/>
  <c r="Z43" i="35"/>
  <c r="AC41" i="34"/>
  <c r="AC19" i="35"/>
  <c r="AC30" i="33"/>
  <c r="AA19" i="35"/>
  <c r="AC37" i="34"/>
  <c r="AC15" i="35"/>
  <c r="AA34" i="34"/>
  <c r="AB7" i="33"/>
  <c r="AC37" i="33"/>
  <c r="AA22" i="34"/>
  <c r="AA35" i="34"/>
  <c r="Z33" i="35"/>
  <c r="AA29" i="34"/>
  <c r="AA25" i="34"/>
  <c r="AA49" i="35"/>
  <c r="Z11" i="35"/>
  <c r="AC24" i="33"/>
  <c r="Z31" i="35"/>
  <c r="AC41" i="35"/>
  <c r="AB14" i="34"/>
  <c r="Z36" i="33"/>
  <c r="Z25" i="34"/>
  <c r="Z55" i="33"/>
  <c r="Z14" i="35"/>
  <c r="AA15" i="34"/>
  <c r="Z29" i="35"/>
  <c r="AB21" i="35"/>
  <c r="AA26" i="28"/>
  <c r="Z46" i="26"/>
  <c r="Z45" i="33"/>
  <c r="Z7" i="35"/>
  <c r="Z50" i="34"/>
  <c r="AC13" i="35"/>
  <c r="AC10" i="33"/>
  <c r="Z19" i="34"/>
  <c r="Z30" i="35"/>
  <c r="Z35" i="35"/>
  <c r="AC18" i="35"/>
  <c r="Z21" i="34"/>
  <c r="AA48" i="35"/>
  <c r="Z21" i="33"/>
  <c r="AC6" i="35"/>
  <c r="AC19" i="33"/>
  <c r="AC44" i="33"/>
  <c r="Z46" i="34"/>
  <c r="Z55" i="35"/>
  <c r="AA50" i="34"/>
  <c r="Z21" i="35"/>
  <c r="AB8" i="35"/>
  <c r="AA28" i="35"/>
  <c r="AC24" i="35"/>
  <c r="AA30" i="34"/>
  <c r="AC16" i="34"/>
  <c r="AA36" i="34"/>
  <c r="AC42" i="34"/>
  <c r="Z50" i="33"/>
  <c r="Z34" i="34"/>
  <c r="AA17" i="34"/>
  <c r="AC13" i="34"/>
  <c r="Z32" i="35"/>
  <c r="Z10" i="35"/>
  <c r="AA51" i="35"/>
  <c r="AB14" i="35"/>
  <c r="Z38" i="35"/>
  <c r="AC46" i="33"/>
  <c r="AA41" i="35"/>
  <c r="Z23" i="35"/>
  <c r="Z17" i="33"/>
  <c r="AC12" i="33"/>
  <c r="Z43" i="33"/>
  <c r="AA8" i="34"/>
  <c r="AC27" i="35"/>
  <c r="Z6" i="35"/>
  <c r="Z52" i="33"/>
  <c r="AC17" i="35"/>
  <c r="Z10" i="34"/>
  <c r="AC7" i="34"/>
  <c r="Z12" i="35"/>
  <c r="AA26" i="34"/>
  <c r="AC9" i="34"/>
  <c r="Z48" i="34"/>
  <c r="AA13" i="34"/>
  <c r="Z40" i="35"/>
  <c r="AC49" i="34"/>
  <c r="AA7" i="35"/>
  <c r="AC18" i="34"/>
  <c r="AC36" i="35"/>
  <c r="AA33" i="35"/>
  <c r="Z54" i="34"/>
  <c r="Z10" i="33"/>
  <c r="AB11" i="34"/>
  <c r="AC31" i="34"/>
  <c r="AC32" i="33"/>
  <c r="AB8" i="33"/>
  <c r="Z56" i="34"/>
  <c r="AB9" i="34"/>
  <c r="Z15" i="34"/>
  <c r="AC30" i="35"/>
  <c r="AC46" i="35"/>
  <c r="Z42" i="35"/>
  <c r="AC17" i="33"/>
  <c r="Z17" i="35"/>
  <c r="AC35" i="34"/>
  <c r="Z30" i="34"/>
  <c r="AA39" i="34"/>
  <c r="AC21" i="33"/>
  <c r="L4" i="35"/>
  <c r="L4" i="34"/>
  <c r="L4" i="33"/>
  <c r="AC45" i="34"/>
  <c r="AC43" i="33"/>
  <c r="AC42" i="33"/>
  <c r="AC10" i="34"/>
  <c r="Z49" i="34"/>
  <c r="Z29" i="33"/>
  <c r="Z28" i="33"/>
  <c r="AB17" i="35"/>
  <c r="AA26" i="35"/>
  <c r="AA29" i="35"/>
  <c r="AC19" i="34"/>
  <c r="Z6" i="33"/>
  <c r="Z11" i="26"/>
  <c r="AC32" i="34"/>
  <c r="Z46" i="33"/>
  <c r="AC7" i="35"/>
  <c r="Z22" i="34"/>
  <c r="AC53" i="35"/>
  <c r="AC40" i="33"/>
  <c r="AC39" i="33"/>
  <c r="Z32" i="34"/>
  <c r="Z31" i="34"/>
  <c r="AC26" i="34"/>
  <c r="Z51" i="34"/>
  <c r="AA44" i="35"/>
  <c r="M4" i="35"/>
  <c r="M4" i="34"/>
  <c r="M4" i="33"/>
  <c r="Z54" i="27"/>
  <c r="Z47" i="26"/>
  <c r="AB21" i="33"/>
  <c r="AB20" i="33"/>
  <c r="Z25" i="33"/>
  <c r="Z18" i="34"/>
  <c r="AB5" i="33"/>
  <c r="Z55" i="34"/>
  <c r="AC14" i="35"/>
  <c r="AB11" i="33"/>
  <c r="Z26" i="33"/>
  <c r="AC51" i="33"/>
  <c r="Z41" i="34"/>
  <c r="Z45" i="35"/>
  <c r="Z52" i="35"/>
  <c r="AC11" i="35"/>
  <c r="Z12" i="34"/>
  <c r="AC44" i="35"/>
  <c r="AB20" i="34"/>
  <c r="Z49" i="33"/>
  <c r="Z48" i="33"/>
  <c r="AA6" i="35"/>
  <c r="Z27" i="33"/>
  <c r="AB11" i="35"/>
  <c r="AC7" i="33"/>
  <c r="Z35" i="33"/>
  <c r="AF8" i="38"/>
  <c r="AC28" i="35"/>
  <c r="AC42" i="35"/>
  <c r="AB9" i="35"/>
  <c r="AA8" i="35"/>
  <c r="AA44" i="34"/>
  <c r="AB18" i="34"/>
  <c r="AA18" i="35"/>
  <c r="AC34" i="35"/>
  <c r="AA49" i="33"/>
  <c r="AA27" i="35"/>
  <c r="Z12" i="33"/>
  <c r="Z11" i="33"/>
  <c r="Z9" i="34"/>
  <c r="AC22" i="35"/>
  <c r="AB6" i="34"/>
  <c r="AC50" i="35"/>
  <c r="AC47" i="34"/>
  <c r="AC46" i="34"/>
  <c r="AC8" i="34"/>
  <c r="Z9" i="33"/>
  <c r="AB21" i="34"/>
  <c r="AC45" i="35"/>
  <c r="AC9" i="35"/>
  <c r="AC29" i="33"/>
  <c r="AC34" i="34"/>
  <c r="AC56" i="35"/>
  <c r="Z7" i="33"/>
  <c r="Z14" i="34"/>
  <c r="Z37" i="34"/>
  <c r="AB8" i="34"/>
  <c r="AC37" i="35"/>
  <c r="AD9" i="38"/>
  <c r="AA25" i="35"/>
  <c r="AC23" i="34"/>
  <c r="Z33" i="33"/>
  <c r="Z32" i="33"/>
  <c r="AA45" i="28"/>
  <c r="AC30" i="34"/>
  <c r="AC20" i="35"/>
  <c r="AA37" i="35"/>
  <c r="AC31" i="33"/>
  <c r="Z30" i="33"/>
  <c r="Z42" i="33"/>
  <c r="Z41" i="33"/>
  <c r="AB15" i="34"/>
  <c r="AA49" i="34"/>
  <c r="AC11" i="33"/>
  <c r="AC34" i="33"/>
  <c r="AC33" i="33"/>
  <c r="AB7" i="35"/>
  <c r="AB6" i="35"/>
  <c r="AC56" i="34"/>
  <c r="AC21" i="35"/>
  <c r="AC48" i="35"/>
  <c r="Z14" i="33"/>
  <c r="AB17" i="34"/>
  <c r="Z8" i="35"/>
  <c r="Z25" i="35"/>
  <c r="Z18" i="33"/>
  <c r="AC15" i="34"/>
  <c r="AC8" i="35"/>
  <c r="N4" i="34"/>
  <c r="N4" i="33"/>
  <c r="N4" i="35"/>
  <c r="N5" i="34"/>
  <c r="N5" i="33"/>
  <c r="N5" i="35"/>
  <c r="Z12" i="26"/>
  <c r="Z21" i="26"/>
  <c r="Z22" i="26"/>
  <c r="AA17" i="35"/>
  <c r="Z20" i="34"/>
  <c r="AC49" i="35"/>
  <c r="AC40" i="35"/>
  <c r="AC39" i="34"/>
  <c r="Z40" i="33"/>
  <c r="AC35" i="33"/>
  <c r="Z47" i="33"/>
  <c r="Z56" i="33"/>
  <c r="Z38" i="33"/>
  <c r="AA34" i="35"/>
  <c r="Z20" i="33"/>
  <c r="AB12" i="34"/>
  <c r="Z47" i="35"/>
  <c r="Z43" i="34"/>
  <c r="AC53" i="33"/>
  <c r="Z54" i="33"/>
  <c r="AC32" i="35"/>
  <c r="AA5" i="34"/>
  <c r="AI5" i="34" s="1"/>
  <c r="AC24" i="34"/>
  <c r="Z23" i="33"/>
  <c r="AC27" i="33"/>
  <c r="AC45" i="33"/>
  <c r="AC9" i="33"/>
  <c r="AC16" i="35"/>
  <c r="AC20" i="34"/>
  <c r="AA23" i="35"/>
  <c r="AG9" i="38"/>
  <c r="Z49" i="35"/>
  <c r="AC13" i="33"/>
  <c r="AC11" i="34"/>
  <c r="Z16" i="34"/>
  <c r="AC54" i="34"/>
  <c r="AC5" i="33"/>
  <c r="Z47" i="34"/>
  <c r="Z44" i="33"/>
  <c r="Z50" i="35"/>
  <c r="AA9" i="35"/>
  <c r="AC55" i="35"/>
  <c r="AC35" i="35"/>
  <c r="AA46" i="35"/>
  <c r="AE8" i="38"/>
  <c r="AB6" i="33"/>
  <c r="AC52" i="34"/>
  <c r="Z51" i="33"/>
  <c r="AC36" i="33"/>
  <c r="Z15" i="33"/>
  <c r="AB16" i="33"/>
  <c r="Z26" i="34"/>
  <c r="AC26" i="35"/>
  <c r="Z53" i="28"/>
  <c r="Z56" i="26"/>
  <c r="AA11" i="28"/>
  <c r="AA10" i="28"/>
  <c r="Z13" i="20"/>
  <c r="Z32" i="26"/>
  <c r="AC20" i="28"/>
  <c r="Z34" i="26"/>
  <c r="Z52" i="26"/>
  <c r="Z42" i="26"/>
  <c r="AA25" i="28"/>
  <c r="AA36" i="28"/>
  <c r="AC26" i="20"/>
  <c r="AA38" i="28"/>
  <c r="AC56" i="27"/>
  <c r="AA30" i="28"/>
  <c r="AA44" i="27"/>
  <c r="AC38" i="27"/>
  <c r="AA23" i="28"/>
  <c r="AA34" i="27"/>
  <c r="AC34" i="26"/>
  <c r="Z15" i="28"/>
  <c r="AA37" i="27"/>
  <c r="AA16" i="27"/>
  <c r="AC20" i="26"/>
  <c r="Z7" i="27"/>
  <c r="AA15" i="27"/>
  <c r="AC52" i="27"/>
  <c r="Z6" i="27"/>
  <c r="Z14" i="28"/>
  <c r="AA42" i="27"/>
  <c r="AC38" i="28"/>
  <c r="Z40" i="20"/>
  <c r="Z40" i="28"/>
  <c r="Z36" i="27"/>
  <c r="AA18" i="27"/>
  <c r="Z40" i="27"/>
  <c r="AA51" i="27"/>
  <c r="AC44" i="26"/>
  <c r="Z19" i="28"/>
  <c r="Z39" i="20"/>
  <c r="AB12" i="28"/>
  <c r="AC21" i="26"/>
  <c r="AA48" i="27"/>
  <c r="AC39" i="28"/>
  <c r="AC52" i="26"/>
  <c r="AC15" i="27"/>
  <c r="AC51" i="26"/>
  <c r="AC28" i="26"/>
  <c r="Z33" i="28"/>
  <c r="Z55" i="27"/>
  <c r="Z6" i="28"/>
  <c r="Z27" i="20"/>
  <c r="AA38" i="27"/>
  <c r="AA10" i="26"/>
  <c r="AA45" i="27"/>
  <c r="Z21" i="27"/>
  <c r="AC46" i="28"/>
  <c r="AC48" i="28"/>
  <c r="AA34" i="28"/>
  <c r="Z52" i="27"/>
  <c r="AC15" i="26"/>
  <c r="Z16" i="28"/>
  <c r="Z17" i="27"/>
  <c r="AC42" i="27"/>
  <c r="AC10" i="26"/>
  <c r="AB13" i="26"/>
  <c r="AB10" i="27"/>
  <c r="AB14" i="26"/>
  <c r="AC8" i="28"/>
  <c r="AB9" i="27"/>
  <c r="Z37" i="27"/>
  <c r="Z33" i="27"/>
  <c r="AA14" i="27"/>
  <c r="AA12" i="27"/>
  <c r="AA25" i="27"/>
  <c r="AC47" i="28"/>
  <c r="AA40" i="27"/>
  <c r="AA23" i="27"/>
  <c r="AA7" i="27"/>
  <c r="AA44" i="26"/>
  <c r="AA22" i="27"/>
  <c r="AB16" i="27"/>
  <c r="AB19" i="28"/>
  <c r="Z18" i="27"/>
  <c r="Z28" i="20"/>
  <c r="Z5" i="28"/>
  <c r="Z32" i="28"/>
  <c r="AC42" i="28"/>
  <c r="Z11" i="28"/>
  <c r="Z26" i="26"/>
  <c r="AC21" i="28"/>
  <c r="AB12" i="27"/>
  <c r="AA33" i="27"/>
  <c r="Z51" i="20"/>
  <c r="AA19" i="27"/>
  <c r="Z44" i="28"/>
  <c r="AC52" i="20"/>
  <c r="AB14" i="28"/>
  <c r="AC18" i="26"/>
  <c r="AA41" i="28"/>
  <c r="AC37" i="26"/>
  <c r="Z48" i="27"/>
  <c r="Z45" i="27"/>
  <c r="Z49" i="27"/>
  <c r="Z32" i="27"/>
  <c r="Z12" i="20"/>
  <c r="AA26" i="27"/>
  <c r="Z56" i="20"/>
  <c r="Z30" i="26"/>
  <c r="AA25" i="26"/>
  <c r="Z50" i="26"/>
  <c r="Z43" i="27"/>
  <c r="Z10" i="27"/>
  <c r="AC33" i="28"/>
  <c r="Z11" i="27"/>
  <c r="AA40" i="28"/>
  <c r="AA49" i="28"/>
  <c r="Z20" i="28"/>
  <c r="AA47" i="27"/>
  <c r="AC49" i="26"/>
  <c r="AC43" i="27"/>
  <c r="Z12" i="28"/>
  <c r="AA41" i="27"/>
  <c r="Z8" i="28"/>
  <c r="Z36" i="28"/>
  <c r="AC38" i="26"/>
  <c r="Z41" i="28"/>
  <c r="AA6" i="27"/>
  <c r="AA24" i="27"/>
  <c r="AC17" i="27"/>
  <c r="AC48" i="26"/>
  <c r="Z23" i="27"/>
  <c r="AA30" i="27"/>
  <c r="Z43" i="28"/>
  <c r="AC6" i="28"/>
  <c r="AA32" i="27"/>
  <c r="AA8" i="27"/>
  <c r="AA13" i="27"/>
  <c r="AC12" i="26"/>
  <c r="AC7" i="26"/>
  <c r="AC26" i="26"/>
  <c r="AC29" i="26"/>
  <c r="Z38" i="27"/>
  <c r="AA36" i="27"/>
  <c r="AA35" i="27"/>
  <c r="AA20" i="27"/>
  <c r="AC8" i="27"/>
  <c r="Z42" i="20"/>
  <c r="AB21" i="27"/>
  <c r="AC30" i="27"/>
  <c r="AB6" i="28"/>
  <c r="AC22" i="26"/>
  <c r="AA17" i="28"/>
  <c r="AC29" i="27"/>
  <c r="AC17" i="26"/>
  <c r="AA17" i="27"/>
  <c r="Z25" i="20"/>
  <c r="Z50" i="28"/>
  <c r="Z9" i="26"/>
  <c r="AB18" i="26"/>
  <c r="AA9" i="28"/>
  <c r="AC36" i="27"/>
  <c r="AA15" i="28"/>
  <c r="AB11" i="26"/>
  <c r="Z51" i="28"/>
  <c r="AC32" i="27"/>
  <c r="AC50" i="28"/>
  <c r="AA43" i="28"/>
  <c r="Z45" i="20"/>
  <c r="AC18" i="28"/>
  <c r="AA27" i="28"/>
  <c r="AC14" i="28"/>
  <c r="Z12" i="27"/>
  <c r="Z10" i="20"/>
  <c r="Z52" i="28"/>
  <c r="AA13" i="26"/>
  <c r="AC41" i="27"/>
  <c r="AC13" i="27"/>
  <c r="AC31" i="28"/>
  <c r="Z35" i="28"/>
  <c r="Z27" i="28"/>
  <c r="AC7" i="28"/>
  <c r="Z26" i="28"/>
  <c r="AB8" i="26"/>
  <c r="Z9" i="28"/>
  <c r="AC8" i="20"/>
  <c r="AC11" i="28"/>
  <c r="AC10" i="28"/>
  <c r="AC29" i="28"/>
  <c r="Z9" i="27"/>
  <c r="Z7" i="26"/>
  <c r="Z39" i="26"/>
  <c r="AB6" i="26"/>
  <c r="AC21" i="27"/>
  <c r="Z27" i="27"/>
  <c r="AC27" i="27"/>
  <c r="Z15" i="20"/>
  <c r="AC39" i="26"/>
  <c r="Z45" i="28"/>
  <c r="Z22" i="28"/>
  <c r="Z13" i="27"/>
  <c r="Z25" i="27"/>
  <c r="Z56" i="28"/>
  <c r="Z37" i="28"/>
  <c r="AC40" i="26"/>
  <c r="Z24" i="28"/>
  <c r="Z31" i="27"/>
  <c r="AC37" i="27"/>
  <c r="Z27" i="26"/>
  <c r="AC36" i="26"/>
  <c r="AA27" i="26"/>
  <c r="AA5" i="26"/>
  <c r="Z35" i="26"/>
  <c r="Z23" i="20"/>
  <c r="AC14" i="27"/>
  <c r="AA42" i="28"/>
  <c r="AC50" i="26"/>
  <c r="Z46" i="27"/>
  <c r="Z29" i="28"/>
  <c r="AC49" i="28"/>
  <c r="Z10" i="28"/>
  <c r="Z51" i="27"/>
  <c r="Z16" i="27"/>
  <c r="AB20" i="26"/>
  <c r="AA31" i="28"/>
  <c r="AC49" i="27"/>
  <c r="Z48" i="20"/>
  <c r="AC25" i="28"/>
  <c r="AB13" i="27"/>
  <c r="AA31" i="26"/>
  <c r="AB15" i="27"/>
  <c r="Z24" i="20"/>
  <c r="Z23" i="28"/>
  <c r="AC32" i="28"/>
  <c r="AC51" i="27"/>
  <c r="AC24" i="27"/>
  <c r="AA21" i="28"/>
  <c r="AA37" i="28"/>
  <c r="Z16" i="20"/>
  <c r="AA34" i="26"/>
  <c r="AA51" i="26"/>
  <c r="Z21" i="20"/>
  <c r="AA39" i="26"/>
  <c r="AC6" i="27"/>
  <c r="AA49" i="26"/>
  <c r="AC30" i="28"/>
  <c r="AB11" i="27"/>
  <c r="Z22" i="27"/>
  <c r="Z26" i="27"/>
  <c r="AC30" i="26"/>
  <c r="Z9" i="20"/>
  <c r="Z50" i="27"/>
  <c r="AA22" i="28"/>
  <c r="Z21" i="28"/>
  <c r="Z14" i="27"/>
  <c r="AB21" i="28"/>
  <c r="AC8" i="26"/>
  <c r="AB16" i="28"/>
  <c r="Z13" i="28"/>
  <c r="AA36" i="26"/>
  <c r="Z25" i="28"/>
  <c r="AA11" i="26"/>
  <c r="Z38" i="28"/>
  <c r="Z7" i="28"/>
  <c r="AC41" i="26"/>
  <c r="AA20" i="28"/>
  <c r="AC53" i="27"/>
  <c r="AC23" i="26"/>
  <c r="Z8" i="27"/>
  <c r="AC46" i="27"/>
  <c r="Z41" i="27"/>
  <c r="AC54" i="27"/>
  <c r="AA18" i="28"/>
  <c r="Z39" i="27"/>
  <c r="AI4" i="27"/>
  <c r="Z56" i="27"/>
  <c r="AA16" i="26"/>
  <c r="AC19" i="26"/>
  <c r="Z28" i="28"/>
  <c r="AC39" i="27"/>
  <c r="AC56" i="26"/>
  <c r="AA17" i="26"/>
  <c r="AC31" i="26"/>
  <c r="AC35" i="26"/>
  <c r="Z42" i="28"/>
  <c r="Z5" i="26"/>
  <c r="AC22" i="27"/>
  <c r="AA41" i="26"/>
  <c r="AC44" i="27"/>
  <c r="AC31" i="27"/>
  <c r="Z36" i="26"/>
  <c r="AC10" i="27"/>
  <c r="AA14" i="26"/>
  <c r="AA24" i="26"/>
  <c r="AC36" i="28"/>
  <c r="AB19" i="26"/>
  <c r="AB16" i="26"/>
  <c r="AA43" i="26"/>
  <c r="AC56" i="28"/>
  <c r="AA13" i="28"/>
  <c r="AA50" i="28"/>
  <c r="AC25" i="27"/>
  <c r="AC26" i="27"/>
  <c r="AA38" i="26"/>
  <c r="AC47" i="27"/>
  <c r="Z34" i="28"/>
  <c r="AC34" i="28"/>
  <c r="AC53" i="28"/>
  <c r="AC25" i="26"/>
  <c r="AA6" i="28"/>
  <c r="AC46" i="26"/>
  <c r="AA48" i="28"/>
  <c r="AA39" i="28"/>
  <c r="Z17" i="28"/>
  <c r="Z18" i="28"/>
  <c r="Z46" i="28"/>
  <c r="Z46" i="20"/>
  <c r="AC47" i="26"/>
  <c r="Z19" i="26"/>
  <c r="AA32" i="26"/>
  <c r="AB7" i="27"/>
  <c r="Z17" i="26"/>
  <c r="AC22" i="28"/>
  <c r="AC55" i="27"/>
  <c r="AC9" i="28"/>
  <c r="AC11" i="26"/>
  <c r="Z42" i="27"/>
  <c r="AA49" i="27"/>
  <c r="AA19" i="26"/>
  <c r="AC24" i="26"/>
  <c r="AA12" i="28"/>
  <c r="AC48" i="27"/>
  <c r="AC16" i="27"/>
  <c r="AC28" i="27"/>
  <c r="Z44" i="27"/>
  <c r="AA45" i="26"/>
  <c r="Z5" i="27"/>
  <c r="AC18" i="27"/>
  <c r="AC41" i="28"/>
  <c r="AA19" i="28"/>
  <c r="AC43" i="28"/>
  <c r="Z49" i="26"/>
  <c r="AB11" i="28"/>
  <c r="AA28" i="28"/>
  <c r="AA22" i="26"/>
  <c r="AC34" i="27"/>
  <c r="AA28" i="26"/>
  <c r="AC55" i="26"/>
  <c r="AA46" i="26"/>
  <c r="AC19" i="27"/>
  <c r="Z38" i="26"/>
  <c r="AC20" i="27"/>
  <c r="Z22" i="20"/>
  <c r="AA48" i="26"/>
  <c r="AC53" i="20"/>
  <c r="AB5" i="26"/>
  <c r="AC44" i="28"/>
  <c r="Z40" i="26"/>
  <c r="AC16" i="26"/>
  <c r="AC54" i="26"/>
  <c r="AC27" i="28"/>
  <c r="AB8" i="28"/>
  <c r="Z44" i="26"/>
  <c r="Z24" i="26"/>
  <c r="Z14" i="26"/>
  <c r="AI4" i="26"/>
  <c r="AA35" i="28"/>
  <c r="Z28" i="27"/>
  <c r="AC9" i="27"/>
  <c r="AA7" i="28"/>
  <c r="AA24" i="28"/>
  <c r="Z53" i="27"/>
  <c r="Z24" i="27"/>
  <c r="Z47" i="27"/>
  <c r="AA5" i="28"/>
  <c r="AA46" i="28"/>
  <c r="AA8" i="28"/>
  <c r="AA14" i="28"/>
  <c r="Z29" i="27"/>
  <c r="AA29" i="28"/>
  <c r="AC28" i="28"/>
  <c r="AA35" i="26"/>
  <c r="AA15" i="26"/>
  <c r="Z8" i="26"/>
  <c r="Z25" i="26"/>
  <c r="AC27" i="26"/>
  <c r="AA37" i="26"/>
  <c r="AA50" i="26"/>
  <c r="Z39" i="28"/>
  <c r="AC9" i="26"/>
  <c r="AA39" i="27"/>
  <c r="AB7" i="28"/>
  <c r="N5" i="20"/>
  <c r="I5" i="20" s="1"/>
  <c r="N5" i="28"/>
  <c r="I5" i="28" s="1"/>
  <c r="N5" i="27"/>
  <c r="I5" i="27" s="1"/>
  <c r="N5" i="26"/>
  <c r="I5" i="26" s="1"/>
  <c r="Z53" i="26"/>
  <c r="AC53" i="26"/>
  <c r="AC51" i="28"/>
  <c r="AA6" i="26"/>
  <c r="M4" i="28"/>
  <c r="H4" i="28" s="1"/>
  <c r="M4" i="26"/>
  <c r="H4" i="26" s="1"/>
  <c r="M4" i="27"/>
  <c r="H4" i="27" s="1"/>
  <c r="Z26" i="20"/>
  <c r="Z20" i="27"/>
  <c r="Z19" i="27"/>
  <c r="AC42" i="26"/>
  <c r="Z35" i="27"/>
  <c r="Z34" i="27"/>
  <c r="AC33" i="27"/>
  <c r="AC32" i="26"/>
  <c r="AC52" i="28"/>
  <c r="Z6" i="26"/>
  <c r="AB17" i="28"/>
  <c r="AB21" i="26"/>
  <c r="AB9" i="28"/>
  <c r="AA12" i="26"/>
  <c r="AC40" i="27"/>
  <c r="N4" i="28"/>
  <c r="I4" i="28" s="1"/>
  <c r="N4" i="26"/>
  <c r="I4" i="26" s="1"/>
  <c r="N4" i="27"/>
  <c r="I4" i="27" s="1"/>
  <c r="Z52" i="20"/>
  <c r="AC33" i="26"/>
  <c r="Z10" i="26"/>
  <c r="AC43" i="26"/>
  <c r="AA7" i="26"/>
  <c r="AA40" i="26"/>
  <c r="AA9" i="27"/>
  <c r="AC23" i="28"/>
  <c r="AC13" i="26"/>
  <c r="AA29" i="26"/>
  <c r="Z37" i="26"/>
  <c r="Z41" i="26"/>
  <c r="Z18" i="26"/>
  <c r="AC40" i="28"/>
  <c r="Z15" i="26"/>
  <c r="AA18" i="26"/>
  <c r="AB18" i="28"/>
  <c r="AC45" i="28"/>
  <c r="AA44" i="28"/>
  <c r="AB15" i="28"/>
  <c r="AC7" i="27"/>
  <c r="AC19" i="28"/>
  <c r="Z45" i="26"/>
  <c r="AA23" i="26"/>
  <c r="L4" i="27"/>
  <c r="G4" i="27" s="1"/>
  <c r="L4" i="26"/>
  <c r="G4" i="26" s="1"/>
  <c r="L4" i="28"/>
  <c r="G4" i="28" s="1"/>
  <c r="AG6" i="16"/>
  <c r="AA8" i="26"/>
  <c r="AC13" i="28"/>
  <c r="AC12" i="28"/>
  <c r="AC11" i="27"/>
  <c r="AC17" i="28"/>
  <c r="AC16" i="28"/>
  <c r="AC26" i="28"/>
  <c r="AC5" i="28"/>
  <c r="AC4" i="28"/>
  <c r="AI4" i="28" s="1"/>
  <c r="AB12" i="26"/>
  <c r="Z28" i="26"/>
  <c r="AB20" i="27"/>
  <c r="Z13" i="26"/>
  <c r="AC24" i="28"/>
  <c r="AA26" i="26"/>
  <c r="AC50" i="27"/>
  <c r="AC14" i="26"/>
  <c r="AA30" i="26"/>
  <c r="AA47" i="26"/>
  <c r="AC12" i="27"/>
  <c r="AB20" i="28"/>
  <c r="AC45" i="27"/>
  <c r="AA42" i="26"/>
  <c r="Z54" i="26"/>
  <c r="Z29" i="26"/>
  <c r="AA5" i="27"/>
  <c r="AB17" i="26"/>
  <c r="AB13" i="28"/>
  <c r="AB5" i="28"/>
  <c r="AA33" i="26"/>
  <c r="AC35" i="27"/>
  <c r="Z31" i="26"/>
  <c r="AC45" i="26"/>
  <c r="AB17" i="27"/>
  <c r="AA9" i="26"/>
  <c r="AB15" i="26"/>
  <c r="Z20" i="26"/>
  <c r="AB7" i="26"/>
  <c r="AB8" i="27"/>
  <c r="Z51" i="26"/>
  <c r="AC37" i="28"/>
  <c r="AC34" i="20"/>
  <c r="Z11" i="20"/>
  <c r="AC15" i="20"/>
  <c r="Z47" i="20"/>
  <c r="Z43" i="20"/>
  <c r="AC48" i="20"/>
  <c r="AA42" i="20"/>
  <c r="AA41" i="20"/>
  <c r="AA37" i="20"/>
  <c r="AC14" i="20"/>
  <c r="Z49" i="20"/>
  <c r="Z33" i="20"/>
  <c r="Z19" i="20"/>
  <c r="Z38" i="20"/>
  <c r="Z8" i="20"/>
  <c r="Z35" i="20"/>
  <c r="AC17" i="20"/>
  <c r="Z7" i="20"/>
  <c r="Z32" i="20"/>
  <c r="Z37" i="20"/>
  <c r="AA20" i="20"/>
  <c r="Z31" i="20"/>
  <c r="Z36" i="20"/>
  <c r="Z17" i="20"/>
  <c r="Z5" i="20"/>
  <c r="Z18" i="20"/>
  <c r="AD6" i="12"/>
  <c r="AK6" i="12" s="1"/>
  <c r="Z50" i="20"/>
  <c r="Z41" i="20"/>
  <c r="Z20" i="20"/>
  <c r="Z34" i="20"/>
  <c r="AJ5" i="12"/>
  <c r="AC20" i="20"/>
  <c r="AC9" i="20"/>
  <c r="AK5" i="12"/>
  <c r="Z29" i="20"/>
  <c r="AA38" i="20"/>
  <c r="AC18" i="20"/>
  <c r="AB14" i="20"/>
  <c r="AF6" i="16"/>
  <c r="Z54" i="20"/>
  <c r="Z44" i="20"/>
  <c r="Z14" i="20"/>
  <c r="AE5" i="16"/>
  <c r="AB10" i="20"/>
  <c r="Z6" i="20"/>
  <c r="AC25" i="20"/>
  <c r="AC33" i="20"/>
  <c r="AC29" i="20"/>
  <c r="AA34" i="20"/>
  <c r="AA18" i="20"/>
  <c r="AA17" i="20"/>
  <c r="AA14" i="20"/>
  <c r="AA8" i="20"/>
  <c r="AC38" i="20"/>
  <c r="AB7" i="20"/>
  <c r="AC16" i="20"/>
  <c r="AC55" i="20"/>
  <c r="AA16" i="20"/>
  <c r="AC51" i="20"/>
  <c r="AC46" i="20"/>
  <c r="AA7" i="20"/>
  <c r="AC47" i="20"/>
  <c r="AA39" i="20"/>
  <c r="AA29" i="20"/>
  <c r="AC27" i="20"/>
  <c r="AB13" i="20"/>
  <c r="AA50" i="20"/>
  <c r="AA51" i="20"/>
  <c r="AC23" i="20"/>
  <c r="AA12" i="20"/>
  <c r="AB5" i="20"/>
  <c r="AB20" i="20"/>
  <c r="AA11" i="20"/>
  <c r="AA19" i="20"/>
  <c r="AA9" i="20"/>
  <c r="AB17" i="20"/>
  <c r="AC30" i="20"/>
  <c r="AC19" i="20"/>
  <c r="AB18" i="20"/>
  <c r="AC49" i="20"/>
  <c r="AC54" i="20"/>
  <c r="AA13" i="20"/>
  <c r="AA24" i="20"/>
  <c r="AA23" i="20"/>
  <c r="AA30" i="20"/>
  <c r="AI4" i="20"/>
  <c r="AB19" i="20"/>
  <c r="AC50" i="20"/>
  <c r="AB6" i="20"/>
  <c r="AC37" i="20"/>
  <c r="AA43" i="20"/>
  <c r="AH6" i="16"/>
  <c r="AC45" i="20"/>
  <c r="AC44" i="20"/>
  <c r="AA10" i="20"/>
  <c r="AA25" i="20"/>
  <c r="AA26" i="20"/>
  <c r="AA49" i="20"/>
  <c r="AA48" i="20"/>
  <c r="AC39" i="20"/>
  <c r="AC40" i="20"/>
  <c r="AC41" i="20"/>
  <c r="AB21" i="20"/>
  <c r="AB11" i="20"/>
  <c r="AA15" i="20"/>
  <c r="AG7" i="16"/>
  <c r="AB8" i="20"/>
  <c r="AC5" i="20"/>
  <c r="AA27" i="20"/>
  <c r="AA28" i="20"/>
  <c r="AA5" i="20"/>
  <c r="AC32" i="20"/>
  <c r="AC31" i="20"/>
  <c r="AB12" i="20"/>
  <c r="AC28" i="20"/>
  <c r="AA40" i="20"/>
  <c r="AA35" i="20"/>
  <c r="AA36" i="20"/>
  <c r="AC35" i="20"/>
  <c r="AC36" i="20"/>
  <c r="AC11" i="20"/>
  <c r="AC10" i="20"/>
  <c r="AA32" i="20"/>
  <c r="AA33" i="20"/>
  <c r="AA31" i="20"/>
  <c r="AC42" i="20"/>
  <c r="AC43" i="20"/>
  <c r="AA46" i="20"/>
  <c r="AA47" i="20"/>
  <c r="AA22" i="20"/>
  <c r="AA21" i="20"/>
  <c r="AB15" i="20"/>
  <c r="AA6" i="20"/>
  <c r="AC7" i="20"/>
  <c r="AC6" i="20"/>
  <c r="AC22" i="20"/>
  <c r="AC21" i="20"/>
  <c r="AC13" i="20"/>
  <c r="AC12" i="20"/>
  <c r="AA45" i="20"/>
  <c r="AA44" i="20"/>
  <c r="AB16" i="20"/>
  <c r="AB9" i="20"/>
  <c r="AC56" i="20"/>
  <c r="AC24" i="20"/>
  <c r="N4" i="20"/>
  <c r="I4" i="20" s="1"/>
  <c r="M4" i="20"/>
  <c r="H4" i="20" s="1"/>
  <c r="L4" i="20"/>
  <c r="G4" i="20" s="1"/>
  <c r="AE8" i="12"/>
  <c r="AG8" i="12"/>
  <c r="AF7" i="12"/>
  <c r="AF7" i="16" l="1"/>
  <c r="T7" i="21" s="1"/>
  <c r="L6" i="21"/>
  <c r="AT5" i="16"/>
  <c r="AE6" i="16"/>
  <c r="AI5" i="35"/>
  <c r="AI6" i="35" s="1"/>
  <c r="AY4" i="36"/>
  <c r="H4" i="34"/>
  <c r="V4" i="34" s="1"/>
  <c r="AE4" i="34" s="1"/>
  <c r="AK4" i="34" s="1"/>
  <c r="I5" i="35"/>
  <c r="I4" i="35"/>
  <c r="AX4" i="36"/>
  <c r="Y4" i="21"/>
  <c r="Y4" i="45" s="1"/>
  <c r="Q4" i="45"/>
  <c r="I5" i="33"/>
  <c r="I4" i="33"/>
  <c r="H4" i="35"/>
  <c r="V4" i="35" s="1"/>
  <c r="AE4" i="35" s="1"/>
  <c r="AK4" i="35" s="1"/>
  <c r="G4" i="33"/>
  <c r="U4" i="33" s="1"/>
  <c r="AD4" i="33" s="1"/>
  <c r="AJ4" i="33" s="1"/>
  <c r="G4" i="35"/>
  <c r="U4" i="35" s="1"/>
  <c r="AD4" i="35" s="1"/>
  <c r="AJ4" i="35" s="1"/>
  <c r="I5" i="34"/>
  <c r="I4" i="34"/>
  <c r="W4" i="34" s="1"/>
  <c r="AF4" i="34" s="1"/>
  <c r="AL4" i="34" s="1"/>
  <c r="H4" i="33"/>
  <c r="V4" i="33" s="1"/>
  <c r="AE4" i="33" s="1"/>
  <c r="AK4" i="33" s="1"/>
  <c r="G4" i="34"/>
  <c r="U4" i="34" s="1"/>
  <c r="AD4" i="34" s="1"/>
  <c r="AJ4" i="34" s="1"/>
  <c r="AI5" i="33"/>
  <c r="AI6" i="33" s="1"/>
  <c r="M5" i="35"/>
  <c r="M5" i="33"/>
  <c r="M5" i="34"/>
  <c r="W4" i="26"/>
  <c r="AF4" i="26" s="1"/>
  <c r="AL4" i="26" s="1"/>
  <c r="E4" i="21" s="1"/>
  <c r="E4" i="45" s="1"/>
  <c r="U4" i="26"/>
  <c r="AD4" i="26" s="1"/>
  <c r="AJ4" i="26" s="1"/>
  <c r="V4" i="21" s="1"/>
  <c r="V4" i="45" s="1"/>
  <c r="W4" i="28"/>
  <c r="AF4" i="28" s="1"/>
  <c r="AL4" i="28" s="1"/>
  <c r="G4" i="21" s="1"/>
  <c r="G4" i="45" s="1"/>
  <c r="V4" i="27"/>
  <c r="AE4" i="27" s="1"/>
  <c r="AK4" i="27" s="1"/>
  <c r="O4" i="21" s="1"/>
  <c r="O4" i="45" s="1"/>
  <c r="AE9" i="38"/>
  <c r="AG10" i="38"/>
  <c r="M6" i="34"/>
  <c r="M6" i="35"/>
  <c r="M6" i="33"/>
  <c r="W4" i="27"/>
  <c r="AF4" i="27" s="1"/>
  <c r="AL4" i="27" s="1"/>
  <c r="F4" i="21" s="1"/>
  <c r="F4" i="45" s="1"/>
  <c r="V4" i="28"/>
  <c r="AE4" i="28" s="1"/>
  <c r="AK4" i="28" s="1"/>
  <c r="P4" i="21" s="1"/>
  <c r="P4" i="45" s="1"/>
  <c r="AD10" i="38"/>
  <c r="U4" i="28"/>
  <c r="AD4" i="28" s="1"/>
  <c r="AJ4" i="28" s="1"/>
  <c r="X4" i="21" s="1"/>
  <c r="X4" i="45" s="1"/>
  <c r="AF9" i="38"/>
  <c r="AI6" i="34"/>
  <c r="V4" i="20"/>
  <c r="AE4" i="20" s="1"/>
  <c r="AK4" i="20" s="1"/>
  <c r="M4" i="21" s="1"/>
  <c r="M4" i="45" s="1"/>
  <c r="L5" i="35"/>
  <c r="L5" i="34"/>
  <c r="L5" i="33"/>
  <c r="AW4" i="36"/>
  <c r="AI5" i="26"/>
  <c r="AI6" i="26" s="1"/>
  <c r="AI7" i="26" s="1"/>
  <c r="AI8" i="26" s="1"/>
  <c r="AI9" i="26" s="1"/>
  <c r="AI10" i="26" s="1"/>
  <c r="AI11" i="26" s="1"/>
  <c r="AI12" i="26" s="1"/>
  <c r="AI13" i="26" s="1"/>
  <c r="AI14" i="26" s="1"/>
  <c r="AI15" i="26" s="1"/>
  <c r="AI16" i="26" s="1"/>
  <c r="AI17" i="26" s="1"/>
  <c r="AI18" i="26" s="1"/>
  <c r="AI19" i="26" s="1"/>
  <c r="AI20" i="26" s="1"/>
  <c r="AI21" i="26" s="1"/>
  <c r="AI22" i="26" s="1"/>
  <c r="AI23" i="26" s="1"/>
  <c r="AI24" i="26" s="1"/>
  <c r="AI25" i="26" s="1"/>
  <c r="AI26" i="26" s="1"/>
  <c r="AI27" i="26" s="1"/>
  <c r="AI28" i="26" s="1"/>
  <c r="AI29" i="26" s="1"/>
  <c r="AI30" i="26" s="1"/>
  <c r="AI31" i="26" s="1"/>
  <c r="AI32" i="26" s="1"/>
  <c r="AI33" i="26" s="1"/>
  <c r="AI34" i="26" s="1"/>
  <c r="AI35" i="26" s="1"/>
  <c r="AI36" i="26" s="1"/>
  <c r="AI37" i="26" s="1"/>
  <c r="AI38" i="26" s="1"/>
  <c r="AI39" i="26" s="1"/>
  <c r="AI40" i="26" s="1"/>
  <c r="AI41" i="26" s="1"/>
  <c r="AI42" i="26" s="1"/>
  <c r="AI43" i="26" s="1"/>
  <c r="AI44" i="26" s="1"/>
  <c r="AI45" i="26" s="1"/>
  <c r="AI46" i="26" s="1"/>
  <c r="AI47" i="26" s="1"/>
  <c r="AI48" i="26" s="1"/>
  <c r="AI49" i="26" s="1"/>
  <c r="AI50" i="26" s="1"/>
  <c r="AI51" i="26" s="1"/>
  <c r="AI52" i="26" s="1"/>
  <c r="AI53" i="26" s="1"/>
  <c r="AI54" i="26" s="1"/>
  <c r="AI55" i="26" s="1"/>
  <c r="AI56" i="26" s="1"/>
  <c r="AI5" i="27"/>
  <c r="AI6" i="27" s="1"/>
  <c r="AI7" i="27" s="1"/>
  <c r="AI8" i="27" s="1"/>
  <c r="AI9" i="27" s="1"/>
  <c r="AI10" i="27" s="1"/>
  <c r="AI11" i="27" s="1"/>
  <c r="AI12" i="27" s="1"/>
  <c r="AI13" i="27" s="1"/>
  <c r="AI14" i="27" s="1"/>
  <c r="AI15" i="27" s="1"/>
  <c r="AI16" i="27" s="1"/>
  <c r="AI17" i="27" s="1"/>
  <c r="AI18" i="27" s="1"/>
  <c r="AI19" i="27" s="1"/>
  <c r="AI20" i="27" s="1"/>
  <c r="AI21" i="27" s="1"/>
  <c r="AI22" i="27" s="1"/>
  <c r="AI23" i="27" s="1"/>
  <c r="AI24" i="27" s="1"/>
  <c r="AI25" i="27" s="1"/>
  <c r="AI26" i="27" s="1"/>
  <c r="AI27" i="27" s="1"/>
  <c r="AI28" i="27" s="1"/>
  <c r="AI29" i="27" s="1"/>
  <c r="AI30" i="27" s="1"/>
  <c r="AI31" i="27" s="1"/>
  <c r="AI32" i="27" s="1"/>
  <c r="AI33" i="27" s="1"/>
  <c r="AI34" i="27" s="1"/>
  <c r="AI35" i="27" s="1"/>
  <c r="AI36" i="27" s="1"/>
  <c r="AI37" i="27" s="1"/>
  <c r="AI38" i="27" s="1"/>
  <c r="AI39" i="27" s="1"/>
  <c r="AI40" i="27" s="1"/>
  <c r="AI41" i="27" s="1"/>
  <c r="AI42" i="27" s="1"/>
  <c r="AI43" i="27" s="1"/>
  <c r="AI44" i="27" s="1"/>
  <c r="AI45" i="27" s="1"/>
  <c r="AI46" i="27" s="1"/>
  <c r="AI47" i="27" s="1"/>
  <c r="AI48" i="27" s="1"/>
  <c r="AI49" i="27" s="1"/>
  <c r="AI50" i="27" s="1"/>
  <c r="AI51" i="27" s="1"/>
  <c r="AI52" i="27" s="1"/>
  <c r="AI53" i="27" s="1"/>
  <c r="AI54" i="27" s="1"/>
  <c r="AI55" i="27" s="1"/>
  <c r="AI56" i="27" s="1"/>
  <c r="AI5" i="28"/>
  <c r="AI6" i="28" s="1"/>
  <c r="AI7" i="28" s="1"/>
  <c r="AI8" i="28" s="1"/>
  <c r="AI9" i="28" s="1"/>
  <c r="AI10" i="28" s="1"/>
  <c r="AI11" i="28" s="1"/>
  <c r="AI12" i="28" s="1"/>
  <c r="AI13" i="28" s="1"/>
  <c r="AI14" i="28" s="1"/>
  <c r="AI15" i="28" s="1"/>
  <c r="AI16" i="28" s="1"/>
  <c r="AI17" i="28" s="1"/>
  <c r="AI18" i="28" s="1"/>
  <c r="AI19" i="28" s="1"/>
  <c r="AI20" i="28" s="1"/>
  <c r="AI21" i="28" s="1"/>
  <c r="AI22" i="28" s="1"/>
  <c r="AI23" i="28" s="1"/>
  <c r="AI24" i="28" s="1"/>
  <c r="AI25" i="28" s="1"/>
  <c r="AI26" i="28" s="1"/>
  <c r="AI27" i="28" s="1"/>
  <c r="AI28" i="28" s="1"/>
  <c r="AI29" i="28" s="1"/>
  <c r="AI30" i="28" s="1"/>
  <c r="AI31" i="28" s="1"/>
  <c r="AI32" i="28" s="1"/>
  <c r="AI33" i="28" s="1"/>
  <c r="AI34" i="28" s="1"/>
  <c r="AI35" i="28" s="1"/>
  <c r="AI36" i="28" s="1"/>
  <c r="AI37" i="28" s="1"/>
  <c r="AI38" i="28" s="1"/>
  <c r="AI39" i="28" s="1"/>
  <c r="AI40" i="28" s="1"/>
  <c r="AI41" i="28" s="1"/>
  <c r="AI42" i="28" s="1"/>
  <c r="AI43" i="28" s="1"/>
  <c r="AI44" i="28" s="1"/>
  <c r="AI45" i="28" s="1"/>
  <c r="AI46" i="28" s="1"/>
  <c r="AI47" i="28" s="1"/>
  <c r="AI48" i="28" s="1"/>
  <c r="AI49" i="28" s="1"/>
  <c r="AI50" i="28" s="1"/>
  <c r="AI51" i="28" s="1"/>
  <c r="AI52" i="28" s="1"/>
  <c r="AI53" i="28" s="1"/>
  <c r="AI54" i="28" s="1"/>
  <c r="AI55" i="28" s="1"/>
  <c r="AI56" i="28" s="1"/>
  <c r="L5" i="20"/>
  <c r="G5" i="20" s="1"/>
  <c r="L5" i="26"/>
  <c r="G5" i="26" s="1"/>
  <c r="L5" i="27"/>
  <c r="G5" i="27" s="1"/>
  <c r="L5" i="28"/>
  <c r="G5" i="28" s="1"/>
  <c r="U4" i="27"/>
  <c r="AD4" i="27" s="1"/>
  <c r="AJ4" i="27" s="1"/>
  <c r="M5" i="27"/>
  <c r="H5" i="27" s="1"/>
  <c r="M5" i="28"/>
  <c r="H5" i="28" s="1"/>
  <c r="M5" i="26"/>
  <c r="H5" i="26" s="1"/>
  <c r="M6" i="26"/>
  <c r="H6" i="26" s="1"/>
  <c r="M6" i="27"/>
  <c r="H6" i="27" s="1"/>
  <c r="M6" i="28"/>
  <c r="H6" i="28" s="1"/>
  <c r="W4" i="20"/>
  <c r="AF4" i="20" s="1"/>
  <c r="AL4" i="20" s="1"/>
  <c r="D4" i="21" s="1"/>
  <c r="D4" i="45" s="1"/>
  <c r="V4" i="26"/>
  <c r="AE4" i="26" s="1"/>
  <c r="AK4" i="26" s="1"/>
  <c r="U4" i="20"/>
  <c r="AD4" i="20" s="1"/>
  <c r="AJ4" i="20" s="1"/>
  <c r="U4" i="21" s="1"/>
  <c r="U4" i="45" s="1"/>
  <c r="AJ6" i="12"/>
  <c r="M6" i="20"/>
  <c r="H6" i="20" s="1"/>
  <c r="M5" i="20"/>
  <c r="H5" i="20" s="1"/>
  <c r="AD7" i="12"/>
  <c r="AK7" i="12" s="1"/>
  <c r="AL6" i="12"/>
  <c r="H5" i="21"/>
  <c r="T6" i="21"/>
  <c r="AH7" i="16"/>
  <c r="C6" i="21"/>
  <c r="AI5" i="20"/>
  <c r="AI6" i="20" s="1"/>
  <c r="AI7" i="20" s="1"/>
  <c r="AI8" i="20" s="1"/>
  <c r="AI9" i="20" s="1"/>
  <c r="AI10" i="20" s="1"/>
  <c r="AI11" i="20" s="1"/>
  <c r="AI12" i="20" s="1"/>
  <c r="AI13" i="20" s="1"/>
  <c r="AI14" i="20" s="1"/>
  <c r="AI15" i="20" s="1"/>
  <c r="AI16" i="20" s="1"/>
  <c r="AI17" i="20" s="1"/>
  <c r="AI18" i="20" s="1"/>
  <c r="AI19" i="20" s="1"/>
  <c r="AI20" i="20" s="1"/>
  <c r="AI21" i="20" s="1"/>
  <c r="AI22" i="20" s="1"/>
  <c r="AI23" i="20" s="1"/>
  <c r="AI24" i="20" s="1"/>
  <c r="AI25" i="20" s="1"/>
  <c r="AI26" i="20" s="1"/>
  <c r="AI27" i="20" s="1"/>
  <c r="AI28" i="20" s="1"/>
  <c r="AI29" i="20" s="1"/>
  <c r="AI30" i="20" s="1"/>
  <c r="AI31" i="20" s="1"/>
  <c r="AI32" i="20" s="1"/>
  <c r="AI33" i="20" s="1"/>
  <c r="AI34" i="20" s="1"/>
  <c r="AI35" i="20" s="1"/>
  <c r="AI36" i="20" s="1"/>
  <c r="AI37" i="20" s="1"/>
  <c r="AI38" i="20" s="1"/>
  <c r="AI39" i="20" s="1"/>
  <c r="AI40" i="20" s="1"/>
  <c r="AI41" i="20" s="1"/>
  <c r="AI42" i="20" s="1"/>
  <c r="AI43" i="20" s="1"/>
  <c r="AI44" i="20" s="1"/>
  <c r="AI45" i="20" s="1"/>
  <c r="AI46" i="20" s="1"/>
  <c r="AI47" i="20" s="1"/>
  <c r="AI48" i="20" s="1"/>
  <c r="AI49" i="20" s="1"/>
  <c r="AI50" i="20" s="1"/>
  <c r="AI51" i="20" s="1"/>
  <c r="AI52" i="20" s="1"/>
  <c r="AI53" i="20" s="1"/>
  <c r="AI54" i="20" s="1"/>
  <c r="AI55" i="20" s="1"/>
  <c r="AI56" i="20" s="1"/>
  <c r="AG8" i="16"/>
  <c r="L7" i="21"/>
  <c r="H6" i="21"/>
  <c r="Q6" i="21" s="1"/>
  <c r="Y6" i="21" s="1"/>
  <c r="AE9" i="12"/>
  <c r="AF8" i="12"/>
  <c r="AG9" i="12"/>
  <c r="L5" i="45" l="1"/>
  <c r="AE7" i="16"/>
  <c r="H7" i="21" s="1"/>
  <c r="Q7" i="21" s="1"/>
  <c r="Y7" i="21" s="1"/>
  <c r="AU5" i="16"/>
  <c r="AF8" i="16"/>
  <c r="AF9" i="16" s="1"/>
  <c r="AS5" i="16"/>
  <c r="W5" i="33"/>
  <c r="W5" i="35"/>
  <c r="W5" i="34"/>
  <c r="AF5" i="34" s="1"/>
  <c r="AL5" i="34" s="1"/>
  <c r="G5" i="34"/>
  <c r="U5" i="34" s="1"/>
  <c r="AD5" i="34" s="1"/>
  <c r="AJ5" i="34" s="1"/>
  <c r="H6" i="33"/>
  <c r="V6" i="33" s="1"/>
  <c r="H5" i="34"/>
  <c r="V5" i="34" s="1"/>
  <c r="AE5" i="34" s="1"/>
  <c r="AK5" i="34" s="1"/>
  <c r="T5" i="45"/>
  <c r="G5" i="35"/>
  <c r="U5" i="35" s="1"/>
  <c r="AD5" i="35" s="1"/>
  <c r="AJ5" i="35" s="1"/>
  <c r="H6" i="35"/>
  <c r="V6" i="35" s="1"/>
  <c r="H5" i="33"/>
  <c r="V5" i="33" s="1"/>
  <c r="AE5" i="33" s="1"/>
  <c r="AK5" i="33" s="1"/>
  <c r="W4" i="33"/>
  <c r="AF4" i="33" s="1"/>
  <c r="AL4" i="33" s="1"/>
  <c r="W4" i="35"/>
  <c r="AF4" i="35" s="1"/>
  <c r="AL4" i="35" s="1"/>
  <c r="Q5" i="21"/>
  <c r="H6" i="34"/>
  <c r="V6" i="34" s="1"/>
  <c r="G5" i="33"/>
  <c r="U5" i="33" s="1"/>
  <c r="AD5" i="33" s="1"/>
  <c r="AJ5" i="33" s="1"/>
  <c r="H5" i="35"/>
  <c r="V5" i="35" s="1"/>
  <c r="AE5" i="35" s="1"/>
  <c r="AK5" i="35" s="1"/>
  <c r="W5" i="28"/>
  <c r="AF5" i="28" s="1"/>
  <c r="AL5" i="28" s="1"/>
  <c r="G5" i="21" s="1"/>
  <c r="W5" i="27"/>
  <c r="AF5" i="27" s="1"/>
  <c r="AL5" i="27" s="1"/>
  <c r="F5" i="21" s="1"/>
  <c r="M7" i="34"/>
  <c r="M7" i="33"/>
  <c r="M7" i="35"/>
  <c r="V6" i="27"/>
  <c r="V5" i="27"/>
  <c r="AE5" i="27" s="1"/>
  <c r="AK5" i="27" s="1"/>
  <c r="O5" i="21" s="1"/>
  <c r="U5" i="26"/>
  <c r="AD5" i="26" s="1"/>
  <c r="AJ5" i="26" s="1"/>
  <c r="V5" i="21" s="1"/>
  <c r="AF10" i="38"/>
  <c r="AI7" i="35"/>
  <c r="AE10" i="38"/>
  <c r="V6" i="26"/>
  <c r="V5" i="20"/>
  <c r="AE5" i="20" s="1"/>
  <c r="AK5" i="20" s="1"/>
  <c r="M5" i="21" s="1"/>
  <c r="V6" i="20"/>
  <c r="V5" i="26"/>
  <c r="AE5" i="26" s="1"/>
  <c r="AK5" i="26" s="1"/>
  <c r="U5" i="28"/>
  <c r="AD5" i="28" s="1"/>
  <c r="AJ5" i="28" s="1"/>
  <c r="X5" i="21" s="1"/>
  <c r="AG11" i="38"/>
  <c r="N6" i="35"/>
  <c r="N6" i="34"/>
  <c r="N6" i="33"/>
  <c r="L6" i="33"/>
  <c r="L6" i="34"/>
  <c r="L6" i="35"/>
  <c r="V6" i="28"/>
  <c r="V5" i="28"/>
  <c r="AE5" i="28" s="1"/>
  <c r="AK5" i="28" s="1"/>
  <c r="U5" i="27"/>
  <c r="AD5" i="27" s="1"/>
  <c r="AJ5" i="27" s="1"/>
  <c r="W5" i="26"/>
  <c r="AF5" i="26" s="1"/>
  <c r="AL5" i="26" s="1"/>
  <c r="E5" i="21" s="1"/>
  <c r="AI7" i="33"/>
  <c r="AI7" i="34"/>
  <c r="AD11" i="38"/>
  <c r="N6" i="28"/>
  <c r="I6" i="28" s="1"/>
  <c r="N6" i="27"/>
  <c r="I6" i="27" s="1"/>
  <c r="N6" i="26"/>
  <c r="I6" i="26" s="1"/>
  <c r="L6" i="28"/>
  <c r="G6" i="28" s="1"/>
  <c r="L6" i="27"/>
  <c r="G6" i="27" s="1"/>
  <c r="L6" i="26"/>
  <c r="G6" i="26" s="1"/>
  <c r="U5" i="20"/>
  <c r="AD5" i="20" s="1"/>
  <c r="AJ5" i="20" s="1"/>
  <c r="U5" i="21" s="1"/>
  <c r="N4" i="21"/>
  <c r="N4" i="45" s="1"/>
  <c r="M7" i="27"/>
  <c r="H7" i="27" s="1"/>
  <c r="M7" i="26"/>
  <c r="H7" i="26" s="1"/>
  <c r="M7" i="28"/>
  <c r="H7" i="28" s="1"/>
  <c r="W5" i="20"/>
  <c r="AF5" i="20" s="1"/>
  <c r="AL5" i="20" s="1"/>
  <c r="D5" i="21" s="1"/>
  <c r="W4" i="21"/>
  <c r="W4" i="45" s="1"/>
  <c r="L6" i="20"/>
  <c r="G6" i="20" s="1"/>
  <c r="M7" i="20"/>
  <c r="H7" i="20" s="1"/>
  <c r="AD8" i="12"/>
  <c r="AK8" i="12" s="1"/>
  <c r="AL7" i="12"/>
  <c r="AJ7" i="12"/>
  <c r="N6" i="20"/>
  <c r="I6" i="20" s="1"/>
  <c r="AH8" i="16"/>
  <c r="C7" i="21"/>
  <c r="C5" i="45" s="1"/>
  <c r="AG9" i="16"/>
  <c r="L8" i="21"/>
  <c r="AG10" i="12"/>
  <c r="AE10" i="12"/>
  <c r="AF9" i="12"/>
  <c r="AR5" i="16" l="1"/>
  <c r="AE8" i="16"/>
  <c r="H8" i="21" s="1"/>
  <c r="T8" i="21"/>
  <c r="AE6" i="33"/>
  <c r="AK6" i="33" s="1"/>
  <c r="AE6" i="35"/>
  <c r="AK6" i="35" s="1"/>
  <c r="AE6" i="34"/>
  <c r="AK6" i="34" s="1"/>
  <c r="G6" i="35"/>
  <c r="U6" i="35" s="1"/>
  <c r="AD6" i="35" s="1"/>
  <c r="AJ6" i="35" s="1"/>
  <c r="I6" i="33"/>
  <c r="W6" i="33" s="1"/>
  <c r="AF6" i="33" s="1"/>
  <c r="H7" i="33"/>
  <c r="V7" i="33" s="1"/>
  <c r="AE7" i="33" s="1"/>
  <c r="G6" i="33"/>
  <c r="U6" i="33" s="1"/>
  <c r="AD6" i="33" s="1"/>
  <c r="AJ6" i="33" s="1"/>
  <c r="I6" i="35"/>
  <c r="W6" i="35" s="1"/>
  <c r="AF6" i="35" s="1"/>
  <c r="H5" i="45"/>
  <c r="AF5" i="35"/>
  <c r="AL5" i="35" s="1"/>
  <c r="G6" i="34"/>
  <c r="U6" i="34" s="1"/>
  <c r="AD6" i="34" s="1"/>
  <c r="AJ6" i="34" s="1"/>
  <c r="I6" i="34"/>
  <c r="W6" i="34" s="1"/>
  <c r="AF6" i="34" s="1"/>
  <c r="AL6" i="34" s="1"/>
  <c r="H7" i="34"/>
  <c r="V7" i="34" s="1"/>
  <c r="AE7" i="34" s="1"/>
  <c r="H7" i="35"/>
  <c r="V7" i="35" s="1"/>
  <c r="AE7" i="35" s="1"/>
  <c r="Y5" i="21"/>
  <c r="Y5" i="45" s="1"/>
  <c r="Q5" i="45"/>
  <c r="AF5" i="33"/>
  <c r="AL5" i="33" s="1"/>
  <c r="AE6" i="28"/>
  <c r="AK6" i="28" s="1"/>
  <c r="P6" i="21" s="1"/>
  <c r="AE6" i="27"/>
  <c r="AK6" i="27" s="1"/>
  <c r="O6" i="21" s="1"/>
  <c r="AE6" i="20"/>
  <c r="AK6" i="20" s="1"/>
  <c r="M6" i="21" s="1"/>
  <c r="P5" i="21"/>
  <c r="AE6" i="26"/>
  <c r="AK6" i="26" s="1"/>
  <c r="V7" i="26"/>
  <c r="AE7" i="26" s="1"/>
  <c r="U6" i="27"/>
  <c r="AD6" i="27" s="1"/>
  <c r="AJ6" i="27" s="1"/>
  <c r="V7" i="27"/>
  <c r="AE7" i="27" s="1"/>
  <c r="U6" i="28"/>
  <c r="AD6" i="28" s="1"/>
  <c r="AJ6" i="28" s="1"/>
  <c r="X6" i="21" s="1"/>
  <c r="W6" i="26"/>
  <c r="AF6" i="26" s="1"/>
  <c r="AL6" i="26" s="1"/>
  <c r="E6" i="21" s="1"/>
  <c r="AD12" i="38"/>
  <c r="AI8" i="34"/>
  <c r="AI8" i="33"/>
  <c r="AG12" i="38"/>
  <c r="W6" i="28"/>
  <c r="AF6" i="28" s="1"/>
  <c r="AL6" i="28" s="1"/>
  <c r="G6" i="21" s="1"/>
  <c r="AI8" i="35"/>
  <c r="L7" i="33"/>
  <c r="L7" i="34"/>
  <c r="L7" i="35"/>
  <c r="AE11" i="38"/>
  <c r="N7" i="35"/>
  <c r="N7" i="34"/>
  <c r="N7" i="33"/>
  <c r="M8" i="33"/>
  <c r="M8" i="35"/>
  <c r="M8" i="34"/>
  <c r="V7" i="28"/>
  <c r="AE7" i="28" s="1"/>
  <c r="U6" i="26"/>
  <c r="AD6" i="26" s="1"/>
  <c r="AJ6" i="26" s="1"/>
  <c r="V6" i="21" s="1"/>
  <c r="W6" i="27"/>
  <c r="AF6" i="27" s="1"/>
  <c r="AL6" i="27" s="1"/>
  <c r="F6" i="21" s="1"/>
  <c r="AF11" i="38"/>
  <c r="W5" i="21"/>
  <c r="N5" i="21"/>
  <c r="L7" i="27"/>
  <c r="G7" i="27" s="1"/>
  <c r="L7" i="26"/>
  <c r="G7" i="26" s="1"/>
  <c r="L7" i="28"/>
  <c r="G7" i="28" s="1"/>
  <c r="U6" i="20"/>
  <c r="AD6" i="20" s="1"/>
  <c r="AJ6" i="20" s="1"/>
  <c r="U6" i="21" s="1"/>
  <c r="N7" i="27"/>
  <c r="I7" i="27" s="1"/>
  <c r="N7" i="28"/>
  <c r="I7" i="28" s="1"/>
  <c r="N7" i="26"/>
  <c r="I7" i="26" s="1"/>
  <c r="M8" i="27"/>
  <c r="H8" i="27" s="1"/>
  <c r="M8" i="28"/>
  <c r="H8" i="28" s="1"/>
  <c r="M8" i="26"/>
  <c r="H8" i="26" s="1"/>
  <c r="W6" i="20"/>
  <c r="AF6" i="20" s="1"/>
  <c r="AL6" i="20" s="1"/>
  <c r="D6" i="21" s="1"/>
  <c r="V7" i="20"/>
  <c r="AE7" i="20" s="1"/>
  <c r="M8" i="20"/>
  <c r="H8" i="20" s="1"/>
  <c r="L7" i="20"/>
  <c r="G7" i="20" s="1"/>
  <c r="N7" i="20"/>
  <c r="I7" i="20" s="1"/>
  <c r="AD9" i="12"/>
  <c r="AK9" i="12" s="1"/>
  <c r="AL8" i="12"/>
  <c r="AJ8" i="12"/>
  <c r="AH9" i="16"/>
  <c r="C8" i="21"/>
  <c r="AG10" i="16"/>
  <c r="L9" i="21"/>
  <c r="AE9" i="16"/>
  <c r="AF10" i="16"/>
  <c r="T9" i="21"/>
  <c r="AG11" i="12"/>
  <c r="AF10" i="12"/>
  <c r="AE11" i="12"/>
  <c r="AW5" i="36" l="1"/>
  <c r="AT6" i="16"/>
  <c r="AS6" i="16"/>
  <c r="AK7" i="33"/>
  <c r="AK7" i="34"/>
  <c r="AL6" i="33"/>
  <c r="AX5" i="36"/>
  <c r="H8" i="34"/>
  <c r="V8" i="34" s="1"/>
  <c r="AE8" i="34" s="1"/>
  <c r="I7" i="33"/>
  <c r="W7" i="33" s="1"/>
  <c r="AF7" i="33" s="1"/>
  <c r="H8" i="35"/>
  <c r="V8" i="35" s="1"/>
  <c r="AE8" i="35" s="1"/>
  <c r="I7" i="34"/>
  <c r="W7" i="34" s="1"/>
  <c r="AF7" i="34" s="1"/>
  <c r="AL7" i="34" s="1"/>
  <c r="G7" i="35"/>
  <c r="U7" i="35" s="1"/>
  <c r="AD7" i="35" s="1"/>
  <c r="AJ7" i="35" s="1"/>
  <c r="Q8" i="21"/>
  <c r="H8" i="33"/>
  <c r="V8" i="33" s="1"/>
  <c r="AE8" i="33" s="1"/>
  <c r="I7" i="35"/>
  <c r="W7" i="35" s="1"/>
  <c r="AF7" i="35" s="1"/>
  <c r="G7" i="34"/>
  <c r="U7" i="34" s="1"/>
  <c r="AD7" i="34" s="1"/>
  <c r="AJ7" i="34" s="1"/>
  <c r="AL6" i="35"/>
  <c r="AY5" i="36"/>
  <c r="G7" i="33"/>
  <c r="U7" i="33" s="1"/>
  <c r="AD7" i="33" s="1"/>
  <c r="AJ7" i="33" s="1"/>
  <c r="AK7" i="27"/>
  <c r="V8" i="28"/>
  <c r="AE8" i="28" s="1"/>
  <c r="U7" i="28"/>
  <c r="AD7" i="28" s="1"/>
  <c r="AJ7" i="28" s="1"/>
  <c r="X7" i="21" s="1"/>
  <c r="X5" i="45" s="1"/>
  <c r="AF12" i="38"/>
  <c r="AK7" i="35"/>
  <c r="V8" i="27"/>
  <c r="AE8" i="27" s="1"/>
  <c r="AE12" i="38"/>
  <c r="W7" i="26"/>
  <c r="AF7" i="26" s="1"/>
  <c r="AL7" i="26" s="1"/>
  <c r="E7" i="21" s="1"/>
  <c r="E5" i="45" s="1"/>
  <c r="AK7" i="28"/>
  <c r="P7" i="21" s="1"/>
  <c r="P5" i="45" s="1"/>
  <c r="U7" i="27"/>
  <c r="AD7" i="27" s="1"/>
  <c r="AJ7" i="27" s="1"/>
  <c r="AI9" i="35"/>
  <c r="AG13" i="38"/>
  <c r="AD13" i="38"/>
  <c r="N8" i="34"/>
  <c r="N8" i="35"/>
  <c r="N8" i="33"/>
  <c r="W7" i="27"/>
  <c r="AF7" i="27" s="1"/>
  <c r="AL7" i="27" s="1"/>
  <c r="F7" i="21" s="1"/>
  <c r="F5" i="45" s="1"/>
  <c r="M9" i="33"/>
  <c r="M9" i="35"/>
  <c r="M9" i="34"/>
  <c r="U7" i="26"/>
  <c r="AD7" i="26" s="1"/>
  <c r="AJ7" i="26" s="1"/>
  <c r="V7" i="21" s="1"/>
  <c r="V5" i="45" s="1"/>
  <c r="L8" i="34"/>
  <c r="L8" i="33"/>
  <c r="L8" i="35"/>
  <c r="V8" i="26"/>
  <c r="AE8" i="26" s="1"/>
  <c r="W7" i="28"/>
  <c r="AF7" i="28" s="1"/>
  <c r="AL7" i="28" s="1"/>
  <c r="AI9" i="33"/>
  <c r="AI9" i="34"/>
  <c r="N8" i="28"/>
  <c r="I8" i="28" s="1"/>
  <c r="N8" i="27"/>
  <c r="I8" i="27" s="1"/>
  <c r="N8" i="26"/>
  <c r="I8" i="26" s="1"/>
  <c r="V8" i="20"/>
  <c r="AE8" i="20" s="1"/>
  <c r="O7" i="21"/>
  <c r="O5" i="45" s="1"/>
  <c r="AK7" i="26"/>
  <c r="N6" i="21"/>
  <c r="W7" i="20"/>
  <c r="AF7" i="20" s="1"/>
  <c r="AL7" i="20" s="1"/>
  <c r="D7" i="21" s="1"/>
  <c r="D5" i="45" s="1"/>
  <c r="M9" i="26"/>
  <c r="H9" i="26" s="1"/>
  <c r="M9" i="27"/>
  <c r="H9" i="27" s="1"/>
  <c r="M9" i="28"/>
  <c r="H9" i="28" s="1"/>
  <c r="L8" i="28"/>
  <c r="G8" i="28" s="1"/>
  <c r="L8" i="27"/>
  <c r="G8" i="27" s="1"/>
  <c r="L8" i="26"/>
  <c r="G8" i="26" s="1"/>
  <c r="U7" i="20"/>
  <c r="AD7" i="20" s="1"/>
  <c r="AJ7" i="20" s="1"/>
  <c r="U7" i="21" s="1"/>
  <c r="U5" i="45" s="1"/>
  <c r="W6" i="21"/>
  <c r="M9" i="20"/>
  <c r="H9" i="20" s="1"/>
  <c r="N8" i="20"/>
  <c r="I8" i="20" s="1"/>
  <c r="L8" i="20"/>
  <c r="G8" i="20" s="1"/>
  <c r="AD10" i="12"/>
  <c r="AJ9" i="12"/>
  <c r="AL9" i="12"/>
  <c r="AK7" i="20"/>
  <c r="M7" i="21" s="1"/>
  <c r="M5" i="45" s="1"/>
  <c r="C9" i="21"/>
  <c r="AH10" i="16"/>
  <c r="T10" i="21"/>
  <c r="T6" i="45" s="1"/>
  <c r="AF11" i="16"/>
  <c r="AG11" i="16"/>
  <c r="L10" i="21"/>
  <c r="L6" i="45" s="1"/>
  <c r="H9" i="21"/>
  <c r="Q9" i="21" s="1"/>
  <c r="Y9" i="21" s="1"/>
  <c r="AE10" i="16"/>
  <c r="AE12" i="12"/>
  <c r="AG12" i="12"/>
  <c r="AF11" i="12"/>
  <c r="AR6" i="16" l="1"/>
  <c r="AU6" i="16"/>
  <c r="AL7" i="33"/>
  <c r="AK8" i="34"/>
  <c r="AK8" i="33"/>
  <c r="H9" i="33"/>
  <c r="V9" i="33" s="1"/>
  <c r="AE9" i="33" s="1"/>
  <c r="I8" i="35"/>
  <c r="W8" i="35" s="1"/>
  <c r="AF8" i="35" s="1"/>
  <c r="G8" i="35"/>
  <c r="U8" i="35" s="1"/>
  <c r="AD8" i="35" s="1"/>
  <c r="AJ8" i="35" s="1"/>
  <c r="AL7" i="35"/>
  <c r="G8" i="34"/>
  <c r="U8" i="34" s="1"/>
  <c r="AD8" i="34" s="1"/>
  <c r="AJ8" i="34" s="1"/>
  <c r="H9" i="35"/>
  <c r="V9" i="35" s="1"/>
  <c r="AE9" i="35" s="1"/>
  <c r="I8" i="33"/>
  <c r="W8" i="33" s="1"/>
  <c r="AF8" i="33" s="1"/>
  <c r="G8" i="33"/>
  <c r="U8" i="33" s="1"/>
  <c r="AD8" i="33" s="1"/>
  <c r="AJ8" i="33" s="1"/>
  <c r="H9" i="34"/>
  <c r="V9" i="34" s="1"/>
  <c r="AE9" i="34" s="1"/>
  <c r="I8" i="34"/>
  <c r="W8" i="34" s="1"/>
  <c r="AF8" i="34" s="1"/>
  <c r="AL8" i="34" s="1"/>
  <c r="Y8" i="21"/>
  <c r="AK8" i="27"/>
  <c r="O8" i="21" s="1"/>
  <c r="AK8" i="28"/>
  <c r="P8" i="21" s="1"/>
  <c r="W8" i="27"/>
  <c r="AF8" i="27" s="1"/>
  <c r="AL8" i="27" s="1"/>
  <c r="F8" i="21" s="1"/>
  <c r="U8" i="28"/>
  <c r="AD8" i="28" s="1"/>
  <c r="AJ8" i="28" s="1"/>
  <c r="X8" i="21" s="1"/>
  <c r="W8" i="28"/>
  <c r="AF8" i="28" s="1"/>
  <c r="AL8" i="28" s="1"/>
  <c r="AI10" i="34"/>
  <c r="AF13" i="38"/>
  <c r="L9" i="35"/>
  <c r="L9" i="34"/>
  <c r="L9" i="33"/>
  <c r="V9" i="28"/>
  <c r="AE9" i="28" s="1"/>
  <c r="AE13" i="38"/>
  <c r="AK8" i="35"/>
  <c r="U8" i="27"/>
  <c r="AD8" i="27" s="1"/>
  <c r="AJ8" i="27" s="1"/>
  <c r="V9" i="26"/>
  <c r="AE9" i="26" s="1"/>
  <c r="N9" i="34"/>
  <c r="N9" i="35"/>
  <c r="N9" i="33"/>
  <c r="AI10" i="35"/>
  <c r="U8" i="26"/>
  <c r="AD8" i="26" s="1"/>
  <c r="AJ8" i="26" s="1"/>
  <c r="V8" i="21" s="1"/>
  <c r="V9" i="27"/>
  <c r="AE9" i="27" s="1"/>
  <c r="W8" i="26"/>
  <c r="AF8" i="26" s="1"/>
  <c r="AL8" i="26" s="1"/>
  <c r="E8" i="21" s="1"/>
  <c r="AI10" i="33"/>
  <c r="AD14" i="38"/>
  <c r="AG14" i="38"/>
  <c r="U8" i="20"/>
  <c r="AD8" i="20" s="1"/>
  <c r="AJ8" i="20" s="1"/>
  <c r="U8" i="21" s="1"/>
  <c r="N9" i="28"/>
  <c r="I9" i="28" s="1"/>
  <c r="N9" i="27"/>
  <c r="I9" i="27" s="1"/>
  <c r="N9" i="26"/>
  <c r="I9" i="26" s="1"/>
  <c r="W8" i="20"/>
  <c r="AF8" i="20" s="1"/>
  <c r="AL8" i="20" s="1"/>
  <c r="D8" i="21" s="1"/>
  <c r="L9" i="27"/>
  <c r="G9" i="27" s="1"/>
  <c r="L9" i="28"/>
  <c r="G9" i="28" s="1"/>
  <c r="L9" i="26"/>
  <c r="G9" i="26" s="1"/>
  <c r="V9" i="20"/>
  <c r="AE9" i="20" s="1"/>
  <c r="AK8" i="26"/>
  <c r="N7" i="21"/>
  <c r="N5" i="45" s="1"/>
  <c r="G7" i="21"/>
  <c r="G5" i="45" s="1"/>
  <c r="W7" i="21"/>
  <c r="W5" i="45" s="1"/>
  <c r="AD11" i="12"/>
  <c r="AJ10" i="12"/>
  <c r="AL10" i="12"/>
  <c r="N9" i="20"/>
  <c r="I9" i="20" s="1"/>
  <c r="AK10" i="12"/>
  <c r="L9" i="20"/>
  <c r="G9" i="20" s="1"/>
  <c r="AK8" i="20"/>
  <c r="M8" i="21" s="1"/>
  <c r="AH11" i="16"/>
  <c r="C10" i="21"/>
  <c r="C6" i="45" s="1"/>
  <c r="AF12" i="16"/>
  <c r="T11" i="21"/>
  <c r="AE11" i="16"/>
  <c r="H10" i="21"/>
  <c r="AG12" i="16"/>
  <c r="L11" i="21"/>
  <c r="AF12" i="12"/>
  <c r="AG13" i="12"/>
  <c r="AE13" i="12"/>
  <c r="AK9" i="34" l="1"/>
  <c r="AL8" i="33"/>
  <c r="AK9" i="33"/>
  <c r="AL8" i="35"/>
  <c r="Q10" i="21"/>
  <c r="H6" i="45"/>
  <c r="I9" i="35"/>
  <c r="W9" i="35" s="1"/>
  <c r="AF9" i="35" s="1"/>
  <c r="G9" i="35"/>
  <c r="U9" i="35" s="1"/>
  <c r="AD9" i="35" s="1"/>
  <c r="AJ9" i="35" s="1"/>
  <c r="I9" i="34"/>
  <c r="W9" i="34" s="1"/>
  <c r="AF9" i="34" s="1"/>
  <c r="AL9" i="34" s="1"/>
  <c r="G9" i="33"/>
  <c r="U9" i="33" s="1"/>
  <c r="AD9" i="33" s="1"/>
  <c r="AJ9" i="33" s="1"/>
  <c r="I9" i="33"/>
  <c r="W9" i="33" s="1"/>
  <c r="AF9" i="33" s="1"/>
  <c r="G9" i="34"/>
  <c r="U9" i="34" s="1"/>
  <c r="AD9" i="34" s="1"/>
  <c r="AJ9" i="34" s="1"/>
  <c r="AK9" i="28"/>
  <c r="P9" i="21" s="1"/>
  <c r="AK9" i="27"/>
  <c r="O9" i="21" s="1"/>
  <c r="AD15" i="38"/>
  <c r="U9" i="28"/>
  <c r="AD9" i="28" s="1"/>
  <c r="AJ9" i="28" s="1"/>
  <c r="X9" i="21" s="1"/>
  <c r="W9" i="27"/>
  <c r="AF9" i="27" s="1"/>
  <c r="AL9" i="27" s="1"/>
  <c r="F9" i="21" s="1"/>
  <c r="AI11" i="35"/>
  <c r="AE14" i="38"/>
  <c r="AF14" i="38"/>
  <c r="M10" i="33"/>
  <c r="M10" i="34"/>
  <c r="M10" i="35"/>
  <c r="AG15" i="38"/>
  <c r="U9" i="26"/>
  <c r="AD9" i="26" s="1"/>
  <c r="AJ9" i="26" s="1"/>
  <c r="V9" i="21" s="1"/>
  <c r="W9" i="26"/>
  <c r="AF9" i="26" s="1"/>
  <c r="AL9" i="26" s="1"/>
  <c r="E9" i="21" s="1"/>
  <c r="AI11" i="34"/>
  <c r="N10" i="34"/>
  <c r="N10" i="35"/>
  <c r="N10" i="33"/>
  <c r="L10" i="35"/>
  <c r="L10" i="33"/>
  <c r="L10" i="34"/>
  <c r="U9" i="27"/>
  <c r="AD9" i="27" s="1"/>
  <c r="AJ9" i="27" s="1"/>
  <c r="W9" i="28"/>
  <c r="AF9" i="28" s="1"/>
  <c r="AL9" i="28" s="1"/>
  <c r="AI11" i="33"/>
  <c r="AK9" i="35"/>
  <c r="U9" i="20"/>
  <c r="AD9" i="20" s="1"/>
  <c r="AJ9" i="20" s="1"/>
  <c r="U9" i="21" s="1"/>
  <c r="AK9" i="26"/>
  <c r="N8" i="21"/>
  <c r="W9" i="20"/>
  <c r="AF9" i="20" s="1"/>
  <c r="AL9" i="20" s="1"/>
  <c r="D9" i="21" s="1"/>
  <c r="L10" i="28"/>
  <c r="G10" i="28" s="1"/>
  <c r="L10" i="26"/>
  <c r="G10" i="26" s="1"/>
  <c r="L10" i="27"/>
  <c r="G10" i="27" s="1"/>
  <c r="M10" i="26"/>
  <c r="H10" i="26" s="1"/>
  <c r="M10" i="28"/>
  <c r="H10" i="28" s="1"/>
  <c r="M10" i="27"/>
  <c r="H10" i="27" s="1"/>
  <c r="N10" i="27"/>
  <c r="I10" i="27" s="1"/>
  <c r="N10" i="28"/>
  <c r="I10" i="28" s="1"/>
  <c r="N10" i="26"/>
  <c r="I10" i="26" s="1"/>
  <c r="W8" i="21"/>
  <c r="G8" i="21"/>
  <c r="AK9" i="20"/>
  <c r="M9" i="21" s="1"/>
  <c r="M10" i="20"/>
  <c r="H10" i="20" s="1"/>
  <c r="AD12" i="12"/>
  <c r="AK12" i="12" s="1"/>
  <c r="AJ11" i="12"/>
  <c r="AL11" i="12"/>
  <c r="AK11" i="12"/>
  <c r="N10" i="20"/>
  <c r="I10" i="20" s="1"/>
  <c r="L10" i="20"/>
  <c r="G10" i="20" s="1"/>
  <c r="C11" i="21"/>
  <c r="AH12" i="16"/>
  <c r="AG13" i="16"/>
  <c r="L12" i="21"/>
  <c r="AF13" i="16"/>
  <c r="T12" i="21"/>
  <c r="AE12" i="16"/>
  <c r="H11" i="21"/>
  <c r="AE14" i="12"/>
  <c r="AG14" i="12"/>
  <c r="AF13" i="12"/>
  <c r="AW6" i="36" l="1"/>
  <c r="AS7" i="16"/>
  <c r="AT7" i="16"/>
  <c r="AL9" i="33"/>
  <c r="AL9" i="35"/>
  <c r="G10" i="33"/>
  <c r="U10" i="33" s="1"/>
  <c r="AD10" i="33" s="1"/>
  <c r="AJ10" i="33" s="1"/>
  <c r="I10" i="35"/>
  <c r="W10" i="35" s="1"/>
  <c r="AF10" i="35" s="1"/>
  <c r="G10" i="35"/>
  <c r="U10" i="35" s="1"/>
  <c r="AD10" i="35" s="1"/>
  <c r="AJ10" i="35" s="1"/>
  <c r="AY6" i="36"/>
  <c r="AX6" i="36"/>
  <c r="H10" i="34"/>
  <c r="V10" i="34" s="1"/>
  <c r="AE10" i="34" s="1"/>
  <c r="AK10" i="34" s="1"/>
  <c r="I10" i="34"/>
  <c r="W10" i="34" s="1"/>
  <c r="AF10" i="34" s="1"/>
  <c r="AL10" i="34" s="1"/>
  <c r="H10" i="33"/>
  <c r="V10" i="33" s="1"/>
  <c r="AE10" i="33" s="1"/>
  <c r="AK10" i="33" s="1"/>
  <c r="Y10" i="21"/>
  <c r="Y6" i="45" s="1"/>
  <c r="Q6" i="45"/>
  <c r="Q11" i="21"/>
  <c r="G10" i="34"/>
  <c r="U10" i="34" s="1"/>
  <c r="AD10" i="34" s="1"/>
  <c r="AJ10" i="34" s="1"/>
  <c r="I10" i="33"/>
  <c r="W10" i="33" s="1"/>
  <c r="AF10" i="33" s="1"/>
  <c r="H10" i="35"/>
  <c r="V10" i="35" s="1"/>
  <c r="AE10" i="35" s="1"/>
  <c r="AK10" i="35" s="1"/>
  <c r="M12" i="34"/>
  <c r="M12" i="33"/>
  <c r="M12" i="35"/>
  <c r="W10" i="26"/>
  <c r="AF10" i="26" s="1"/>
  <c r="AL10" i="26" s="1"/>
  <c r="E10" i="21" s="1"/>
  <c r="E6" i="45" s="1"/>
  <c r="U10" i="27"/>
  <c r="AD10" i="27" s="1"/>
  <c r="AJ10" i="27" s="1"/>
  <c r="AG16" i="38"/>
  <c r="W10" i="28"/>
  <c r="AF10" i="28" s="1"/>
  <c r="AL10" i="28" s="1"/>
  <c r="U10" i="26"/>
  <c r="AD10" i="26" s="1"/>
  <c r="AJ10" i="26" s="1"/>
  <c r="V10" i="21" s="1"/>
  <c r="V6" i="45" s="1"/>
  <c r="AI12" i="34"/>
  <c r="AI12" i="35"/>
  <c r="AF15" i="38"/>
  <c r="AI12" i="33"/>
  <c r="M11" i="33"/>
  <c r="M11" i="34"/>
  <c r="M11" i="35"/>
  <c r="V10" i="27"/>
  <c r="AE10" i="27" s="1"/>
  <c r="AK10" i="27" s="1"/>
  <c r="O10" i="21" s="1"/>
  <c r="O6" i="45" s="1"/>
  <c r="AD16" i="38"/>
  <c r="N11" i="34"/>
  <c r="N11" i="33"/>
  <c r="N11" i="35"/>
  <c r="W10" i="27"/>
  <c r="AF10" i="27" s="1"/>
  <c r="AL10" i="27" s="1"/>
  <c r="F10" i="21" s="1"/>
  <c r="F6" i="45" s="1"/>
  <c r="V10" i="28"/>
  <c r="AE10" i="28" s="1"/>
  <c r="AK10" i="28" s="1"/>
  <c r="P10" i="21" s="1"/>
  <c r="P6" i="45" s="1"/>
  <c r="U10" i="28"/>
  <c r="AD10" i="28" s="1"/>
  <c r="AJ10" i="28" s="1"/>
  <c r="X10" i="21" s="1"/>
  <c r="X6" i="45" s="1"/>
  <c r="L11" i="35"/>
  <c r="L11" i="34"/>
  <c r="L11" i="33"/>
  <c r="V10" i="26"/>
  <c r="AE10" i="26" s="1"/>
  <c r="AK10" i="26" s="1"/>
  <c r="AE15" i="38"/>
  <c r="G9" i="21"/>
  <c r="W10" i="20"/>
  <c r="AF10" i="20" s="1"/>
  <c r="AL10" i="20" s="1"/>
  <c r="D10" i="21" s="1"/>
  <c r="D6" i="45" s="1"/>
  <c r="M12" i="26"/>
  <c r="H12" i="26" s="1"/>
  <c r="M12" i="28"/>
  <c r="H12" i="28" s="1"/>
  <c r="M12" i="27"/>
  <c r="H12" i="27" s="1"/>
  <c r="W9" i="21"/>
  <c r="U10" i="20"/>
  <c r="AD10" i="20" s="1"/>
  <c r="AJ10" i="20" s="1"/>
  <c r="U10" i="21" s="1"/>
  <c r="U6" i="45" s="1"/>
  <c r="N11" i="27"/>
  <c r="I11" i="27" s="1"/>
  <c r="N11" i="28"/>
  <c r="I11" i="28" s="1"/>
  <c r="N11" i="26"/>
  <c r="I11" i="26" s="1"/>
  <c r="L11" i="26"/>
  <c r="G11" i="26" s="1"/>
  <c r="L11" i="28"/>
  <c r="G11" i="28" s="1"/>
  <c r="L11" i="27"/>
  <c r="G11" i="27" s="1"/>
  <c r="M11" i="28"/>
  <c r="H11" i="28" s="1"/>
  <c r="M11" i="27"/>
  <c r="H11" i="27" s="1"/>
  <c r="M11" i="26"/>
  <c r="H11" i="26" s="1"/>
  <c r="V10" i="20"/>
  <c r="AE10" i="20" s="1"/>
  <c r="AK10" i="20" s="1"/>
  <c r="M10" i="21" s="1"/>
  <c r="M6" i="45" s="1"/>
  <c r="N9" i="21"/>
  <c r="M12" i="20"/>
  <c r="H12" i="20" s="1"/>
  <c r="N11" i="20"/>
  <c r="I11" i="20" s="1"/>
  <c r="M11" i="20"/>
  <c r="H11" i="20" s="1"/>
  <c r="L11" i="20"/>
  <c r="G11" i="20" s="1"/>
  <c r="AD13" i="12"/>
  <c r="AK13" i="12" s="1"/>
  <c r="AL12" i="12"/>
  <c r="AJ12" i="12"/>
  <c r="AH13" i="16"/>
  <c r="C12" i="21"/>
  <c r="AF14" i="16"/>
  <c r="T13" i="21"/>
  <c r="T7" i="45" s="1"/>
  <c r="AE13" i="16"/>
  <c r="H12" i="21"/>
  <c r="Q12" i="21" s="1"/>
  <c r="Y12" i="21" s="1"/>
  <c r="AG14" i="16"/>
  <c r="L13" i="21"/>
  <c r="L7" i="45" s="1"/>
  <c r="AF14" i="12"/>
  <c r="AE15" i="12"/>
  <c r="AG15" i="12"/>
  <c r="AR7" i="16" l="1"/>
  <c r="AU7" i="16"/>
  <c r="AL10" i="33"/>
  <c r="AL10" i="35"/>
  <c r="G11" i="33"/>
  <c r="U11" i="33" s="1"/>
  <c r="AD11" i="33" s="1"/>
  <c r="AJ11" i="33" s="1"/>
  <c r="I11" i="34"/>
  <c r="W11" i="34" s="1"/>
  <c r="AF11" i="34" s="1"/>
  <c r="AL11" i="34" s="1"/>
  <c r="H11" i="35"/>
  <c r="V11" i="35" s="1"/>
  <c r="AE11" i="35" s="1"/>
  <c r="AK11" i="35" s="1"/>
  <c r="H12" i="33"/>
  <c r="V12" i="33" s="1"/>
  <c r="G11" i="34"/>
  <c r="U11" i="34" s="1"/>
  <c r="AD11" i="34" s="1"/>
  <c r="AJ11" i="34" s="1"/>
  <c r="H11" i="34"/>
  <c r="V11" i="34" s="1"/>
  <c r="AE11" i="34" s="1"/>
  <c r="AK11" i="34" s="1"/>
  <c r="H12" i="34"/>
  <c r="V12" i="34" s="1"/>
  <c r="G11" i="35"/>
  <c r="U11" i="35" s="1"/>
  <c r="AD11" i="35" s="1"/>
  <c r="AJ11" i="35" s="1"/>
  <c r="I11" i="35"/>
  <c r="W11" i="35" s="1"/>
  <c r="AF11" i="35" s="1"/>
  <c r="H11" i="33"/>
  <c r="V11" i="33" s="1"/>
  <c r="AE11" i="33" s="1"/>
  <c r="AK11" i="33" s="1"/>
  <c r="Y11" i="21"/>
  <c r="I11" i="33"/>
  <c r="W11" i="33" s="1"/>
  <c r="AF11" i="33" s="1"/>
  <c r="AL11" i="33" s="1"/>
  <c r="H12" i="35"/>
  <c r="V12" i="35" s="1"/>
  <c r="U11" i="28"/>
  <c r="AD11" i="28" s="1"/>
  <c r="AJ11" i="28" s="1"/>
  <c r="X11" i="21" s="1"/>
  <c r="W11" i="27"/>
  <c r="AF11" i="27" s="1"/>
  <c r="AL11" i="27" s="1"/>
  <c r="F11" i="21" s="1"/>
  <c r="AF16" i="38"/>
  <c r="AI13" i="34"/>
  <c r="V11" i="28"/>
  <c r="AE11" i="28" s="1"/>
  <c r="AK11" i="28" s="1"/>
  <c r="P11" i="21" s="1"/>
  <c r="U11" i="26"/>
  <c r="AD11" i="26" s="1"/>
  <c r="AJ11" i="26" s="1"/>
  <c r="V11" i="21" s="1"/>
  <c r="V12" i="27"/>
  <c r="N12" i="34"/>
  <c r="N12" i="33"/>
  <c r="N12" i="35"/>
  <c r="W11" i="26"/>
  <c r="AF11" i="26" s="1"/>
  <c r="AL11" i="26" s="1"/>
  <c r="E11" i="21" s="1"/>
  <c r="V12" i="28"/>
  <c r="AE16" i="38"/>
  <c r="AD17" i="38"/>
  <c r="V11" i="27"/>
  <c r="AE11" i="27" s="1"/>
  <c r="AK11" i="27" s="1"/>
  <c r="O11" i="21" s="1"/>
  <c r="AI13" i="35"/>
  <c r="L12" i="35"/>
  <c r="L12" i="34"/>
  <c r="L12" i="33"/>
  <c r="AI13" i="33"/>
  <c r="M13" i="34"/>
  <c r="M13" i="33"/>
  <c r="M13" i="35"/>
  <c r="V12" i="20"/>
  <c r="V11" i="26"/>
  <c r="AE11" i="26" s="1"/>
  <c r="AK11" i="26" s="1"/>
  <c r="U11" i="27"/>
  <c r="AD11" i="27" s="1"/>
  <c r="AJ11" i="27" s="1"/>
  <c r="W11" i="28"/>
  <c r="AF11" i="28" s="1"/>
  <c r="AL11" i="28" s="1"/>
  <c r="V12" i="26"/>
  <c r="AG17" i="38"/>
  <c r="M13" i="28"/>
  <c r="H13" i="28" s="1"/>
  <c r="M13" i="27"/>
  <c r="H13" i="27" s="1"/>
  <c r="M13" i="26"/>
  <c r="H13" i="26" s="1"/>
  <c r="N10" i="21"/>
  <c r="N6" i="45" s="1"/>
  <c r="W10" i="21"/>
  <c r="W6" i="45" s="1"/>
  <c r="L12" i="28"/>
  <c r="G12" i="28" s="1"/>
  <c r="L12" i="27"/>
  <c r="G12" i="27" s="1"/>
  <c r="L12" i="26"/>
  <c r="G12" i="26" s="1"/>
  <c r="V11" i="20"/>
  <c r="AE11" i="20" s="1"/>
  <c r="AK11" i="20" s="1"/>
  <c r="M11" i="21" s="1"/>
  <c r="N12" i="28"/>
  <c r="I12" i="28" s="1"/>
  <c r="N12" i="27"/>
  <c r="I12" i="27" s="1"/>
  <c r="N12" i="26"/>
  <c r="I12" i="26" s="1"/>
  <c r="W11" i="20"/>
  <c r="AF11" i="20" s="1"/>
  <c r="AL11" i="20" s="1"/>
  <c r="D11" i="21" s="1"/>
  <c r="U11" i="20"/>
  <c r="AD11" i="20" s="1"/>
  <c r="AJ11" i="20" s="1"/>
  <c r="U11" i="21" s="1"/>
  <c r="G10" i="21"/>
  <c r="G6" i="45" s="1"/>
  <c r="L12" i="20"/>
  <c r="G12" i="20" s="1"/>
  <c r="M13" i="20"/>
  <c r="H13" i="20" s="1"/>
  <c r="AD14" i="12"/>
  <c r="AK14" i="12" s="1"/>
  <c r="AJ13" i="12"/>
  <c r="AL13" i="12"/>
  <c r="N12" i="20"/>
  <c r="I12" i="20" s="1"/>
  <c r="C13" i="21"/>
  <c r="C7" i="45" s="1"/>
  <c r="AH14" i="16"/>
  <c r="AF15" i="16"/>
  <c r="T14" i="21"/>
  <c r="AE14" i="16"/>
  <c r="H13" i="21"/>
  <c r="Q13" i="21" s="1"/>
  <c r="Y13" i="21" s="1"/>
  <c r="AG15" i="16"/>
  <c r="L14" i="21"/>
  <c r="AE16" i="12"/>
  <c r="AG16" i="12"/>
  <c r="AF15" i="12"/>
  <c r="AL11" i="35" l="1"/>
  <c r="AE12" i="34"/>
  <c r="AK12" i="34" s="1"/>
  <c r="AE12" i="35"/>
  <c r="AK12" i="35" s="1"/>
  <c r="AE12" i="33"/>
  <c r="AK12" i="33" s="1"/>
  <c r="H13" i="35"/>
  <c r="V13" i="35" s="1"/>
  <c r="AE13" i="35" s="1"/>
  <c r="G12" i="35"/>
  <c r="U12" i="35" s="1"/>
  <c r="AD12" i="35" s="1"/>
  <c r="AJ12" i="35" s="1"/>
  <c r="G12" i="33"/>
  <c r="U12" i="33" s="1"/>
  <c r="AD12" i="33" s="1"/>
  <c r="AJ12" i="33" s="1"/>
  <c r="AE12" i="28"/>
  <c r="AK12" i="28" s="1"/>
  <c r="I12" i="34"/>
  <c r="W12" i="34" s="1"/>
  <c r="AF12" i="34" s="1"/>
  <c r="AL12" i="34" s="1"/>
  <c r="H13" i="34"/>
  <c r="V13" i="34" s="1"/>
  <c r="AE13" i="34" s="1"/>
  <c r="G12" i="34"/>
  <c r="U12" i="34" s="1"/>
  <c r="AD12" i="34" s="1"/>
  <c r="AJ12" i="34" s="1"/>
  <c r="Q7" i="45"/>
  <c r="I12" i="35"/>
  <c r="W12" i="35" s="1"/>
  <c r="AF12" i="35" s="1"/>
  <c r="AL12" i="35" s="1"/>
  <c r="Y7" i="45"/>
  <c r="H7" i="45"/>
  <c r="H13" i="33"/>
  <c r="V13" i="33" s="1"/>
  <c r="AE13" i="33" s="1"/>
  <c r="I12" i="33"/>
  <c r="W12" i="33" s="1"/>
  <c r="AF12" i="33" s="1"/>
  <c r="AL12" i="33" s="1"/>
  <c r="AE12" i="26"/>
  <c r="AK12" i="26" s="1"/>
  <c r="AE12" i="27"/>
  <c r="AK12" i="27" s="1"/>
  <c r="O12" i="21" s="1"/>
  <c r="U12" i="27"/>
  <c r="AD12" i="27" s="1"/>
  <c r="AJ12" i="27" s="1"/>
  <c r="AI14" i="33"/>
  <c r="L13" i="35"/>
  <c r="L13" i="34"/>
  <c r="L13" i="33"/>
  <c r="W12" i="28"/>
  <c r="AF12" i="28" s="1"/>
  <c r="AL12" i="28" s="1"/>
  <c r="M14" i="34"/>
  <c r="M14" i="35"/>
  <c r="M14" i="33"/>
  <c r="V13" i="28"/>
  <c r="AE13" i="28" s="1"/>
  <c r="AG18" i="38"/>
  <c r="AD18" i="38"/>
  <c r="N13" i="34"/>
  <c r="N13" i="33"/>
  <c r="N13" i="35"/>
  <c r="W12" i="27"/>
  <c r="AF12" i="27" s="1"/>
  <c r="AL12" i="27" s="1"/>
  <c r="F12" i="21" s="1"/>
  <c r="V13" i="26"/>
  <c r="AE13" i="26" s="1"/>
  <c r="AE17" i="38"/>
  <c r="AF17" i="38"/>
  <c r="U12" i="28"/>
  <c r="AD12" i="28" s="1"/>
  <c r="AJ12" i="28" s="1"/>
  <c r="X12" i="21" s="1"/>
  <c r="V13" i="27"/>
  <c r="AE13" i="27" s="1"/>
  <c r="AI14" i="35"/>
  <c r="W12" i="26"/>
  <c r="AF12" i="26" s="1"/>
  <c r="AL12" i="26" s="1"/>
  <c r="E12" i="21" s="1"/>
  <c r="U12" i="26"/>
  <c r="AD12" i="26" s="1"/>
  <c r="AJ12" i="26" s="1"/>
  <c r="V12" i="21" s="1"/>
  <c r="AI14" i="34"/>
  <c r="P12" i="21"/>
  <c r="AE12" i="20"/>
  <c r="AK12" i="20" s="1"/>
  <c r="M12" i="21" s="1"/>
  <c r="M14" i="28"/>
  <c r="H14" i="28" s="1"/>
  <c r="M14" i="27"/>
  <c r="H14" i="27" s="1"/>
  <c r="M14" i="26"/>
  <c r="H14" i="26" s="1"/>
  <c r="N11" i="21"/>
  <c r="W12" i="20"/>
  <c r="AF12" i="20" s="1"/>
  <c r="AL12" i="20" s="1"/>
  <c r="D12" i="21" s="1"/>
  <c r="V13" i="20"/>
  <c r="AE13" i="20" s="1"/>
  <c r="N13" i="26"/>
  <c r="I13" i="26" s="1"/>
  <c r="N13" i="28"/>
  <c r="I13" i="28" s="1"/>
  <c r="N13" i="27"/>
  <c r="I13" i="27" s="1"/>
  <c r="U12" i="20"/>
  <c r="AD12" i="20" s="1"/>
  <c r="AJ12" i="20" s="1"/>
  <c r="U12" i="21" s="1"/>
  <c r="G11" i="21"/>
  <c r="W11" i="21"/>
  <c r="L13" i="28"/>
  <c r="G13" i="28" s="1"/>
  <c r="L13" i="27"/>
  <c r="G13" i="27" s="1"/>
  <c r="L13" i="26"/>
  <c r="G13" i="26" s="1"/>
  <c r="L13" i="20"/>
  <c r="G13" i="20" s="1"/>
  <c r="AD15" i="12"/>
  <c r="AL14" i="12"/>
  <c r="AJ14" i="12"/>
  <c r="M14" i="20"/>
  <c r="H14" i="20" s="1"/>
  <c r="N13" i="20"/>
  <c r="I13" i="20" s="1"/>
  <c r="C14" i="21"/>
  <c r="AH15" i="16"/>
  <c r="AG16" i="16"/>
  <c r="L15" i="21"/>
  <c r="AE15" i="16"/>
  <c r="H14" i="21"/>
  <c r="AF16" i="16"/>
  <c r="T15" i="21"/>
  <c r="AE17" i="12"/>
  <c r="AF16" i="12"/>
  <c r="AG17" i="12"/>
  <c r="AX7" i="36" l="1"/>
  <c r="AS8" i="16"/>
  <c r="AT8" i="16"/>
  <c r="AK13" i="34"/>
  <c r="AK13" i="28"/>
  <c r="P13" i="21" s="1"/>
  <c r="P7" i="45" s="1"/>
  <c r="AK13" i="33"/>
  <c r="I13" i="35"/>
  <c r="W13" i="35" s="1"/>
  <c r="AF13" i="35" s="1"/>
  <c r="AL13" i="35" s="1"/>
  <c r="H14" i="35"/>
  <c r="V14" i="35" s="1"/>
  <c r="AE14" i="35" s="1"/>
  <c r="AW7" i="36"/>
  <c r="I13" i="33"/>
  <c r="W13" i="33" s="1"/>
  <c r="AF13" i="33" s="1"/>
  <c r="AL13" i="33" s="1"/>
  <c r="H14" i="34"/>
  <c r="V14" i="34" s="1"/>
  <c r="AE14" i="34" s="1"/>
  <c r="G13" i="33"/>
  <c r="U13" i="33" s="1"/>
  <c r="AD13" i="33" s="1"/>
  <c r="AJ13" i="33" s="1"/>
  <c r="I13" i="34"/>
  <c r="W13" i="34" s="1"/>
  <c r="AF13" i="34" s="1"/>
  <c r="AL13" i="34" s="1"/>
  <c r="G13" i="34"/>
  <c r="U13" i="34" s="1"/>
  <c r="AD13" i="34" s="1"/>
  <c r="AJ13" i="34" s="1"/>
  <c r="Q14" i="21"/>
  <c r="AY7" i="36"/>
  <c r="H14" i="33"/>
  <c r="V14" i="33" s="1"/>
  <c r="AE14" i="33" s="1"/>
  <c r="AK14" i="33" s="1"/>
  <c r="G13" i="35"/>
  <c r="U13" i="35" s="1"/>
  <c r="AD13" i="35" s="1"/>
  <c r="AJ13" i="35" s="1"/>
  <c r="AK13" i="27"/>
  <c r="O13" i="21" s="1"/>
  <c r="O7" i="45" s="1"/>
  <c r="U13" i="27"/>
  <c r="AD13" i="27" s="1"/>
  <c r="AJ13" i="27" s="1"/>
  <c r="W13" i="28"/>
  <c r="AF13" i="28" s="1"/>
  <c r="AL13" i="28" s="1"/>
  <c r="AI15" i="35"/>
  <c r="AI15" i="33"/>
  <c r="W13" i="26"/>
  <c r="AF13" i="26" s="1"/>
  <c r="AL13" i="26" s="1"/>
  <c r="E13" i="21" s="1"/>
  <c r="E7" i="45" s="1"/>
  <c r="AE18" i="38"/>
  <c r="V14" i="27"/>
  <c r="AE14" i="27" s="1"/>
  <c r="AF18" i="38"/>
  <c r="AG19" i="38"/>
  <c r="N14" i="35"/>
  <c r="N14" i="34"/>
  <c r="N14" i="33"/>
  <c r="AD19" i="38"/>
  <c r="U13" i="28"/>
  <c r="AD13" i="28" s="1"/>
  <c r="AJ13" i="28" s="1"/>
  <c r="X13" i="21" s="1"/>
  <c r="X7" i="45" s="1"/>
  <c r="V14" i="26"/>
  <c r="AE14" i="26" s="1"/>
  <c r="AK13" i="35"/>
  <c r="L14" i="33"/>
  <c r="L14" i="34"/>
  <c r="L14" i="35"/>
  <c r="U13" i="26"/>
  <c r="AD13" i="26" s="1"/>
  <c r="AJ13" i="26" s="1"/>
  <c r="V13" i="21" s="1"/>
  <c r="V7" i="45" s="1"/>
  <c r="W13" i="27"/>
  <c r="AF13" i="27" s="1"/>
  <c r="AL13" i="27" s="1"/>
  <c r="F13" i="21" s="1"/>
  <c r="F7" i="45" s="1"/>
  <c r="V14" i="28"/>
  <c r="AE14" i="28" s="1"/>
  <c r="AK14" i="28" s="1"/>
  <c r="AI15" i="34"/>
  <c r="V14" i="20"/>
  <c r="AE14" i="20" s="1"/>
  <c r="AK13" i="26"/>
  <c r="N12" i="21"/>
  <c r="L14" i="28"/>
  <c r="G14" i="28" s="1"/>
  <c r="L14" i="26"/>
  <c r="G14" i="26" s="1"/>
  <c r="L14" i="27"/>
  <c r="G14" i="27" s="1"/>
  <c r="U13" i="20"/>
  <c r="AD13" i="20" s="1"/>
  <c r="AJ13" i="20" s="1"/>
  <c r="U13" i="21" s="1"/>
  <c r="U7" i="45" s="1"/>
  <c r="G12" i="21"/>
  <c r="N14" i="26"/>
  <c r="I14" i="26" s="1"/>
  <c r="N14" i="27"/>
  <c r="I14" i="27" s="1"/>
  <c r="N14" i="28"/>
  <c r="I14" i="28" s="1"/>
  <c r="W13" i="20"/>
  <c r="AF13" i="20" s="1"/>
  <c r="AL13" i="20" s="1"/>
  <c r="D13" i="21" s="1"/>
  <c r="D7" i="45" s="1"/>
  <c r="W12" i="21"/>
  <c r="AK13" i="20"/>
  <c r="M13" i="21" s="1"/>
  <c r="M7" i="45" s="1"/>
  <c r="AD16" i="12"/>
  <c r="AJ15" i="12"/>
  <c r="AL15" i="12"/>
  <c r="L14" i="20"/>
  <c r="G14" i="20" s="1"/>
  <c r="AK15" i="12"/>
  <c r="N14" i="20"/>
  <c r="I14" i="20" s="1"/>
  <c r="C15" i="21"/>
  <c r="AH16" i="16"/>
  <c r="AE16" i="16"/>
  <c r="H15" i="21"/>
  <c r="Q15" i="21" s="1"/>
  <c r="Y15" i="21" s="1"/>
  <c r="AF17" i="16"/>
  <c r="T16" i="21"/>
  <c r="T8" i="45" s="1"/>
  <c r="AG17" i="16"/>
  <c r="L16" i="21"/>
  <c r="L8" i="45" s="1"/>
  <c r="AF17" i="12"/>
  <c r="AG18" i="12"/>
  <c r="AE18" i="12"/>
  <c r="AU8" i="16" l="1"/>
  <c r="AR8" i="16"/>
  <c r="AK14" i="34"/>
  <c r="AK14" i="27"/>
  <c r="G14" i="34"/>
  <c r="U14" i="34" s="1"/>
  <c r="AD14" i="34" s="1"/>
  <c r="AJ14" i="34" s="1"/>
  <c r="I14" i="33"/>
  <c r="W14" i="33" s="1"/>
  <c r="AF14" i="33" s="1"/>
  <c r="AL14" i="33" s="1"/>
  <c r="Y14" i="21"/>
  <c r="I14" i="34"/>
  <c r="W14" i="34" s="1"/>
  <c r="AF14" i="34" s="1"/>
  <c r="AL14" i="34" s="1"/>
  <c r="G14" i="33"/>
  <c r="U14" i="33" s="1"/>
  <c r="AD14" i="33" s="1"/>
  <c r="AJ14" i="33" s="1"/>
  <c r="I14" i="35"/>
  <c r="W14" i="35" s="1"/>
  <c r="AF14" i="35" s="1"/>
  <c r="AL14" i="35" s="1"/>
  <c r="G14" i="35"/>
  <c r="U14" i="35" s="1"/>
  <c r="AD14" i="35" s="1"/>
  <c r="AJ14" i="35" s="1"/>
  <c r="L15" i="33"/>
  <c r="L15" i="34"/>
  <c r="L15" i="35"/>
  <c r="W14" i="28"/>
  <c r="AF14" i="28" s="1"/>
  <c r="AL14" i="28" s="1"/>
  <c r="U14" i="26"/>
  <c r="AD14" i="26" s="1"/>
  <c r="AJ14" i="26" s="1"/>
  <c r="V14" i="21" s="1"/>
  <c r="AG20" i="38"/>
  <c r="AF19" i="38"/>
  <c r="W14" i="27"/>
  <c r="AF14" i="27" s="1"/>
  <c r="AL14" i="27" s="1"/>
  <c r="F14" i="21" s="1"/>
  <c r="U14" i="28"/>
  <c r="AD14" i="28" s="1"/>
  <c r="AJ14" i="28" s="1"/>
  <c r="X14" i="21" s="1"/>
  <c r="AD20" i="38"/>
  <c r="AE19" i="38"/>
  <c r="W14" i="26"/>
  <c r="AF14" i="26" s="1"/>
  <c r="AL14" i="26" s="1"/>
  <c r="E14" i="21" s="1"/>
  <c r="M15" i="34"/>
  <c r="M15" i="35"/>
  <c r="M15" i="33"/>
  <c r="N15" i="35"/>
  <c r="N15" i="34"/>
  <c r="N15" i="33"/>
  <c r="U14" i="27"/>
  <c r="AD14" i="27" s="1"/>
  <c r="AJ14" i="27" s="1"/>
  <c r="AI16" i="34"/>
  <c r="AK14" i="35"/>
  <c r="AI16" i="33"/>
  <c r="AI16" i="35"/>
  <c r="AK14" i="20"/>
  <c r="M14" i="21" s="1"/>
  <c r="U14" i="20"/>
  <c r="AD14" i="20" s="1"/>
  <c r="AJ14" i="20" s="1"/>
  <c r="U14" i="21" s="1"/>
  <c r="W13" i="21"/>
  <c r="W7" i="45" s="1"/>
  <c r="P14" i="21"/>
  <c r="AK14" i="26"/>
  <c r="N13" i="21"/>
  <c r="N7" i="45" s="1"/>
  <c r="W14" i="20"/>
  <c r="AF14" i="20" s="1"/>
  <c r="AL14" i="20" s="1"/>
  <c r="D14" i="21" s="1"/>
  <c r="N15" i="28"/>
  <c r="I15" i="28" s="1"/>
  <c r="N15" i="27"/>
  <c r="I15" i="27" s="1"/>
  <c r="N15" i="26"/>
  <c r="I15" i="26" s="1"/>
  <c r="O14" i="21"/>
  <c r="M15" i="27"/>
  <c r="H15" i="27" s="1"/>
  <c r="M15" i="28"/>
  <c r="H15" i="28" s="1"/>
  <c r="M15" i="26"/>
  <c r="H15" i="26" s="1"/>
  <c r="L15" i="26"/>
  <c r="G15" i="26" s="1"/>
  <c r="L15" i="28"/>
  <c r="G15" i="28" s="1"/>
  <c r="L15" i="27"/>
  <c r="G15" i="27" s="1"/>
  <c r="G13" i="21"/>
  <c r="G7" i="45" s="1"/>
  <c r="L15" i="20"/>
  <c r="G15" i="20" s="1"/>
  <c r="AD17" i="12"/>
  <c r="AK17" i="12" s="1"/>
  <c r="AJ16" i="12"/>
  <c r="AL16" i="12"/>
  <c r="AK16" i="12"/>
  <c r="M15" i="20"/>
  <c r="H15" i="20" s="1"/>
  <c r="N15" i="20"/>
  <c r="I15" i="20" s="1"/>
  <c r="C16" i="21"/>
  <c r="C8" i="45" s="1"/>
  <c r="AH17" i="16"/>
  <c r="AF18" i="16"/>
  <c r="T17" i="21"/>
  <c r="AG18" i="16"/>
  <c r="L17" i="21"/>
  <c r="AE17" i="16"/>
  <c r="H16" i="21"/>
  <c r="Q16" i="21" s="1"/>
  <c r="Y16" i="21" s="1"/>
  <c r="AF18" i="12"/>
  <c r="AG19" i="12"/>
  <c r="AE19" i="12"/>
  <c r="I15" i="34" l="1"/>
  <c r="W15" i="34" s="1"/>
  <c r="AF15" i="34" s="1"/>
  <c r="AL15" i="34" s="1"/>
  <c r="H15" i="35"/>
  <c r="V15" i="35" s="1"/>
  <c r="AE15" i="35" s="1"/>
  <c r="AK15" i="35" s="1"/>
  <c r="G15" i="35"/>
  <c r="U15" i="35" s="1"/>
  <c r="AD15" i="35" s="1"/>
  <c r="AJ15" i="35" s="1"/>
  <c r="H8" i="45"/>
  <c r="I15" i="33"/>
  <c r="W15" i="33" s="1"/>
  <c r="AF15" i="33" s="1"/>
  <c r="AL15" i="33" s="1"/>
  <c r="H15" i="33"/>
  <c r="V15" i="33" s="1"/>
  <c r="AE15" i="33" s="1"/>
  <c r="AK15" i="33" s="1"/>
  <c r="I15" i="35"/>
  <c r="W15" i="35" s="1"/>
  <c r="AF15" i="35" s="1"/>
  <c r="AL15" i="35" s="1"/>
  <c r="H15" i="34"/>
  <c r="V15" i="34" s="1"/>
  <c r="AE15" i="34" s="1"/>
  <c r="AK15" i="34" s="1"/>
  <c r="G15" i="34"/>
  <c r="U15" i="34" s="1"/>
  <c r="AD15" i="34" s="1"/>
  <c r="AJ15" i="34" s="1"/>
  <c r="Q8" i="45"/>
  <c r="G15" i="33"/>
  <c r="U15" i="33" s="1"/>
  <c r="AD15" i="33" s="1"/>
  <c r="AJ15" i="33" s="1"/>
  <c r="Y8" i="45"/>
  <c r="N16" i="35"/>
  <c r="N16" i="34"/>
  <c r="N16" i="33"/>
  <c r="V15" i="26"/>
  <c r="AE15" i="26" s="1"/>
  <c r="AK15" i="26" s="1"/>
  <c r="AI17" i="35"/>
  <c r="AE20" i="38"/>
  <c r="AF20" i="38"/>
  <c r="M17" i="34"/>
  <c r="M17" i="35"/>
  <c r="M17" i="33"/>
  <c r="U15" i="27"/>
  <c r="AD15" i="27" s="1"/>
  <c r="AJ15" i="27" s="1"/>
  <c r="V15" i="28"/>
  <c r="AE15" i="28" s="1"/>
  <c r="AK15" i="28" s="1"/>
  <c r="P15" i="21" s="1"/>
  <c r="W15" i="26"/>
  <c r="AF15" i="26" s="1"/>
  <c r="AL15" i="26" s="1"/>
  <c r="E15" i="21" s="1"/>
  <c r="U15" i="26"/>
  <c r="AD15" i="26" s="1"/>
  <c r="AJ15" i="26" s="1"/>
  <c r="V15" i="21" s="1"/>
  <c r="W15" i="28"/>
  <c r="AF15" i="28" s="1"/>
  <c r="AL15" i="28" s="1"/>
  <c r="AI17" i="34"/>
  <c r="L16" i="34"/>
  <c r="L16" i="35"/>
  <c r="L16" i="33"/>
  <c r="AI17" i="33"/>
  <c r="AD21" i="38"/>
  <c r="M16" i="35"/>
  <c r="M16" i="33"/>
  <c r="M16" i="34"/>
  <c r="U15" i="28"/>
  <c r="AD15" i="28" s="1"/>
  <c r="AJ15" i="28" s="1"/>
  <c r="X15" i="21" s="1"/>
  <c r="V15" i="27"/>
  <c r="AE15" i="27" s="1"/>
  <c r="AK15" i="27" s="1"/>
  <c r="O15" i="21" s="1"/>
  <c r="W15" i="27"/>
  <c r="AF15" i="27" s="1"/>
  <c r="AL15" i="27" s="1"/>
  <c r="F15" i="21" s="1"/>
  <c r="AG21" i="38"/>
  <c r="W15" i="20"/>
  <c r="AF15" i="20" s="1"/>
  <c r="AL15" i="20" s="1"/>
  <c r="D15" i="21" s="1"/>
  <c r="N16" i="26"/>
  <c r="I16" i="26" s="1"/>
  <c r="N16" i="27"/>
  <c r="I16" i="27" s="1"/>
  <c r="N16" i="28"/>
  <c r="I16" i="28" s="1"/>
  <c r="V15" i="20"/>
  <c r="AE15" i="20" s="1"/>
  <c r="AK15" i="20" s="1"/>
  <c r="M15" i="21" s="1"/>
  <c r="L16" i="28"/>
  <c r="G16" i="28" s="1"/>
  <c r="L16" i="27"/>
  <c r="G16" i="27" s="1"/>
  <c r="L16" i="26"/>
  <c r="G16" i="26" s="1"/>
  <c r="G14" i="21"/>
  <c r="W14" i="21"/>
  <c r="M17" i="28"/>
  <c r="H17" i="28" s="1"/>
  <c r="M17" i="27"/>
  <c r="H17" i="27" s="1"/>
  <c r="M17" i="26"/>
  <c r="H17" i="26" s="1"/>
  <c r="N14" i="21"/>
  <c r="M16" i="28"/>
  <c r="H16" i="28" s="1"/>
  <c r="M16" i="27"/>
  <c r="H16" i="27" s="1"/>
  <c r="M16" i="26"/>
  <c r="H16" i="26" s="1"/>
  <c r="U15" i="20"/>
  <c r="AD15" i="20" s="1"/>
  <c r="AJ15" i="20" s="1"/>
  <c r="U15" i="21" s="1"/>
  <c r="N16" i="20"/>
  <c r="I16" i="20" s="1"/>
  <c r="M17" i="20"/>
  <c r="H17" i="20" s="1"/>
  <c r="L16" i="20"/>
  <c r="G16" i="20" s="1"/>
  <c r="M16" i="20"/>
  <c r="H16" i="20" s="1"/>
  <c r="AD18" i="12"/>
  <c r="AK18" i="12" s="1"/>
  <c r="AL17" i="12"/>
  <c r="AJ17" i="12"/>
  <c r="C17" i="21"/>
  <c r="AH18" i="16"/>
  <c r="AE18" i="16"/>
  <c r="H17" i="21"/>
  <c r="AG19" i="16"/>
  <c r="L18" i="21"/>
  <c r="AF19" i="16"/>
  <c r="T18" i="21"/>
  <c r="AF19" i="12"/>
  <c r="AG20" i="12"/>
  <c r="AE20" i="12"/>
  <c r="AT9" i="16" l="1"/>
  <c r="AS9" i="16"/>
  <c r="G16" i="34"/>
  <c r="U16" i="34" s="1"/>
  <c r="AD16" i="34" s="1"/>
  <c r="AJ16" i="34" s="1"/>
  <c r="H16" i="33"/>
  <c r="V16" i="33" s="1"/>
  <c r="AE16" i="33" s="1"/>
  <c r="AK16" i="33" s="1"/>
  <c r="AW8" i="36"/>
  <c r="I16" i="34"/>
  <c r="W16" i="34" s="1"/>
  <c r="AF16" i="34" s="1"/>
  <c r="AL16" i="34" s="1"/>
  <c r="Q17" i="21"/>
  <c r="H16" i="35"/>
  <c r="V16" i="35" s="1"/>
  <c r="AE16" i="35" s="1"/>
  <c r="AK16" i="35" s="1"/>
  <c r="G16" i="33"/>
  <c r="U16" i="33" s="1"/>
  <c r="AD16" i="33" s="1"/>
  <c r="AJ16" i="33" s="1"/>
  <c r="H17" i="33"/>
  <c r="V17" i="33" s="1"/>
  <c r="I16" i="35"/>
  <c r="W16" i="35" s="1"/>
  <c r="AF16" i="35" s="1"/>
  <c r="AL16" i="35" s="1"/>
  <c r="AX8" i="36"/>
  <c r="G16" i="35"/>
  <c r="U16" i="35" s="1"/>
  <c r="AD16" i="35" s="1"/>
  <c r="AJ16" i="35" s="1"/>
  <c r="H17" i="35"/>
  <c r="V17" i="35" s="1"/>
  <c r="I16" i="33"/>
  <c r="W16" i="33" s="1"/>
  <c r="AF16" i="33" s="1"/>
  <c r="AL16" i="33" s="1"/>
  <c r="H16" i="34"/>
  <c r="V16" i="34" s="1"/>
  <c r="AE16" i="34" s="1"/>
  <c r="AK16" i="34" s="1"/>
  <c r="H17" i="34"/>
  <c r="V17" i="34" s="1"/>
  <c r="AY8" i="36"/>
  <c r="V17" i="20"/>
  <c r="V16" i="27"/>
  <c r="W16" i="27"/>
  <c r="AF16" i="27" s="1"/>
  <c r="AL16" i="27" s="1"/>
  <c r="F16" i="21" s="1"/>
  <c r="F8" i="45" s="1"/>
  <c r="M18" i="35"/>
  <c r="M18" i="34"/>
  <c r="M18" i="33"/>
  <c r="V16" i="28"/>
  <c r="AE16" i="28" s="1"/>
  <c r="AK16" i="28" s="1"/>
  <c r="P16" i="21" s="1"/>
  <c r="P8" i="45" s="1"/>
  <c r="V17" i="26"/>
  <c r="U16" i="26"/>
  <c r="AD16" i="26" s="1"/>
  <c r="AJ16" i="26" s="1"/>
  <c r="V16" i="21" s="1"/>
  <c r="V8" i="45" s="1"/>
  <c r="V17" i="27"/>
  <c r="U16" i="27"/>
  <c r="AD16" i="27" s="1"/>
  <c r="AJ16" i="27" s="1"/>
  <c r="AF21" i="38"/>
  <c r="N17" i="35"/>
  <c r="N17" i="33"/>
  <c r="N17" i="34"/>
  <c r="AI18" i="34"/>
  <c r="W16" i="26"/>
  <c r="AF16" i="26" s="1"/>
  <c r="AL16" i="26" s="1"/>
  <c r="E16" i="21" s="1"/>
  <c r="E8" i="45" s="1"/>
  <c r="AE21" i="38"/>
  <c r="L17" i="34"/>
  <c r="L17" i="33"/>
  <c r="L17" i="35"/>
  <c r="V16" i="26"/>
  <c r="V17" i="28"/>
  <c r="U16" i="28"/>
  <c r="AD16" i="28" s="1"/>
  <c r="AJ16" i="28" s="1"/>
  <c r="X16" i="21" s="1"/>
  <c r="X8" i="45" s="1"/>
  <c r="W16" i="28"/>
  <c r="AF16" i="28" s="1"/>
  <c r="AL16" i="28" s="1"/>
  <c r="AG22" i="38"/>
  <c r="AD22" i="38"/>
  <c r="AI18" i="33"/>
  <c r="AI18" i="35"/>
  <c r="N17" i="26"/>
  <c r="I17" i="26" s="1"/>
  <c r="N17" i="28"/>
  <c r="I17" i="28" s="1"/>
  <c r="N17" i="27"/>
  <c r="I17" i="27" s="1"/>
  <c r="V16" i="20"/>
  <c r="N15" i="21"/>
  <c r="L17" i="28"/>
  <c r="G17" i="28" s="1"/>
  <c r="L17" i="26"/>
  <c r="G17" i="26" s="1"/>
  <c r="L17" i="27"/>
  <c r="G17" i="27" s="1"/>
  <c r="U16" i="20"/>
  <c r="AD16" i="20" s="1"/>
  <c r="AJ16" i="20" s="1"/>
  <c r="U16" i="21" s="1"/>
  <c r="U8" i="45" s="1"/>
  <c r="W15" i="21"/>
  <c r="G15" i="21"/>
  <c r="M18" i="26"/>
  <c r="H18" i="26" s="1"/>
  <c r="M18" i="28"/>
  <c r="H18" i="28" s="1"/>
  <c r="M18" i="27"/>
  <c r="H18" i="27" s="1"/>
  <c r="W16" i="20"/>
  <c r="AF16" i="20" s="1"/>
  <c r="AL16" i="20" s="1"/>
  <c r="D16" i="21" s="1"/>
  <c r="D8" i="45" s="1"/>
  <c r="M18" i="20"/>
  <c r="H18" i="20" s="1"/>
  <c r="L17" i="20"/>
  <c r="G17" i="20" s="1"/>
  <c r="N17" i="20"/>
  <c r="I17" i="20" s="1"/>
  <c r="AD19" i="12"/>
  <c r="AK19" i="12" s="1"/>
  <c r="AL18" i="12"/>
  <c r="AJ18" i="12"/>
  <c r="AH19" i="16"/>
  <c r="C18" i="21"/>
  <c r="AF20" i="16"/>
  <c r="T19" i="21"/>
  <c r="T9" i="45" s="1"/>
  <c r="AG20" i="16"/>
  <c r="L19" i="21"/>
  <c r="L9" i="45" s="1"/>
  <c r="AE19" i="16"/>
  <c r="H18" i="21"/>
  <c r="Q18" i="21" s="1"/>
  <c r="Y18" i="21" s="1"/>
  <c r="AG21" i="12"/>
  <c r="AE21" i="12"/>
  <c r="AF20" i="12"/>
  <c r="AR9" i="16" l="1"/>
  <c r="AU9" i="16"/>
  <c r="AE17" i="33"/>
  <c r="AK17" i="33" s="1"/>
  <c r="AE17" i="35"/>
  <c r="AK17" i="35" s="1"/>
  <c r="AE17" i="34"/>
  <c r="AK17" i="34" s="1"/>
  <c r="I17" i="35"/>
  <c r="W17" i="35" s="1"/>
  <c r="AF17" i="35" s="1"/>
  <c r="AL17" i="35" s="1"/>
  <c r="G17" i="34"/>
  <c r="U17" i="34" s="1"/>
  <c r="AD17" i="34" s="1"/>
  <c r="AJ17" i="34" s="1"/>
  <c r="H18" i="33"/>
  <c r="V18" i="33" s="1"/>
  <c r="AE18" i="33" s="1"/>
  <c r="I17" i="34"/>
  <c r="W17" i="34" s="1"/>
  <c r="AF17" i="34" s="1"/>
  <c r="AL17" i="34" s="1"/>
  <c r="H18" i="34"/>
  <c r="V18" i="34" s="1"/>
  <c r="AE18" i="34" s="1"/>
  <c r="Y17" i="21"/>
  <c r="G17" i="33"/>
  <c r="U17" i="33" s="1"/>
  <c r="AD17" i="33" s="1"/>
  <c r="AJ17" i="33" s="1"/>
  <c r="G17" i="35"/>
  <c r="U17" i="35" s="1"/>
  <c r="AD17" i="35" s="1"/>
  <c r="AJ17" i="35" s="1"/>
  <c r="I17" i="33"/>
  <c r="W17" i="33" s="1"/>
  <c r="AF17" i="33" s="1"/>
  <c r="AL17" i="33" s="1"/>
  <c r="H18" i="35"/>
  <c r="V18" i="35" s="1"/>
  <c r="AE18" i="35" s="1"/>
  <c r="AE17" i="28"/>
  <c r="AK17" i="28" s="1"/>
  <c r="P17" i="21" s="1"/>
  <c r="AE16" i="26"/>
  <c r="AK16" i="26" s="1"/>
  <c r="N16" i="21" s="1"/>
  <c r="N8" i="45" s="1"/>
  <c r="AE17" i="26"/>
  <c r="AE16" i="27"/>
  <c r="AK16" i="27" s="1"/>
  <c r="O16" i="21" s="1"/>
  <c r="O8" i="45" s="1"/>
  <c r="AE17" i="27"/>
  <c r="L18" i="33"/>
  <c r="L18" i="35"/>
  <c r="L18" i="34"/>
  <c r="AI19" i="35"/>
  <c r="N18" i="35"/>
  <c r="N18" i="34"/>
  <c r="N18" i="33"/>
  <c r="V18" i="27"/>
  <c r="AE18" i="27" s="1"/>
  <c r="U17" i="27"/>
  <c r="AD17" i="27" s="1"/>
  <c r="AJ17" i="27" s="1"/>
  <c r="AG23" i="38"/>
  <c r="V18" i="28"/>
  <c r="AE18" i="28" s="1"/>
  <c r="U17" i="26"/>
  <c r="AD17" i="26" s="1"/>
  <c r="AJ17" i="26" s="1"/>
  <c r="V17" i="21" s="1"/>
  <c r="W17" i="28"/>
  <c r="AF17" i="28" s="1"/>
  <c r="AL17" i="28" s="1"/>
  <c r="W17" i="27"/>
  <c r="AF17" i="27" s="1"/>
  <c r="AL17" i="27" s="1"/>
  <c r="AF22" i="38"/>
  <c r="M19" i="35"/>
  <c r="M19" i="34"/>
  <c r="M19" i="33"/>
  <c r="V18" i="26"/>
  <c r="AE18" i="26" s="1"/>
  <c r="U17" i="28"/>
  <c r="AD17" i="28" s="1"/>
  <c r="AJ17" i="28" s="1"/>
  <c r="X17" i="21" s="1"/>
  <c r="AE17" i="20"/>
  <c r="W17" i="26"/>
  <c r="AF17" i="26" s="1"/>
  <c r="AL17" i="26" s="1"/>
  <c r="E17" i="21" s="1"/>
  <c r="AI19" i="33"/>
  <c r="AD23" i="38"/>
  <c r="AE22" i="38"/>
  <c r="AI19" i="34"/>
  <c r="W17" i="20"/>
  <c r="AF17" i="20" s="1"/>
  <c r="AL17" i="20" s="1"/>
  <c r="D17" i="21" s="1"/>
  <c r="L18" i="28"/>
  <c r="G18" i="28" s="1"/>
  <c r="L18" i="26"/>
  <c r="G18" i="26" s="1"/>
  <c r="L18" i="27"/>
  <c r="G18" i="27" s="1"/>
  <c r="U17" i="20"/>
  <c r="AD17" i="20" s="1"/>
  <c r="AJ17" i="20" s="1"/>
  <c r="U17" i="21" s="1"/>
  <c r="G16" i="21"/>
  <c r="G8" i="45" s="1"/>
  <c r="AE16" i="20"/>
  <c r="AK16" i="20" s="1"/>
  <c r="M16" i="21" s="1"/>
  <c r="M8" i="45" s="1"/>
  <c r="M19" i="27"/>
  <c r="H19" i="27" s="1"/>
  <c r="M19" i="28"/>
  <c r="H19" i="28" s="1"/>
  <c r="M19" i="26"/>
  <c r="H19" i="26" s="1"/>
  <c r="W16" i="21"/>
  <c r="W8" i="45" s="1"/>
  <c r="N18" i="27"/>
  <c r="I18" i="27" s="1"/>
  <c r="N18" i="26"/>
  <c r="I18" i="26" s="1"/>
  <c r="N18" i="28"/>
  <c r="I18" i="28" s="1"/>
  <c r="V18" i="20"/>
  <c r="AE18" i="20" s="1"/>
  <c r="M19" i="20"/>
  <c r="H19" i="20" s="1"/>
  <c r="AD20" i="12"/>
  <c r="AK20" i="12" s="1"/>
  <c r="AJ19" i="12"/>
  <c r="AL19" i="12"/>
  <c r="L18" i="20"/>
  <c r="G18" i="20" s="1"/>
  <c r="N18" i="20"/>
  <c r="I18" i="20" s="1"/>
  <c r="AH20" i="16"/>
  <c r="C19" i="21"/>
  <c r="C9" i="45" s="1"/>
  <c r="AE20" i="16"/>
  <c r="H19" i="21"/>
  <c r="Q19" i="21" s="1"/>
  <c r="Y19" i="21" s="1"/>
  <c r="AF21" i="16"/>
  <c r="T20" i="21"/>
  <c r="AG21" i="16"/>
  <c r="L20" i="21"/>
  <c r="AG22" i="12"/>
  <c r="AF21" i="12"/>
  <c r="AE22" i="12"/>
  <c r="AK18" i="34" l="1"/>
  <c r="Q9" i="45"/>
  <c r="AK18" i="33"/>
  <c r="AK17" i="27"/>
  <c r="O17" i="21" s="1"/>
  <c r="AK18" i="28"/>
  <c r="P18" i="21" s="1"/>
  <c r="I18" i="35"/>
  <c r="W18" i="35" s="1"/>
  <c r="AF18" i="35" s="1"/>
  <c r="AL18" i="35" s="1"/>
  <c r="H19" i="33"/>
  <c r="V19" i="33" s="1"/>
  <c r="AE19" i="33" s="1"/>
  <c r="G18" i="35"/>
  <c r="U18" i="35" s="1"/>
  <c r="AD18" i="35" s="1"/>
  <c r="AJ18" i="35" s="1"/>
  <c r="H19" i="34"/>
  <c r="V19" i="34" s="1"/>
  <c r="AE19" i="34" s="1"/>
  <c r="I18" i="33"/>
  <c r="W18" i="33" s="1"/>
  <c r="AF18" i="33" s="1"/>
  <c r="AL18" i="33" s="1"/>
  <c r="G18" i="33"/>
  <c r="U18" i="33" s="1"/>
  <c r="AD18" i="33" s="1"/>
  <c r="AJ18" i="33" s="1"/>
  <c r="AK17" i="26"/>
  <c r="N17" i="21" s="1"/>
  <c r="Y9" i="45"/>
  <c r="H9" i="45"/>
  <c r="H19" i="35"/>
  <c r="V19" i="35" s="1"/>
  <c r="AE19" i="35" s="1"/>
  <c r="I18" i="34"/>
  <c r="W18" i="34" s="1"/>
  <c r="AF18" i="34" s="1"/>
  <c r="AL18" i="34" s="1"/>
  <c r="G18" i="34"/>
  <c r="U18" i="34" s="1"/>
  <c r="AD18" i="34" s="1"/>
  <c r="AJ18" i="34" s="1"/>
  <c r="V19" i="28"/>
  <c r="AE19" i="28" s="1"/>
  <c r="AK19" i="28" s="1"/>
  <c r="U18" i="26"/>
  <c r="AD18" i="26" s="1"/>
  <c r="AJ18" i="26" s="1"/>
  <c r="V18" i="21" s="1"/>
  <c r="L19" i="34"/>
  <c r="L19" i="33"/>
  <c r="L19" i="35"/>
  <c r="W18" i="27"/>
  <c r="AF18" i="27" s="1"/>
  <c r="AL18" i="27" s="1"/>
  <c r="V19" i="27"/>
  <c r="AE19" i="27" s="1"/>
  <c r="U18" i="28"/>
  <c r="AD18" i="28" s="1"/>
  <c r="AJ18" i="28" s="1"/>
  <c r="X18" i="21" s="1"/>
  <c r="AI20" i="33"/>
  <c r="M20" i="33"/>
  <c r="M20" i="35"/>
  <c r="M20" i="34"/>
  <c r="AE23" i="38"/>
  <c r="AF23" i="38"/>
  <c r="AK18" i="35"/>
  <c r="N19" i="35"/>
  <c r="N19" i="34"/>
  <c r="N19" i="33"/>
  <c r="W18" i="26"/>
  <c r="AF18" i="26" s="1"/>
  <c r="AL18" i="26" s="1"/>
  <c r="E18" i="21" s="1"/>
  <c r="AG24" i="38"/>
  <c r="AI20" i="35"/>
  <c r="W18" i="28"/>
  <c r="AF18" i="28" s="1"/>
  <c r="AL18" i="28" s="1"/>
  <c r="V19" i="26"/>
  <c r="AE19" i="26" s="1"/>
  <c r="U18" i="27"/>
  <c r="AD18" i="27" s="1"/>
  <c r="AJ18" i="27" s="1"/>
  <c r="AI20" i="34"/>
  <c r="AD24" i="38"/>
  <c r="L19" i="28"/>
  <c r="G19" i="28" s="1"/>
  <c r="L19" i="26"/>
  <c r="G19" i="26" s="1"/>
  <c r="L19" i="27"/>
  <c r="G19" i="27" s="1"/>
  <c r="W17" i="21"/>
  <c r="W18" i="20"/>
  <c r="AF18" i="20" s="1"/>
  <c r="AL18" i="20" s="1"/>
  <c r="D18" i="21" s="1"/>
  <c r="M20" i="28"/>
  <c r="H20" i="28" s="1"/>
  <c r="M20" i="27"/>
  <c r="H20" i="27" s="1"/>
  <c r="M20" i="26"/>
  <c r="H20" i="26" s="1"/>
  <c r="F17" i="21"/>
  <c r="U18" i="20"/>
  <c r="AD18" i="20" s="1"/>
  <c r="AJ18" i="20" s="1"/>
  <c r="U18" i="21" s="1"/>
  <c r="V19" i="20"/>
  <c r="AE19" i="20" s="1"/>
  <c r="G17" i="21"/>
  <c r="AK17" i="20"/>
  <c r="N19" i="28"/>
  <c r="I19" i="28" s="1"/>
  <c r="N19" i="27"/>
  <c r="I19" i="27" s="1"/>
  <c r="N19" i="26"/>
  <c r="I19" i="26" s="1"/>
  <c r="M20" i="20"/>
  <c r="H20" i="20" s="1"/>
  <c r="N19" i="20"/>
  <c r="I19" i="20" s="1"/>
  <c r="L19" i="20"/>
  <c r="G19" i="20" s="1"/>
  <c r="AD21" i="12"/>
  <c r="AK21" i="12" s="1"/>
  <c r="AJ20" i="12"/>
  <c r="AL20" i="12"/>
  <c r="C20" i="21"/>
  <c r="AH21" i="16"/>
  <c r="AF22" i="16"/>
  <c r="T21" i="21"/>
  <c r="AG22" i="16"/>
  <c r="L21" i="21"/>
  <c r="AE21" i="16"/>
  <c r="H20" i="21"/>
  <c r="AF22" i="12"/>
  <c r="AE23" i="12"/>
  <c r="AG23" i="12"/>
  <c r="AX9" i="36" l="1"/>
  <c r="AW9" i="36"/>
  <c r="AK19" i="34"/>
  <c r="AT10" i="16"/>
  <c r="AS10" i="16"/>
  <c r="AK18" i="26"/>
  <c r="N18" i="21" s="1"/>
  <c r="AK19" i="33"/>
  <c r="AK18" i="27"/>
  <c r="O18" i="21" s="1"/>
  <c r="I19" i="33"/>
  <c r="W19" i="33" s="1"/>
  <c r="AF19" i="33" s="1"/>
  <c r="AL19" i="33" s="1"/>
  <c r="I19" i="34"/>
  <c r="W19" i="34" s="1"/>
  <c r="AF19" i="34" s="1"/>
  <c r="AL19" i="34" s="1"/>
  <c r="H20" i="34"/>
  <c r="V20" i="34" s="1"/>
  <c r="AE20" i="34" s="1"/>
  <c r="AK20" i="34" s="1"/>
  <c r="I19" i="35"/>
  <c r="W19" i="35" s="1"/>
  <c r="AF19" i="35" s="1"/>
  <c r="AL19" i="35" s="1"/>
  <c r="H20" i="35"/>
  <c r="V20" i="35" s="1"/>
  <c r="AE20" i="35" s="1"/>
  <c r="G19" i="33"/>
  <c r="U19" i="33" s="1"/>
  <c r="AD19" i="33" s="1"/>
  <c r="AJ19" i="33" s="1"/>
  <c r="G19" i="35"/>
  <c r="U19" i="35" s="1"/>
  <c r="AD19" i="35" s="1"/>
  <c r="AJ19" i="35" s="1"/>
  <c r="Q20" i="21"/>
  <c r="AY9" i="36"/>
  <c r="H20" i="33"/>
  <c r="V20" i="33" s="1"/>
  <c r="AE20" i="33" s="1"/>
  <c r="G19" i="34"/>
  <c r="U19" i="34" s="1"/>
  <c r="AD19" i="34" s="1"/>
  <c r="AJ19" i="34" s="1"/>
  <c r="W19" i="27"/>
  <c r="AF19" i="27" s="1"/>
  <c r="AL19" i="27" s="1"/>
  <c r="AI21" i="34"/>
  <c r="N20" i="35"/>
  <c r="N20" i="34"/>
  <c r="N20" i="33"/>
  <c r="V20" i="26"/>
  <c r="AE20" i="26" s="1"/>
  <c r="AD25" i="38"/>
  <c r="AE24" i="38"/>
  <c r="AI21" i="33"/>
  <c r="L20" i="33"/>
  <c r="L20" i="34"/>
  <c r="L20" i="35"/>
  <c r="V20" i="27"/>
  <c r="AE20" i="27" s="1"/>
  <c r="U19" i="27"/>
  <c r="AD19" i="27" s="1"/>
  <c r="AJ19" i="27" s="1"/>
  <c r="AG25" i="38"/>
  <c r="AF24" i="38"/>
  <c r="U19" i="28"/>
  <c r="AD19" i="28" s="1"/>
  <c r="AJ19" i="28" s="1"/>
  <c r="X19" i="21" s="1"/>
  <c r="X9" i="45" s="1"/>
  <c r="W19" i="28"/>
  <c r="AF19" i="28" s="1"/>
  <c r="AL19" i="28" s="1"/>
  <c r="AI21" i="35"/>
  <c r="AK19" i="35"/>
  <c r="M21" i="34"/>
  <c r="M21" i="33"/>
  <c r="M21" i="35"/>
  <c r="W19" i="26"/>
  <c r="AF19" i="26" s="1"/>
  <c r="AL19" i="26" s="1"/>
  <c r="E19" i="21" s="1"/>
  <c r="E9" i="45" s="1"/>
  <c r="V20" i="28"/>
  <c r="AE20" i="28" s="1"/>
  <c r="AK20" i="28" s="1"/>
  <c r="U19" i="26"/>
  <c r="AD19" i="26" s="1"/>
  <c r="AJ19" i="26" s="1"/>
  <c r="V19" i="21" s="1"/>
  <c r="V9" i="45" s="1"/>
  <c r="M21" i="28"/>
  <c r="H21" i="28" s="1"/>
  <c r="M21" i="26"/>
  <c r="H21" i="26" s="1"/>
  <c r="M21" i="27"/>
  <c r="H21" i="27" s="1"/>
  <c r="M17" i="21"/>
  <c r="AK18" i="20"/>
  <c r="AK19" i="26"/>
  <c r="U19" i="20"/>
  <c r="AD19" i="20" s="1"/>
  <c r="AJ19" i="20" s="1"/>
  <c r="U19" i="21" s="1"/>
  <c r="U9" i="45" s="1"/>
  <c r="W18" i="21"/>
  <c r="N20" i="28"/>
  <c r="I20" i="28" s="1"/>
  <c r="N20" i="27"/>
  <c r="I20" i="27" s="1"/>
  <c r="N20" i="26"/>
  <c r="I20" i="26" s="1"/>
  <c r="W19" i="20"/>
  <c r="AF19" i="20" s="1"/>
  <c r="AL19" i="20" s="1"/>
  <c r="D19" i="21" s="1"/>
  <c r="D9" i="45" s="1"/>
  <c r="G18" i="21"/>
  <c r="F18" i="21"/>
  <c r="L20" i="28"/>
  <c r="G20" i="28" s="1"/>
  <c r="L20" i="27"/>
  <c r="G20" i="27" s="1"/>
  <c r="L20" i="26"/>
  <c r="G20" i="26" s="1"/>
  <c r="V20" i="20"/>
  <c r="AE20" i="20" s="1"/>
  <c r="P19" i="21"/>
  <c r="P9" i="45" s="1"/>
  <c r="N20" i="20"/>
  <c r="I20" i="20" s="1"/>
  <c r="M21" i="20"/>
  <c r="H21" i="20" s="1"/>
  <c r="AD22" i="12"/>
  <c r="AK22" i="12" s="1"/>
  <c r="AJ21" i="12"/>
  <c r="AL21" i="12"/>
  <c r="L20" i="20"/>
  <c r="G20" i="20" s="1"/>
  <c r="AH22" i="16"/>
  <c r="C21" i="21"/>
  <c r="AE22" i="16"/>
  <c r="H21" i="21"/>
  <c r="Q21" i="21" s="1"/>
  <c r="Y21" i="21" s="1"/>
  <c r="AF23" i="16"/>
  <c r="T22" i="21"/>
  <c r="T10" i="45" s="1"/>
  <c r="AG23" i="16"/>
  <c r="L22" i="21"/>
  <c r="L10" i="45" s="1"/>
  <c r="AE24" i="12"/>
  <c r="AF23" i="12"/>
  <c r="AG24" i="12"/>
  <c r="AR10" i="16" l="1"/>
  <c r="AU10" i="16"/>
  <c r="AK20" i="33"/>
  <c r="AK19" i="27"/>
  <c r="O19" i="21" s="1"/>
  <c r="O9" i="45" s="1"/>
  <c r="H21" i="35"/>
  <c r="V21" i="35" s="1"/>
  <c r="AE21" i="35" s="1"/>
  <c r="G20" i="33"/>
  <c r="U20" i="33" s="1"/>
  <c r="AD20" i="33" s="1"/>
  <c r="AJ20" i="33" s="1"/>
  <c r="Y20" i="21"/>
  <c r="H21" i="33"/>
  <c r="V21" i="33" s="1"/>
  <c r="AE21" i="33" s="1"/>
  <c r="H21" i="34"/>
  <c r="V21" i="34" s="1"/>
  <c r="AE21" i="34" s="1"/>
  <c r="AK21" i="34" s="1"/>
  <c r="G20" i="35"/>
  <c r="U20" i="35" s="1"/>
  <c r="AD20" i="35" s="1"/>
  <c r="AJ20" i="35" s="1"/>
  <c r="I20" i="33"/>
  <c r="W20" i="33" s="1"/>
  <c r="AF20" i="33" s="1"/>
  <c r="AL20" i="33" s="1"/>
  <c r="G20" i="34"/>
  <c r="U20" i="34" s="1"/>
  <c r="AD20" i="34" s="1"/>
  <c r="AJ20" i="34" s="1"/>
  <c r="I20" i="34"/>
  <c r="W20" i="34" s="1"/>
  <c r="AF20" i="34" s="1"/>
  <c r="AL20" i="34" s="1"/>
  <c r="I20" i="35"/>
  <c r="W20" i="35" s="1"/>
  <c r="AF20" i="35" s="1"/>
  <c r="AL20" i="35" s="1"/>
  <c r="AK20" i="35"/>
  <c r="AI22" i="35"/>
  <c r="V21" i="27"/>
  <c r="AE21" i="27" s="1"/>
  <c r="M22" i="33"/>
  <c r="M22" i="34"/>
  <c r="M22" i="35"/>
  <c r="U20" i="28"/>
  <c r="AD20" i="28" s="1"/>
  <c r="AJ20" i="28" s="1"/>
  <c r="X20" i="21" s="1"/>
  <c r="W20" i="28"/>
  <c r="AF20" i="28" s="1"/>
  <c r="AL20" i="28" s="1"/>
  <c r="V21" i="26"/>
  <c r="AE21" i="26" s="1"/>
  <c r="AI22" i="34"/>
  <c r="N21" i="35"/>
  <c r="N21" i="34"/>
  <c r="N21" i="33"/>
  <c r="U20" i="26"/>
  <c r="AD20" i="26" s="1"/>
  <c r="AJ20" i="26" s="1"/>
  <c r="V20" i="21" s="1"/>
  <c r="W20" i="26"/>
  <c r="AF20" i="26" s="1"/>
  <c r="AL20" i="26" s="1"/>
  <c r="E20" i="21" s="1"/>
  <c r="AG26" i="38"/>
  <c r="L21" i="33"/>
  <c r="L21" i="35"/>
  <c r="L21" i="34"/>
  <c r="U20" i="27"/>
  <c r="AD20" i="27" s="1"/>
  <c r="AJ20" i="27" s="1"/>
  <c r="W20" i="27"/>
  <c r="AF20" i="27" s="1"/>
  <c r="AL20" i="27" s="1"/>
  <c r="AF25" i="38"/>
  <c r="AI22" i="33"/>
  <c r="AE25" i="38"/>
  <c r="V21" i="28"/>
  <c r="AE21" i="28" s="1"/>
  <c r="AK21" i="28" s="1"/>
  <c r="AD26" i="38"/>
  <c r="M22" i="28"/>
  <c r="H22" i="28" s="1"/>
  <c r="M22" i="26"/>
  <c r="H22" i="26" s="1"/>
  <c r="M22" i="27"/>
  <c r="H22" i="27" s="1"/>
  <c r="F19" i="21"/>
  <c r="F9" i="45" s="1"/>
  <c r="U20" i="20"/>
  <c r="AD20" i="20" s="1"/>
  <c r="AJ20" i="20" s="1"/>
  <c r="U20" i="21" s="1"/>
  <c r="V21" i="20"/>
  <c r="AE21" i="20" s="1"/>
  <c r="P20" i="21"/>
  <c r="W19" i="21"/>
  <c r="W9" i="45" s="1"/>
  <c r="AK20" i="26"/>
  <c r="N19" i="21"/>
  <c r="N9" i="45" s="1"/>
  <c r="N21" i="27"/>
  <c r="I21" i="27" s="1"/>
  <c r="N21" i="26"/>
  <c r="I21" i="26" s="1"/>
  <c r="N21" i="28"/>
  <c r="I21" i="28" s="1"/>
  <c r="W20" i="20"/>
  <c r="AF20" i="20" s="1"/>
  <c r="AL20" i="20" s="1"/>
  <c r="D20" i="21" s="1"/>
  <c r="G19" i="21"/>
  <c r="G9" i="45" s="1"/>
  <c r="M18" i="21"/>
  <c r="AK19" i="20"/>
  <c r="L21" i="28"/>
  <c r="G21" i="28" s="1"/>
  <c r="L21" i="27"/>
  <c r="G21" i="27" s="1"/>
  <c r="L21" i="26"/>
  <c r="G21" i="26" s="1"/>
  <c r="M22" i="20"/>
  <c r="H22" i="20" s="1"/>
  <c r="N21" i="20"/>
  <c r="I21" i="20" s="1"/>
  <c r="L21" i="20"/>
  <c r="G21" i="20" s="1"/>
  <c r="AD23" i="12"/>
  <c r="AK23" i="12" s="1"/>
  <c r="AJ22" i="12"/>
  <c r="AL22" i="12"/>
  <c r="AH23" i="16"/>
  <c r="C22" i="21"/>
  <c r="C10" i="45" s="1"/>
  <c r="AF24" i="16"/>
  <c r="T23" i="21"/>
  <c r="AG24" i="16"/>
  <c r="L23" i="21"/>
  <c r="AE23" i="16"/>
  <c r="H22" i="21"/>
  <c r="Q22" i="21" s="1"/>
  <c r="Y22" i="21" s="1"/>
  <c r="AE25" i="12"/>
  <c r="AG25" i="12"/>
  <c r="AF24" i="12"/>
  <c r="Y10" i="45" l="1"/>
  <c r="H10" i="45"/>
  <c r="AK21" i="33"/>
  <c r="AK20" i="27"/>
  <c r="O20" i="21" s="1"/>
  <c r="G21" i="35"/>
  <c r="U21" i="35" s="1"/>
  <c r="AD21" i="35" s="1"/>
  <c r="AJ21" i="35" s="1"/>
  <c r="I21" i="35"/>
  <c r="W21" i="35" s="1"/>
  <c r="AF21" i="35" s="1"/>
  <c r="AL21" i="35" s="1"/>
  <c r="H22" i="35"/>
  <c r="V22" i="35" s="1"/>
  <c r="AE22" i="35" s="1"/>
  <c r="G21" i="33"/>
  <c r="U21" i="33" s="1"/>
  <c r="AD21" i="33" s="1"/>
  <c r="AJ21" i="33" s="1"/>
  <c r="H22" i="34"/>
  <c r="V22" i="34" s="1"/>
  <c r="AE22" i="34" s="1"/>
  <c r="AK22" i="34" s="1"/>
  <c r="I21" i="33"/>
  <c r="W21" i="33" s="1"/>
  <c r="AF21" i="33" s="1"/>
  <c r="AL21" i="33" s="1"/>
  <c r="H22" i="33"/>
  <c r="V22" i="33" s="1"/>
  <c r="AE22" i="33" s="1"/>
  <c r="G21" i="34"/>
  <c r="U21" i="34" s="1"/>
  <c r="AD21" i="34" s="1"/>
  <c r="AJ21" i="34" s="1"/>
  <c r="I21" i="34"/>
  <c r="W21" i="34" s="1"/>
  <c r="AF21" i="34" s="1"/>
  <c r="AL21" i="34" s="1"/>
  <c r="Q10" i="45"/>
  <c r="N22" i="34"/>
  <c r="N22" i="33"/>
  <c r="N22" i="35"/>
  <c r="U21" i="26"/>
  <c r="AD21" i="26" s="1"/>
  <c r="AJ21" i="26" s="1"/>
  <c r="V21" i="21" s="1"/>
  <c r="W21" i="28"/>
  <c r="AF21" i="28" s="1"/>
  <c r="AL21" i="28" s="1"/>
  <c r="V22" i="28"/>
  <c r="AE22" i="28" s="1"/>
  <c r="AK22" i="28" s="1"/>
  <c r="AG27" i="38"/>
  <c r="AI23" i="34"/>
  <c r="M23" i="35"/>
  <c r="M23" i="33"/>
  <c r="M23" i="34"/>
  <c r="U21" i="28"/>
  <c r="AD21" i="28" s="1"/>
  <c r="AJ21" i="28" s="1"/>
  <c r="X21" i="21" s="1"/>
  <c r="W21" i="27"/>
  <c r="AF21" i="27" s="1"/>
  <c r="AL21" i="27" s="1"/>
  <c r="V22" i="27"/>
  <c r="AE22" i="27" s="1"/>
  <c r="AD27" i="38"/>
  <c r="AE26" i="38"/>
  <c r="AI23" i="33"/>
  <c r="AF26" i="38"/>
  <c r="AK21" i="35"/>
  <c r="L22" i="35"/>
  <c r="L22" i="34"/>
  <c r="L22" i="33"/>
  <c r="U21" i="27"/>
  <c r="AD21" i="27" s="1"/>
  <c r="AJ21" i="27" s="1"/>
  <c r="W21" i="26"/>
  <c r="AF21" i="26" s="1"/>
  <c r="AL21" i="26" s="1"/>
  <c r="V22" i="26"/>
  <c r="AE22" i="26" s="1"/>
  <c r="AI23" i="35"/>
  <c r="U21" i="20"/>
  <c r="AD21" i="20" s="1"/>
  <c r="AJ21" i="20" s="1"/>
  <c r="U21" i="21" s="1"/>
  <c r="G20" i="21"/>
  <c r="N22" i="28"/>
  <c r="I22" i="28" s="1"/>
  <c r="N22" i="27"/>
  <c r="I22" i="27" s="1"/>
  <c r="N22" i="26"/>
  <c r="I22" i="26" s="1"/>
  <c r="W21" i="20"/>
  <c r="AF21" i="20" s="1"/>
  <c r="AL21" i="20" s="1"/>
  <c r="D21" i="21" s="1"/>
  <c r="M19" i="21"/>
  <c r="M9" i="45" s="1"/>
  <c r="AK20" i="20"/>
  <c r="M20" i="21" s="1"/>
  <c r="P21" i="21"/>
  <c r="L22" i="28"/>
  <c r="G22" i="28" s="1"/>
  <c r="L22" i="26"/>
  <c r="G22" i="26" s="1"/>
  <c r="L22" i="27"/>
  <c r="G22" i="27" s="1"/>
  <c r="M23" i="28"/>
  <c r="H23" i="28" s="1"/>
  <c r="M23" i="26"/>
  <c r="H23" i="26" s="1"/>
  <c r="M23" i="27"/>
  <c r="H23" i="27" s="1"/>
  <c r="V22" i="20"/>
  <c r="AE22" i="20" s="1"/>
  <c r="AK21" i="26"/>
  <c r="N20" i="21"/>
  <c r="W20" i="21"/>
  <c r="F20" i="21"/>
  <c r="N22" i="20"/>
  <c r="I22" i="20" s="1"/>
  <c r="M23" i="20"/>
  <c r="H23" i="20" s="1"/>
  <c r="AD24" i="12"/>
  <c r="AK24" i="12" s="1"/>
  <c r="AL23" i="12"/>
  <c r="AJ23" i="12"/>
  <c r="L22" i="20"/>
  <c r="G22" i="20" s="1"/>
  <c r="AH24" i="16"/>
  <c r="C23" i="21"/>
  <c r="AG25" i="16"/>
  <c r="L24" i="21"/>
  <c r="AF25" i="16"/>
  <c r="T24" i="21"/>
  <c r="AE24" i="16"/>
  <c r="H23" i="21"/>
  <c r="AG26" i="12"/>
  <c r="AE26" i="12"/>
  <c r="AF25" i="12"/>
  <c r="AY10" i="36" l="1"/>
  <c r="AT11" i="16"/>
  <c r="AS11" i="16"/>
  <c r="AK21" i="27"/>
  <c r="O21" i="21" s="1"/>
  <c r="AK22" i="33"/>
  <c r="H23" i="34"/>
  <c r="V23" i="34" s="1"/>
  <c r="AE23" i="34" s="1"/>
  <c r="AK23" i="34" s="1"/>
  <c r="I22" i="34"/>
  <c r="W22" i="34" s="1"/>
  <c r="AF22" i="34" s="1"/>
  <c r="AL22" i="34" s="1"/>
  <c r="Q23" i="21"/>
  <c r="AW10" i="36"/>
  <c r="H23" i="33"/>
  <c r="V23" i="33" s="1"/>
  <c r="AE23" i="33" s="1"/>
  <c r="G22" i="35"/>
  <c r="U22" i="35" s="1"/>
  <c r="AD22" i="35" s="1"/>
  <c r="AJ22" i="35" s="1"/>
  <c r="H23" i="35"/>
  <c r="V23" i="35" s="1"/>
  <c r="AE23" i="35" s="1"/>
  <c r="I22" i="35"/>
  <c r="W22" i="35" s="1"/>
  <c r="AF22" i="35" s="1"/>
  <c r="AL22" i="35" s="1"/>
  <c r="G22" i="34"/>
  <c r="U22" i="34" s="1"/>
  <c r="AD22" i="34" s="1"/>
  <c r="AJ22" i="34" s="1"/>
  <c r="G22" i="33"/>
  <c r="U22" i="33" s="1"/>
  <c r="AD22" i="33" s="1"/>
  <c r="AJ22" i="33" s="1"/>
  <c r="I22" i="33"/>
  <c r="W22" i="33" s="1"/>
  <c r="AF22" i="33" s="1"/>
  <c r="AL22" i="33" s="1"/>
  <c r="AG28" i="38"/>
  <c r="AX10" i="36"/>
  <c r="U22" i="26"/>
  <c r="AD22" i="26" s="1"/>
  <c r="AJ22" i="26" s="1"/>
  <c r="V22" i="21" s="1"/>
  <c r="V10" i="45" s="1"/>
  <c r="AK22" i="35"/>
  <c r="M24" i="34"/>
  <c r="M24" i="33"/>
  <c r="M24" i="35"/>
  <c r="V23" i="28"/>
  <c r="AE23" i="28" s="1"/>
  <c r="AK23" i="28" s="1"/>
  <c r="W22" i="27"/>
  <c r="AF22" i="27" s="1"/>
  <c r="AL22" i="27" s="1"/>
  <c r="AI24" i="35"/>
  <c r="U22" i="27"/>
  <c r="AD22" i="27" s="1"/>
  <c r="AJ22" i="27" s="1"/>
  <c r="W22" i="28"/>
  <c r="AF22" i="28" s="1"/>
  <c r="AL22" i="28" s="1"/>
  <c r="AD28" i="38"/>
  <c r="L23" i="34"/>
  <c r="L23" i="35"/>
  <c r="L23" i="33"/>
  <c r="V23" i="27"/>
  <c r="AE23" i="27" s="1"/>
  <c r="N23" i="35"/>
  <c r="N23" i="34"/>
  <c r="N23" i="33"/>
  <c r="V23" i="26"/>
  <c r="AE23" i="26" s="1"/>
  <c r="U22" i="28"/>
  <c r="AD22" i="28" s="1"/>
  <c r="AJ22" i="28" s="1"/>
  <c r="X22" i="21" s="1"/>
  <c r="X10" i="45" s="1"/>
  <c r="W22" i="26"/>
  <c r="AF22" i="26" s="1"/>
  <c r="AL22" i="26" s="1"/>
  <c r="AF27" i="38"/>
  <c r="AI24" i="33"/>
  <c r="AE27" i="38"/>
  <c r="AI24" i="34"/>
  <c r="M24" i="28"/>
  <c r="H24" i="28" s="1"/>
  <c r="M24" i="26"/>
  <c r="H24" i="26" s="1"/>
  <c r="M24" i="27"/>
  <c r="H24" i="27" s="1"/>
  <c r="U22" i="20"/>
  <c r="AD22" i="20" s="1"/>
  <c r="AJ22" i="20" s="1"/>
  <c r="U22" i="21" s="1"/>
  <c r="U10" i="45" s="1"/>
  <c r="V23" i="20"/>
  <c r="AE23" i="20" s="1"/>
  <c r="F21" i="21"/>
  <c r="AK22" i="26"/>
  <c r="N21" i="21"/>
  <c r="AK21" i="20"/>
  <c r="M21" i="21" s="1"/>
  <c r="L23" i="28"/>
  <c r="G23" i="28" s="1"/>
  <c r="L23" i="27"/>
  <c r="G23" i="27" s="1"/>
  <c r="L23" i="26"/>
  <c r="G23" i="26" s="1"/>
  <c r="W22" i="20"/>
  <c r="AF22" i="20" s="1"/>
  <c r="AL22" i="20" s="1"/>
  <c r="D22" i="21" s="1"/>
  <c r="D10" i="45" s="1"/>
  <c r="W21" i="21"/>
  <c r="G21" i="21"/>
  <c r="N23" i="27"/>
  <c r="I23" i="27" s="1"/>
  <c r="N23" i="26"/>
  <c r="I23" i="26" s="1"/>
  <c r="N23" i="28"/>
  <c r="I23" i="28" s="1"/>
  <c r="P22" i="21"/>
  <c r="P10" i="45" s="1"/>
  <c r="E21" i="21"/>
  <c r="N23" i="20"/>
  <c r="I23" i="20" s="1"/>
  <c r="M24" i="20"/>
  <c r="H24" i="20" s="1"/>
  <c r="AD25" i="12"/>
  <c r="AK25" i="12" s="1"/>
  <c r="AJ24" i="12"/>
  <c r="AL24" i="12"/>
  <c r="L23" i="20"/>
  <c r="G23" i="20" s="1"/>
  <c r="AH25" i="16"/>
  <c r="C24" i="21"/>
  <c r="AF26" i="16"/>
  <c r="T25" i="21"/>
  <c r="T11" i="45" s="1"/>
  <c r="AE25" i="16"/>
  <c r="H24" i="21"/>
  <c r="Q24" i="21" s="1"/>
  <c r="Y24" i="21" s="1"/>
  <c r="AG26" i="16"/>
  <c r="L25" i="21"/>
  <c r="L11" i="45" s="1"/>
  <c r="AE27" i="12"/>
  <c r="AF26" i="12"/>
  <c r="AG27" i="12"/>
  <c r="AR11" i="16" l="1"/>
  <c r="AU11" i="16"/>
  <c r="AK22" i="27"/>
  <c r="O22" i="21" s="1"/>
  <c r="O10" i="45" s="1"/>
  <c r="AK23" i="33"/>
  <c r="H24" i="35"/>
  <c r="V24" i="35" s="1"/>
  <c r="AE24" i="35" s="1"/>
  <c r="I23" i="34"/>
  <c r="W23" i="34" s="1"/>
  <c r="AF23" i="34" s="1"/>
  <c r="AL23" i="34" s="1"/>
  <c r="G23" i="33"/>
  <c r="U23" i="33" s="1"/>
  <c r="AD23" i="33" s="1"/>
  <c r="AJ23" i="33" s="1"/>
  <c r="H24" i="33"/>
  <c r="V24" i="33" s="1"/>
  <c r="AE24" i="33" s="1"/>
  <c r="I23" i="35"/>
  <c r="W23" i="35" s="1"/>
  <c r="AF23" i="35" s="1"/>
  <c r="AL23" i="35" s="1"/>
  <c r="G23" i="35"/>
  <c r="U23" i="35" s="1"/>
  <c r="AD23" i="35" s="1"/>
  <c r="AJ23" i="35" s="1"/>
  <c r="H24" i="34"/>
  <c r="V24" i="34" s="1"/>
  <c r="AE24" i="34" s="1"/>
  <c r="AK24" i="34" s="1"/>
  <c r="Y23" i="21"/>
  <c r="I23" i="33"/>
  <c r="W23" i="33" s="1"/>
  <c r="AF23" i="33" s="1"/>
  <c r="AL23" i="33" s="1"/>
  <c r="G23" i="34"/>
  <c r="U23" i="34" s="1"/>
  <c r="AD23" i="34" s="1"/>
  <c r="AJ23" i="34" s="1"/>
  <c r="W23" i="28"/>
  <c r="AF23" i="28" s="1"/>
  <c r="AL23" i="28" s="1"/>
  <c r="U23" i="26"/>
  <c r="AD23" i="26" s="1"/>
  <c r="AJ23" i="26" s="1"/>
  <c r="V23" i="21" s="1"/>
  <c r="V24" i="26"/>
  <c r="AE24" i="26" s="1"/>
  <c r="AF28" i="38"/>
  <c r="N24" i="34"/>
  <c r="N24" i="35"/>
  <c r="N24" i="33"/>
  <c r="U23" i="27"/>
  <c r="AD23" i="27" s="1"/>
  <c r="AJ23" i="27" s="1"/>
  <c r="L24" i="35"/>
  <c r="L24" i="34"/>
  <c r="L24" i="33"/>
  <c r="W23" i="27"/>
  <c r="AF23" i="27" s="1"/>
  <c r="AL23" i="27" s="1"/>
  <c r="U23" i="28"/>
  <c r="AD23" i="28" s="1"/>
  <c r="AJ23" i="28" s="1"/>
  <c r="X23" i="21" s="1"/>
  <c r="AI25" i="35"/>
  <c r="AI25" i="33"/>
  <c r="W23" i="26"/>
  <c r="AF23" i="26" s="1"/>
  <c r="AL23" i="26" s="1"/>
  <c r="V24" i="28"/>
  <c r="AE24" i="28" s="1"/>
  <c r="AK24" i="28" s="1"/>
  <c r="AI25" i="34"/>
  <c r="M25" i="35"/>
  <c r="M25" i="33"/>
  <c r="M25" i="34"/>
  <c r="V24" i="27"/>
  <c r="AE24" i="27" s="1"/>
  <c r="AE28" i="38"/>
  <c r="AD29" i="38"/>
  <c r="AK23" i="35"/>
  <c r="AG29" i="38"/>
  <c r="U23" i="20"/>
  <c r="AD23" i="20" s="1"/>
  <c r="AJ23" i="20" s="1"/>
  <c r="U23" i="21" s="1"/>
  <c r="V24" i="20"/>
  <c r="AE24" i="20" s="1"/>
  <c r="E22" i="21"/>
  <c r="E10" i="45" s="1"/>
  <c r="P23" i="21"/>
  <c r="N24" i="28"/>
  <c r="I24" i="28" s="1"/>
  <c r="N24" i="26"/>
  <c r="I24" i="26" s="1"/>
  <c r="N24" i="27"/>
  <c r="I24" i="27" s="1"/>
  <c r="W23" i="20"/>
  <c r="AF23" i="20" s="1"/>
  <c r="AL23" i="20" s="1"/>
  <c r="D23" i="21" s="1"/>
  <c r="G22" i="21"/>
  <c r="G10" i="45" s="1"/>
  <c r="F22" i="21"/>
  <c r="F10" i="45" s="1"/>
  <c r="L24" i="26"/>
  <c r="G24" i="26" s="1"/>
  <c r="L24" i="28"/>
  <c r="G24" i="28" s="1"/>
  <c r="L24" i="27"/>
  <c r="G24" i="27" s="1"/>
  <c r="M25" i="28"/>
  <c r="H25" i="28" s="1"/>
  <c r="M25" i="27"/>
  <c r="H25" i="27" s="1"/>
  <c r="M25" i="26"/>
  <c r="H25" i="26" s="1"/>
  <c r="W22" i="21"/>
  <c r="W10" i="45" s="1"/>
  <c r="AK23" i="26"/>
  <c r="N22" i="21"/>
  <c r="N10" i="45" s="1"/>
  <c r="AK22" i="20"/>
  <c r="M22" i="21" s="1"/>
  <c r="M10" i="45" s="1"/>
  <c r="M25" i="20"/>
  <c r="H25" i="20" s="1"/>
  <c r="N24" i="20"/>
  <c r="I24" i="20" s="1"/>
  <c r="L24" i="20"/>
  <c r="G24" i="20" s="1"/>
  <c r="AD26" i="12"/>
  <c r="AL25" i="12"/>
  <c r="AJ25" i="12"/>
  <c r="AH26" i="16"/>
  <c r="C25" i="21"/>
  <c r="C11" i="45" s="1"/>
  <c r="AE26" i="16"/>
  <c r="H25" i="21"/>
  <c r="Q25" i="21" s="1"/>
  <c r="Y25" i="21" s="1"/>
  <c r="AG27" i="16"/>
  <c r="L26" i="21"/>
  <c r="AF27" i="16"/>
  <c r="T26" i="21"/>
  <c r="AF27" i="12"/>
  <c r="AG28" i="12"/>
  <c r="AE28" i="12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66" i="11"/>
  <c r="H67" i="11"/>
  <c r="H68" i="11"/>
  <c r="H69" i="11"/>
  <c r="H70" i="11"/>
  <c r="H71" i="11"/>
  <c r="H72" i="11"/>
  <c r="H73" i="11"/>
  <c r="H74" i="11"/>
  <c r="H75" i="11"/>
  <c r="H76" i="11"/>
  <c r="H77" i="11"/>
  <c r="H78" i="11"/>
  <c r="H79" i="11"/>
  <c r="H80" i="11"/>
  <c r="H81" i="11"/>
  <c r="H82" i="11"/>
  <c r="H83" i="11"/>
  <c r="H84" i="11"/>
  <c r="H85" i="11"/>
  <c r="H86" i="11"/>
  <c r="H87" i="11"/>
  <c r="H88" i="11"/>
  <c r="H89" i="11"/>
  <c r="H90" i="11"/>
  <c r="H91" i="11"/>
  <c r="H92" i="11"/>
  <c r="H93" i="11"/>
  <c r="H94" i="11"/>
  <c r="H95" i="11"/>
  <c r="H96" i="11"/>
  <c r="H97" i="11"/>
  <c r="H98" i="11"/>
  <c r="H99" i="11"/>
  <c r="H100" i="11"/>
  <c r="H101" i="11"/>
  <c r="H102" i="11"/>
  <c r="H103" i="11"/>
  <c r="H104" i="11"/>
  <c r="H105" i="11"/>
  <c r="H106" i="11"/>
  <c r="H107" i="11"/>
  <c r="H108" i="11"/>
  <c r="H109" i="11"/>
  <c r="H110" i="11"/>
  <c r="H111" i="11"/>
  <c r="H112" i="11"/>
  <c r="H113" i="11"/>
  <c r="H114" i="11"/>
  <c r="H115" i="11"/>
  <c r="H116" i="11"/>
  <c r="H117" i="11"/>
  <c r="H118" i="11"/>
  <c r="H119" i="11"/>
  <c r="H120" i="11"/>
  <c r="H121" i="11"/>
  <c r="H122" i="11"/>
  <c r="H123" i="11"/>
  <c r="H124" i="11"/>
  <c r="H125" i="11"/>
  <c r="H126" i="11"/>
  <c r="H127" i="11"/>
  <c r="H128" i="11"/>
  <c r="H129" i="11"/>
  <c r="H130" i="11"/>
  <c r="H131" i="11"/>
  <c r="H132" i="11"/>
  <c r="H133" i="11"/>
  <c r="H134" i="11"/>
  <c r="H135" i="11"/>
  <c r="H136" i="11"/>
  <c r="H137" i="11"/>
  <c r="H138" i="11"/>
  <c r="H139" i="11"/>
  <c r="H140" i="11"/>
  <c r="H141" i="11"/>
  <c r="H142" i="11"/>
  <c r="H143" i="11"/>
  <c r="H144" i="11"/>
  <c r="H145" i="11"/>
  <c r="H146" i="11"/>
  <c r="H147" i="11"/>
  <c r="H148" i="11"/>
  <c r="H149" i="11"/>
  <c r="H150" i="11"/>
  <c r="H151" i="11"/>
  <c r="H152" i="11"/>
  <c r="H153" i="11"/>
  <c r="H154" i="11"/>
  <c r="H155" i="11"/>
  <c r="H156" i="11"/>
  <c r="H157" i="11"/>
  <c r="H158" i="11"/>
  <c r="H159" i="11"/>
  <c r="H160" i="11"/>
  <c r="H161" i="11"/>
  <c r="H162" i="11"/>
  <c r="H163" i="11"/>
  <c r="H164" i="11"/>
  <c r="H165" i="11"/>
  <c r="H166" i="11"/>
  <c r="H167" i="11"/>
  <c r="H168" i="11"/>
  <c r="H169" i="11"/>
  <c r="H170" i="11"/>
  <c r="H171" i="11"/>
  <c r="H172" i="11"/>
  <c r="H173" i="11"/>
  <c r="H174" i="11"/>
  <c r="H175" i="11"/>
  <c r="H176" i="11"/>
  <c r="H177" i="11"/>
  <c r="H178" i="11"/>
  <c r="H179" i="11"/>
  <c r="H180" i="11"/>
  <c r="H181" i="11"/>
  <c r="H182" i="11"/>
  <c r="H183" i="11"/>
  <c r="H184" i="11"/>
  <c r="H185" i="11"/>
  <c r="H186" i="11"/>
  <c r="H187" i="11"/>
  <c r="H188" i="11"/>
  <c r="H189" i="11"/>
  <c r="H190" i="11"/>
  <c r="H191" i="11"/>
  <c r="H192" i="11"/>
  <c r="H193" i="11"/>
  <c r="H194" i="11"/>
  <c r="H195" i="11"/>
  <c r="H196" i="11"/>
  <c r="H197" i="11"/>
  <c r="H198" i="11"/>
  <c r="H199" i="11"/>
  <c r="H200" i="11"/>
  <c r="H201" i="11"/>
  <c r="H202" i="11"/>
  <c r="H203" i="11"/>
  <c r="H204" i="11"/>
  <c r="H205" i="11"/>
  <c r="H206" i="11"/>
  <c r="H207" i="11"/>
  <c r="H208" i="11"/>
  <c r="H209" i="11"/>
  <c r="H210" i="11"/>
  <c r="H211" i="11"/>
  <c r="H212" i="11"/>
  <c r="H213" i="11"/>
  <c r="H214" i="11"/>
  <c r="H215" i="11"/>
  <c r="H216" i="11"/>
  <c r="H217" i="11"/>
  <c r="H218" i="11"/>
  <c r="H219" i="11"/>
  <c r="H220" i="11"/>
  <c r="H221" i="11"/>
  <c r="H222" i="11"/>
  <c r="H223" i="11"/>
  <c r="H224" i="11"/>
  <c r="H225" i="11"/>
  <c r="H226" i="11"/>
  <c r="H227" i="11"/>
  <c r="H228" i="11"/>
  <c r="H229" i="11"/>
  <c r="H230" i="11"/>
  <c r="H231" i="11"/>
  <c r="H232" i="11"/>
  <c r="H233" i="11"/>
  <c r="H234" i="11"/>
  <c r="H235" i="11"/>
  <c r="H236" i="11"/>
  <c r="H237" i="11"/>
  <c r="H238" i="11"/>
  <c r="H239" i="11"/>
  <c r="H240" i="11"/>
  <c r="H241" i="11"/>
  <c r="H242" i="11"/>
  <c r="H243" i="11"/>
  <c r="H244" i="11"/>
  <c r="H245" i="11"/>
  <c r="H246" i="11"/>
  <c r="H247" i="11"/>
  <c r="H248" i="11"/>
  <c r="H249" i="11"/>
  <c r="H250" i="11"/>
  <c r="H251" i="11"/>
  <c r="H252" i="11"/>
  <c r="H253" i="11"/>
  <c r="H254" i="11"/>
  <c r="H255" i="11"/>
  <c r="H256" i="11"/>
  <c r="H257" i="11"/>
  <c r="H258" i="11"/>
  <c r="H259" i="11"/>
  <c r="H260" i="11"/>
  <c r="H261" i="11"/>
  <c r="H262" i="11"/>
  <c r="H263" i="11"/>
  <c r="H264" i="11"/>
  <c r="H265" i="11"/>
  <c r="H266" i="11"/>
  <c r="H267" i="11"/>
  <c r="H268" i="11"/>
  <c r="H269" i="11"/>
  <c r="H270" i="11"/>
  <c r="H271" i="11"/>
  <c r="H272" i="11"/>
  <c r="H273" i="11"/>
  <c r="H274" i="11"/>
  <c r="H275" i="11"/>
  <c r="H276" i="11"/>
  <c r="H277" i="11"/>
  <c r="H278" i="11"/>
  <c r="H279" i="11"/>
  <c r="H280" i="11"/>
  <c r="H281" i="11"/>
  <c r="H282" i="11"/>
  <c r="H283" i="11"/>
  <c r="H284" i="11"/>
  <c r="H285" i="11"/>
  <c r="H286" i="11"/>
  <c r="H287" i="11"/>
  <c r="H288" i="11"/>
  <c r="H289" i="11"/>
  <c r="H290" i="11"/>
  <c r="H291" i="11"/>
  <c r="H292" i="11"/>
  <c r="H293" i="11"/>
  <c r="H294" i="11"/>
  <c r="H295" i="11"/>
  <c r="H296" i="11"/>
  <c r="H297" i="11"/>
  <c r="H298" i="11"/>
  <c r="H299" i="11"/>
  <c r="H300" i="11"/>
  <c r="H301" i="11"/>
  <c r="H302" i="11"/>
  <c r="H303" i="11"/>
  <c r="H304" i="11"/>
  <c r="H305" i="11"/>
  <c r="H306" i="11"/>
  <c r="H307" i="11"/>
  <c r="H308" i="11"/>
  <c r="H309" i="11"/>
  <c r="H310" i="11"/>
  <c r="H311" i="11"/>
  <c r="H312" i="11"/>
  <c r="H313" i="11"/>
  <c r="H314" i="11"/>
  <c r="H315" i="11"/>
  <c r="H316" i="11"/>
  <c r="H317" i="11"/>
  <c r="H318" i="11"/>
  <c r="H319" i="11"/>
  <c r="H320" i="11"/>
  <c r="H321" i="11"/>
  <c r="H322" i="11"/>
  <c r="H323" i="11"/>
  <c r="H324" i="11"/>
  <c r="H325" i="11"/>
  <c r="H326" i="11"/>
  <c r="H327" i="11"/>
  <c r="H328" i="11"/>
  <c r="H329" i="11"/>
  <c r="H330" i="11"/>
  <c r="H331" i="11"/>
  <c r="H332" i="11"/>
  <c r="H333" i="11"/>
  <c r="H334" i="11"/>
  <c r="H335" i="11"/>
  <c r="H336" i="11"/>
  <c r="H337" i="11"/>
  <c r="H338" i="11"/>
  <c r="H339" i="11"/>
  <c r="H340" i="11"/>
  <c r="H341" i="11"/>
  <c r="H342" i="11"/>
  <c r="H343" i="11"/>
  <c r="H344" i="11"/>
  <c r="H345" i="11"/>
  <c r="H346" i="11"/>
  <c r="H347" i="11"/>
  <c r="H348" i="11"/>
  <c r="H349" i="11"/>
  <c r="H350" i="11"/>
  <c r="H351" i="11"/>
  <c r="H352" i="11"/>
  <c r="H353" i="11"/>
  <c r="H354" i="11"/>
  <c r="H355" i="11"/>
  <c r="H356" i="11"/>
  <c r="H357" i="11"/>
  <c r="H358" i="11"/>
  <c r="H359" i="11"/>
  <c r="H360" i="11"/>
  <c r="H361" i="11"/>
  <c r="H362" i="11"/>
  <c r="H363" i="11"/>
  <c r="H364" i="11"/>
  <c r="H365" i="11"/>
  <c r="H366" i="11"/>
  <c r="H367" i="11"/>
  <c r="H368" i="11"/>
  <c r="H369" i="11"/>
  <c r="H370" i="11"/>
  <c r="H371" i="11"/>
  <c r="H372" i="11"/>
  <c r="H373" i="11"/>
  <c r="H374" i="11"/>
  <c r="H375" i="11"/>
  <c r="H376" i="11"/>
  <c r="H377" i="11"/>
  <c r="H378" i="11"/>
  <c r="H379" i="11"/>
  <c r="H380" i="11"/>
  <c r="H381" i="11"/>
  <c r="H382" i="11"/>
  <c r="H383" i="11"/>
  <c r="H384" i="11"/>
  <c r="H385" i="11"/>
  <c r="H386" i="11"/>
  <c r="H387" i="11"/>
  <c r="H388" i="11"/>
  <c r="H389" i="11"/>
  <c r="H390" i="11"/>
  <c r="H391" i="11"/>
  <c r="H392" i="11"/>
  <c r="H393" i="11"/>
  <c r="H394" i="11"/>
  <c r="H395" i="11"/>
  <c r="H396" i="11"/>
  <c r="H397" i="11"/>
  <c r="H398" i="11"/>
  <c r="H399" i="11"/>
  <c r="H400" i="11"/>
  <c r="H401" i="11"/>
  <c r="H402" i="11"/>
  <c r="H403" i="11"/>
  <c r="H404" i="11"/>
  <c r="H405" i="11"/>
  <c r="H406" i="11"/>
  <c r="H407" i="11"/>
  <c r="H408" i="11"/>
  <c r="H409" i="11"/>
  <c r="H410" i="11"/>
  <c r="H411" i="11"/>
  <c r="H412" i="11"/>
  <c r="H413" i="11"/>
  <c r="H414" i="11"/>
  <c r="H415" i="11"/>
  <c r="H416" i="11"/>
  <c r="H417" i="11"/>
  <c r="H418" i="11"/>
  <c r="H419" i="11"/>
  <c r="H420" i="11"/>
  <c r="H421" i="11"/>
  <c r="H422" i="11"/>
  <c r="H423" i="11"/>
  <c r="H424" i="11"/>
  <c r="H425" i="11"/>
  <c r="H426" i="11"/>
  <c r="H427" i="11"/>
  <c r="H428" i="11"/>
  <c r="H429" i="11"/>
  <c r="H430" i="11"/>
  <c r="H431" i="11"/>
  <c r="H432" i="11"/>
  <c r="H433" i="11"/>
  <c r="H434" i="11"/>
  <c r="H435" i="11"/>
  <c r="H436" i="11"/>
  <c r="H437" i="11"/>
  <c r="H438" i="11"/>
  <c r="H439" i="11"/>
  <c r="H440" i="11"/>
  <c r="H441" i="11"/>
  <c r="H442" i="11"/>
  <c r="H443" i="11"/>
  <c r="H444" i="11"/>
  <c r="H445" i="11"/>
  <c r="H446" i="11"/>
  <c r="H447" i="11"/>
  <c r="H448" i="11"/>
  <c r="H449" i="11"/>
  <c r="H450" i="11"/>
  <c r="H451" i="11"/>
  <c r="H452" i="11"/>
  <c r="H453" i="11"/>
  <c r="H454" i="11"/>
  <c r="H455" i="11"/>
  <c r="H456" i="11"/>
  <c r="H457" i="11"/>
  <c r="H458" i="11"/>
  <c r="H459" i="11"/>
  <c r="H460" i="11"/>
  <c r="H461" i="11"/>
  <c r="H462" i="11"/>
  <c r="H463" i="11"/>
  <c r="H464" i="11"/>
  <c r="H465" i="11"/>
  <c r="H466" i="11"/>
  <c r="H467" i="11"/>
  <c r="H468" i="11"/>
  <c r="H469" i="11"/>
  <c r="H470" i="11"/>
  <c r="H471" i="11"/>
  <c r="H472" i="11"/>
  <c r="H473" i="11"/>
  <c r="H474" i="11"/>
  <c r="H475" i="11"/>
  <c r="H476" i="11"/>
  <c r="H477" i="11"/>
  <c r="H478" i="11"/>
  <c r="H479" i="11"/>
  <c r="H480" i="11"/>
  <c r="H481" i="11"/>
  <c r="H482" i="11"/>
  <c r="H483" i="11"/>
  <c r="H484" i="11"/>
  <c r="H485" i="11"/>
  <c r="H486" i="11"/>
  <c r="H487" i="11"/>
  <c r="H488" i="11"/>
  <c r="H489" i="11"/>
  <c r="H490" i="11"/>
  <c r="H491" i="11"/>
  <c r="H492" i="11"/>
  <c r="H493" i="11"/>
  <c r="H494" i="11"/>
  <c r="H495" i="11"/>
  <c r="H496" i="11"/>
  <c r="H497" i="11"/>
  <c r="H498" i="11"/>
  <c r="H499" i="11"/>
  <c r="H500" i="11"/>
  <c r="H501" i="11"/>
  <c r="H502" i="11"/>
  <c r="H503" i="11"/>
  <c r="H504" i="11"/>
  <c r="H505" i="11"/>
  <c r="H506" i="11"/>
  <c r="H507" i="11"/>
  <c r="H508" i="11"/>
  <c r="H509" i="11"/>
  <c r="H510" i="11"/>
  <c r="H511" i="11"/>
  <c r="H512" i="11"/>
  <c r="H513" i="11"/>
  <c r="H514" i="11"/>
  <c r="H515" i="11"/>
  <c r="H516" i="11"/>
  <c r="H517" i="11"/>
  <c r="H518" i="11"/>
  <c r="H519" i="11"/>
  <c r="H520" i="11"/>
  <c r="H521" i="11"/>
  <c r="H522" i="11"/>
  <c r="H523" i="11"/>
  <c r="H524" i="11"/>
  <c r="H525" i="11"/>
  <c r="H526" i="11"/>
  <c r="H527" i="11"/>
  <c r="H528" i="11"/>
  <c r="H529" i="11"/>
  <c r="H530" i="11"/>
  <c r="H531" i="11"/>
  <c r="H532" i="11"/>
  <c r="H533" i="11"/>
  <c r="H534" i="11"/>
  <c r="H535" i="11"/>
  <c r="H536" i="11"/>
  <c r="H537" i="11"/>
  <c r="H538" i="11"/>
  <c r="H539" i="11"/>
  <c r="H540" i="11"/>
  <c r="H541" i="11"/>
  <c r="H542" i="11"/>
  <c r="H543" i="11"/>
  <c r="H544" i="11"/>
  <c r="H545" i="11"/>
  <c r="H546" i="11"/>
  <c r="H547" i="11"/>
  <c r="H548" i="11"/>
  <c r="H549" i="11"/>
  <c r="H550" i="11"/>
  <c r="H551" i="11"/>
  <c r="H552" i="11"/>
  <c r="H553" i="11"/>
  <c r="H554" i="11"/>
  <c r="H555" i="11"/>
  <c r="H556" i="11"/>
  <c r="H557" i="11"/>
  <c r="H558" i="11"/>
  <c r="H559" i="11"/>
  <c r="H560" i="11"/>
  <c r="H561" i="11"/>
  <c r="H562" i="11"/>
  <c r="H563" i="11"/>
  <c r="H564" i="11"/>
  <c r="H565" i="11"/>
  <c r="H566" i="11"/>
  <c r="H567" i="11"/>
  <c r="H568" i="11"/>
  <c r="H569" i="11"/>
  <c r="H570" i="11"/>
  <c r="H571" i="11"/>
  <c r="H572" i="11"/>
  <c r="H573" i="11"/>
  <c r="H574" i="11"/>
  <c r="H575" i="11"/>
  <c r="H576" i="11"/>
  <c r="H577" i="11"/>
  <c r="H578" i="11"/>
  <c r="H579" i="11"/>
  <c r="H580" i="11"/>
  <c r="H581" i="11"/>
  <c r="H582" i="11"/>
  <c r="H583" i="11"/>
  <c r="H584" i="11"/>
  <c r="H585" i="11"/>
  <c r="H586" i="11"/>
  <c r="H587" i="11"/>
  <c r="H588" i="11"/>
  <c r="H589" i="11"/>
  <c r="H590" i="11"/>
  <c r="H591" i="11"/>
  <c r="H592" i="11"/>
  <c r="H593" i="11"/>
  <c r="H594" i="11"/>
  <c r="H595" i="11"/>
  <c r="H596" i="11"/>
  <c r="H597" i="11"/>
  <c r="H598" i="11"/>
  <c r="H599" i="11"/>
  <c r="H600" i="11"/>
  <c r="H601" i="11"/>
  <c r="H602" i="11"/>
  <c r="H603" i="11"/>
  <c r="H604" i="11"/>
  <c r="H605" i="11"/>
  <c r="H606" i="11"/>
  <c r="H607" i="11"/>
  <c r="H608" i="11"/>
  <c r="H609" i="11"/>
  <c r="H610" i="11"/>
  <c r="H611" i="11"/>
  <c r="H612" i="11"/>
  <c r="H613" i="11"/>
  <c r="H614" i="11"/>
  <c r="H615" i="11"/>
  <c r="H616" i="11"/>
  <c r="H617" i="11"/>
  <c r="H618" i="11"/>
  <c r="H619" i="11"/>
  <c r="H620" i="11"/>
  <c r="H621" i="11"/>
  <c r="H622" i="11"/>
  <c r="H623" i="11"/>
  <c r="H624" i="11"/>
  <c r="H625" i="11"/>
  <c r="H626" i="11"/>
  <c r="H627" i="11"/>
  <c r="H628" i="11"/>
  <c r="H629" i="11"/>
  <c r="H630" i="11"/>
  <c r="H631" i="11"/>
  <c r="H632" i="11"/>
  <c r="H633" i="11"/>
  <c r="H634" i="11"/>
  <c r="H635" i="11"/>
  <c r="H636" i="11"/>
  <c r="H637" i="11"/>
  <c r="H638" i="11"/>
  <c r="H639" i="11"/>
  <c r="H640" i="11"/>
  <c r="H641" i="11"/>
  <c r="H642" i="11"/>
  <c r="H643" i="11"/>
  <c r="H644" i="11"/>
  <c r="H645" i="11"/>
  <c r="H646" i="11"/>
  <c r="H647" i="11"/>
  <c r="H648" i="11"/>
  <c r="H649" i="11"/>
  <c r="H650" i="11"/>
  <c r="H651" i="11"/>
  <c r="H652" i="11"/>
  <c r="H653" i="11"/>
  <c r="H654" i="11"/>
  <c r="H655" i="11"/>
  <c r="H656" i="11"/>
  <c r="H657" i="11"/>
  <c r="H658" i="11"/>
  <c r="H659" i="11"/>
  <c r="H660" i="11"/>
  <c r="H661" i="11"/>
  <c r="H662" i="11"/>
  <c r="H663" i="11"/>
  <c r="H664" i="11"/>
  <c r="H665" i="11"/>
  <c r="H666" i="11"/>
  <c r="H667" i="11"/>
  <c r="H668" i="11"/>
  <c r="H669" i="11"/>
  <c r="H670" i="11"/>
  <c r="H671" i="11"/>
  <c r="H672" i="11"/>
  <c r="H673" i="11"/>
  <c r="H674" i="11"/>
  <c r="H675" i="11"/>
  <c r="H676" i="11"/>
  <c r="H677" i="11"/>
  <c r="H678" i="11"/>
  <c r="H679" i="11"/>
  <c r="H680" i="11"/>
  <c r="H681" i="11"/>
  <c r="H682" i="11"/>
  <c r="H683" i="11"/>
  <c r="H684" i="11"/>
  <c r="H685" i="11"/>
  <c r="H686" i="11"/>
  <c r="H687" i="11"/>
  <c r="H688" i="11"/>
  <c r="H689" i="11"/>
  <c r="H690" i="11"/>
  <c r="H691" i="11"/>
  <c r="H692" i="11"/>
  <c r="H693" i="11"/>
  <c r="H694" i="11"/>
  <c r="H695" i="11"/>
  <c r="H696" i="11"/>
  <c r="H697" i="11"/>
  <c r="H698" i="11"/>
  <c r="H699" i="11"/>
  <c r="H700" i="11"/>
  <c r="H701" i="11"/>
  <c r="H702" i="11"/>
  <c r="H703" i="11"/>
  <c r="H704" i="11"/>
  <c r="H705" i="11"/>
  <c r="H706" i="11"/>
  <c r="H707" i="11"/>
  <c r="H708" i="11"/>
  <c r="H709" i="11"/>
  <c r="H710" i="11"/>
  <c r="H711" i="11"/>
  <c r="H712" i="11"/>
  <c r="H713" i="11"/>
  <c r="H714" i="11"/>
  <c r="H715" i="11"/>
  <c r="H716" i="11"/>
  <c r="H717" i="11"/>
  <c r="H718" i="11"/>
  <c r="H719" i="11"/>
  <c r="H720" i="11"/>
  <c r="H721" i="11"/>
  <c r="H722" i="11"/>
  <c r="H723" i="11"/>
  <c r="H724" i="11"/>
  <c r="H725" i="11"/>
  <c r="H726" i="11"/>
  <c r="H727" i="11"/>
  <c r="H728" i="11"/>
  <c r="H729" i="11"/>
  <c r="H730" i="11"/>
  <c r="H731" i="11"/>
  <c r="H732" i="11"/>
  <c r="H733" i="11"/>
  <c r="H734" i="11"/>
  <c r="H735" i="11"/>
  <c r="H736" i="11"/>
  <c r="H737" i="11"/>
  <c r="H738" i="11"/>
  <c r="H739" i="11"/>
  <c r="H740" i="11"/>
  <c r="H741" i="11"/>
  <c r="H742" i="11"/>
  <c r="H743" i="11"/>
  <c r="H744" i="11"/>
  <c r="H745" i="11"/>
  <c r="H746" i="11"/>
  <c r="H747" i="11"/>
  <c r="H748" i="11"/>
  <c r="H749" i="11"/>
  <c r="H750" i="11"/>
  <c r="H751" i="11"/>
  <c r="H752" i="11"/>
  <c r="H753" i="11"/>
  <c r="H754" i="11"/>
  <c r="H755" i="11"/>
  <c r="H756" i="11"/>
  <c r="H757" i="11"/>
  <c r="H758" i="11"/>
  <c r="H759" i="11"/>
  <c r="H760" i="11"/>
  <c r="H761" i="11"/>
  <c r="H762" i="11"/>
  <c r="H763" i="11"/>
  <c r="H764" i="11"/>
  <c r="H765" i="11"/>
  <c r="H766" i="11"/>
  <c r="H767" i="11"/>
  <c r="H768" i="11"/>
  <c r="H769" i="11"/>
  <c r="H770" i="11"/>
  <c r="H771" i="11"/>
  <c r="H772" i="11"/>
  <c r="H773" i="11"/>
  <c r="H774" i="11"/>
  <c r="H775" i="11"/>
  <c r="H776" i="11"/>
  <c r="H777" i="11"/>
  <c r="H778" i="11"/>
  <c r="H779" i="11"/>
  <c r="H780" i="11"/>
  <c r="H781" i="11"/>
  <c r="H782" i="11"/>
  <c r="H783" i="11"/>
  <c r="H784" i="11"/>
  <c r="H785" i="11"/>
  <c r="H786" i="11"/>
  <c r="H787" i="11"/>
  <c r="H788" i="11"/>
  <c r="H789" i="11"/>
  <c r="H790" i="11"/>
  <c r="H791" i="11"/>
  <c r="H792" i="11"/>
  <c r="H793" i="11"/>
  <c r="H794" i="11"/>
  <c r="H795" i="11"/>
  <c r="H796" i="11"/>
  <c r="H797" i="11"/>
  <c r="H798" i="11"/>
  <c r="H799" i="11"/>
  <c r="H800" i="11"/>
  <c r="H801" i="11"/>
  <c r="H802" i="11"/>
  <c r="H803" i="11"/>
  <c r="H804" i="11"/>
  <c r="H805" i="11"/>
  <c r="H806" i="11"/>
  <c r="H807" i="11"/>
  <c r="H808" i="11"/>
  <c r="H809" i="11"/>
  <c r="H810" i="11"/>
  <c r="H811" i="11"/>
  <c r="H812" i="11"/>
  <c r="H813" i="11"/>
  <c r="H814" i="11"/>
  <c r="H815" i="11"/>
  <c r="H816" i="11"/>
  <c r="H817" i="11"/>
  <c r="H818" i="11"/>
  <c r="H819" i="11"/>
  <c r="H820" i="11"/>
  <c r="H821" i="11"/>
  <c r="H822" i="11"/>
  <c r="H823" i="11"/>
  <c r="H824" i="11"/>
  <c r="H825" i="11"/>
  <c r="H826" i="11"/>
  <c r="H827" i="11"/>
  <c r="H828" i="11"/>
  <c r="H829" i="11"/>
  <c r="H830" i="11"/>
  <c r="H831" i="11"/>
  <c r="H832" i="11"/>
  <c r="H833" i="11"/>
  <c r="H834" i="11"/>
  <c r="H835" i="11"/>
  <c r="H836" i="11"/>
  <c r="H837" i="11"/>
  <c r="H838" i="11"/>
  <c r="H839" i="11"/>
  <c r="H840" i="11"/>
  <c r="H841" i="11"/>
  <c r="H842" i="11"/>
  <c r="H843" i="11"/>
  <c r="H844" i="11"/>
  <c r="H845" i="11"/>
  <c r="H846" i="11"/>
  <c r="H847" i="11"/>
  <c r="H848" i="11"/>
  <c r="H849" i="11"/>
  <c r="H850" i="11"/>
  <c r="H851" i="11"/>
  <c r="H852" i="11"/>
  <c r="H853" i="11"/>
  <c r="H854" i="11"/>
  <c r="H855" i="11"/>
  <c r="H856" i="11"/>
  <c r="H857" i="11"/>
  <c r="H858" i="11"/>
  <c r="H859" i="11"/>
  <c r="H860" i="11"/>
  <c r="H861" i="11"/>
  <c r="H862" i="11"/>
  <c r="H863" i="11"/>
  <c r="H864" i="11"/>
  <c r="H865" i="11"/>
  <c r="H866" i="11"/>
  <c r="H867" i="11"/>
  <c r="H868" i="11"/>
  <c r="H869" i="11"/>
  <c r="H870" i="11"/>
  <c r="H871" i="11"/>
  <c r="H872" i="11"/>
  <c r="H873" i="11"/>
  <c r="H874" i="11"/>
  <c r="H875" i="11"/>
  <c r="H876" i="11"/>
  <c r="H877" i="11"/>
  <c r="H878" i="11"/>
  <c r="H879" i="11"/>
  <c r="H880" i="11"/>
  <c r="H881" i="11"/>
  <c r="H882" i="11"/>
  <c r="H883" i="11"/>
  <c r="H884" i="11"/>
  <c r="H885" i="11"/>
  <c r="H886" i="11"/>
  <c r="H887" i="11"/>
  <c r="H888" i="11"/>
  <c r="H889" i="11"/>
  <c r="H890" i="11"/>
  <c r="H891" i="11"/>
  <c r="H892" i="11"/>
  <c r="H893" i="11"/>
  <c r="H894" i="11"/>
  <c r="H895" i="11"/>
  <c r="H896" i="11"/>
  <c r="H897" i="11"/>
  <c r="H898" i="11"/>
  <c r="H899" i="11"/>
  <c r="H900" i="11"/>
  <c r="H901" i="11"/>
  <c r="H902" i="11"/>
  <c r="H903" i="11"/>
  <c r="H904" i="11"/>
  <c r="H905" i="11"/>
  <c r="H906" i="11"/>
  <c r="H907" i="11"/>
  <c r="H908" i="11"/>
  <c r="H909" i="11"/>
  <c r="H910" i="11"/>
  <c r="H911" i="11"/>
  <c r="H912" i="11"/>
  <c r="H913" i="11"/>
  <c r="H914" i="11"/>
  <c r="H915" i="11"/>
  <c r="H916" i="11"/>
  <c r="H917" i="11"/>
  <c r="H918" i="11"/>
  <c r="H919" i="11"/>
  <c r="H920" i="11"/>
  <c r="H921" i="11"/>
  <c r="H922" i="11"/>
  <c r="H28" i="11"/>
  <c r="AK23" i="27" l="1"/>
  <c r="O23" i="21" s="1"/>
  <c r="AK24" i="33"/>
  <c r="H25" i="33"/>
  <c r="V25" i="33" s="1"/>
  <c r="AE25" i="33" s="1"/>
  <c r="I24" i="34"/>
  <c r="W24" i="34" s="1"/>
  <c r="AF24" i="34" s="1"/>
  <c r="AL24" i="34" s="1"/>
  <c r="Y11" i="45"/>
  <c r="H25" i="34"/>
  <c r="V25" i="34" s="1"/>
  <c r="AE25" i="34" s="1"/>
  <c r="AK25" i="34" s="1"/>
  <c r="I24" i="35"/>
  <c r="W24" i="35" s="1"/>
  <c r="AF24" i="35" s="1"/>
  <c r="AL24" i="35" s="1"/>
  <c r="Q11" i="45"/>
  <c r="H25" i="35"/>
  <c r="V25" i="35" s="1"/>
  <c r="AE25" i="35" s="1"/>
  <c r="G24" i="33"/>
  <c r="U24" i="33" s="1"/>
  <c r="AD24" i="33" s="1"/>
  <c r="AJ24" i="33" s="1"/>
  <c r="G24" i="35"/>
  <c r="U24" i="35" s="1"/>
  <c r="AD24" i="35" s="1"/>
  <c r="AJ24" i="35" s="1"/>
  <c r="H11" i="45"/>
  <c r="G24" i="34"/>
  <c r="U24" i="34" s="1"/>
  <c r="AD24" i="34" s="1"/>
  <c r="AJ24" i="34" s="1"/>
  <c r="I24" i="33"/>
  <c r="W24" i="33" s="1"/>
  <c r="AF24" i="33" s="1"/>
  <c r="AL24" i="33" s="1"/>
  <c r="L25" i="34"/>
  <c r="L25" i="33"/>
  <c r="L25" i="35"/>
  <c r="AI26" i="34"/>
  <c r="AI26" i="35"/>
  <c r="N25" i="35"/>
  <c r="N25" i="34"/>
  <c r="N25" i="33"/>
  <c r="U24" i="28"/>
  <c r="AD24" i="28" s="1"/>
  <c r="AJ24" i="28" s="1"/>
  <c r="X24" i="21" s="1"/>
  <c r="W24" i="26"/>
  <c r="AF24" i="26" s="1"/>
  <c r="AL24" i="26" s="1"/>
  <c r="AG30" i="38"/>
  <c r="AF29" i="38"/>
  <c r="U24" i="26"/>
  <c r="AD24" i="26" s="1"/>
  <c r="AJ24" i="26" s="1"/>
  <c r="V24" i="21" s="1"/>
  <c r="W24" i="28"/>
  <c r="AF24" i="28" s="1"/>
  <c r="AL24" i="28" s="1"/>
  <c r="AK24" i="35"/>
  <c r="AD30" i="38"/>
  <c r="AI26" i="33"/>
  <c r="V25" i="27"/>
  <c r="AE25" i="27" s="1"/>
  <c r="U24" i="27"/>
  <c r="AD24" i="27" s="1"/>
  <c r="AJ24" i="27" s="1"/>
  <c r="W24" i="27"/>
  <c r="AF24" i="27" s="1"/>
  <c r="AL24" i="27" s="1"/>
  <c r="V25" i="28"/>
  <c r="AE25" i="28" s="1"/>
  <c r="AK25" i="28" s="1"/>
  <c r="V25" i="26"/>
  <c r="AE25" i="26" s="1"/>
  <c r="AE29" i="38"/>
  <c r="U24" i="20"/>
  <c r="AD24" i="20" s="1"/>
  <c r="AJ24" i="20" s="1"/>
  <c r="U24" i="21" s="1"/>
  <c r="P24" i="21"/>
  <c r="L25" i="27"/>
  <c r="G25" i="27" s="1"/>
  <c r="L25" i="26"/>
  <c r="G25" i="26" s="1"/>
  <c r="L25" i="28"/>
  <c r="G25" i="28" s="1"/>
  <c r="W24" i="20"/>
  <c r="AF24" i="20" s="1"/>
  <c r="AL24" i="20" s="1"/>
  <c r="D24" i="21" s="1"/>
  <c r="W23" i="21"/>
  <c r="G23" i="21"/>
  <c r="AK23" i="20"/>
  <c r="M23" i="21" s="1"/>
  <c r="N25" i="26"/>
  <c r="I25" i="26" s="1"/>
  <c r="N25" i="27"/>
  <c r="I25" i="27" s="1"/>
  <c r="N25" i="28"/>
  <c r="I25" i="28" s="1"/>
  <c r="V25" i="20"/>
  <c r="AE25" i="20" s="1"/>
  <c r="E23" i="21"/>
  <c r="AK24" i="26"/>
  <c r="N23" i="21"/>
  <c r="F23" i="21"/>
  <c r="L25" i="20"/>
  <c r="G25" i="20" s="1"/>
  <c r="N25" i="20"/>
  <c r="I25" i="20" s="1"/>
  <c r="AD27" i="12"/>
  <c r="AK27" i="12" s="1"/>
  <c r="AJ26" i="12"/>
  <c r="AL26" i="12"/>
  <c r="AK26" i="12"/>
  <c r="AH27" i="16"/>
  <c r="C26" i="21"/>
  <c r="AG28" i="16"/>
  <c r="L27" i="21"/>
  <c r="AF28" i="16"/>
  <c r="T27" i="21"/>
  <c r="AE27" i="16"/>
  <c r="H26" i="21"/>
  <c r="AE29" i="12"/>
  <c r="AF28" i="12"/>
  <c r="AG29" i="12"/>
  <c r="AY11" i="36" l="1"/>
  <c r="AT12" i="16"/>
  <c r="AS12" i="16"/>
  <c r="AK24" i="27"/>
  <c r="O24" i="21" s="1"/>
  <c r="AK25" i="33"/>
  <c r="Q26" i="21"/>
  <c r="I25" i="35"/>
  <c r="W25" i="35" s="1"/>
  <c r="AF25" i="35" s="1"/>
  <c r="AL25" i="35" s="1"/>
  <c r="G25" i="34"/>
  <c r="U25" i="34" s="1"/>
  <c r="AD25" i="34" s="1"/>
  <c r="AJ25" i="34" s="1"/>
  <c r="I25" i="34"/>
  <c r="W25" i="34" s="1"/>
  <c r="AF25" i="34" s="1"/>
  <c r="AL25" i="34" s="1"/>
  <c r="AW11" i="36"/>
  <c r="G25" i="35"/>
  <c r="U25" i="35" s="1"/>
  <c r="AD25" i="35" s="1"/>
  <c r="AJ25" i="35" s="1"/>
  <c r="I25" i="33"/>
  <c r="W25" i="33" s="1"/>
  <c r="AF25" i="33" s="1"/>
  <c r="AL25" i="33" s="1"/>
  <c r="G25" i="33"/>
  <c r="U25" i="33" s="1"/>
  <c r="AD25" i="33" s="1"/>
  <c r="AJ25" i="33" s="1"/>
  <c r="N26" i="34"/>
  <c r="N26" i="33"/>
  <c r="N26" i="35"/>
  <c r="U25" i="26"/>
  <c r="AD25" i="26" s="1"/>
  <c r="AJ25" i="26" s="1"/>
  <c r="V25" i="21" s="1"/>
  <c r="V11" i="45" s="1"/>
  <c r="AD31" i="38"/>
  <c r="AI27" i="34"/>
  <c r="AF30" i="38"/>
  <c r="M27" i="35"/>
  <c r="M27" i="33"/>
  <c r="M27" i="34"/>
  <c r="W25" i="28"/>
  <c r="AF25" i="28" s="1"/>
  <c r="AL25" i="28" s="1"/>
  <c r="AX11" i="36"/>
  <c r="AK25" i="35"/>
  <c r="AG31" i="38"/>
  <c r="W25" i="26"/>
  <c r="AF25" i="26" s="1"/>
  <c r="AL25" i="26" s="1"/>
  <c r="AI27" i="33"/>
  <c r="L26" i="35"/>
  <c r="L26" i="34"/>
  <c r="L26" i="33"/>
  <c r="U25" i="27"/>
  <c r="AD25" i="27" s="1"/>
  <c r="AJ25" i="27" s="1"/>
  <c r="M26" i="34"/>
  <c r="M26" i="33"/>
  <c r="M26" i="35"/>
  <c r="W25" i="27"/>
  <c r="AF25" i="27" s="1"/>
  <c r="AL25" i="27" s="1"/>
  <c r="U25" i="28"/>
  <c r="AD25" i="28" s="1"/>
  <c r="AJ25" i="28" s="1"/>
  <c r="X25" i="21" s="1"/>
  <c r="X11" i="45" s="1"/>
  <c r="AE30" i="38"/>
  <c r="AI27" i="35"/>
  <c r="M26" i="28"/>
  <c r="H26" i="28" s="1"/>
  <c r="M26" i="26"/>
  <c r="H26" i="26" s="1"/>
  <c r="M26" i="27"/>
  <c r="H26" i="27" s="1"/>
  <c r="F24" i="21"/>
  <c r="U25" i="20"/>
  <c r="AD25" i="20" s="1"/>
  <c r="AJ25" i="20" s="1"/>
  <c r="U25" i="21" s="1"/>
  <c r="U11" i="45" s="1"/>
  <c r="L26" i="27"/>
  <c r="G26" i="27" s="1"/>
  <c r="L26" i="28"/>
  <c r="G26" i="28" s="1"/>
  <c r="L26" i="26"/>
  <c r="G26" i="26" s="1"/>
  <c r="AK25" i="26"/>
  <c r="N24" i="21"/>
  <c r="G24" i="21"/>
  <c r="AK24" i="20"/>
  <c r="M24" i="21" s="1"/>
  <c r="M27" i="28"/>
  <c r="H27" i="28" s="1"/>
  <c r="M27" i="26"/>
  <c r="H27" i="26" s="1"/>
  <c r="M27" i="27"/>
  <c r="H27" i="27" s="1"/>
  <c r="W25" i="20"/>
  <c r="AF25" i="20" s="1"/>
  <c r="AL25" i="20" s="1"/>
  <c r="D25" i="21" s="1"/>
  <c r="D11" i="45" s="1"/>
  <c r="E24" i="21"/>
  <c r="W24" i="21"/>
  <c r="P25" i="21"/>
  <c r="P11" i="45" s="1"/>
  <c r="N26" i="28"/>
  <c r="I26" i="28" s="1"/>
  <c r="N26" i="26"/>
  <c r="I26" i="26" s="1"/>
  <c r="N26" i="27"/>
  <c r="I26" i="27" s="1"/>
  <c r="N26" i="20"/>
  <c r="I26" i="20" s="1"/>
  <c r="M27" i="20"/>
  <c r="H27" i="20" s="1"/>
  <c r="L26" i="20"/>
  <c r="G26" i="20" s="1"/>
  <c r="M26" i="20"/>
  <c r="H26" i="20" s="1"/>
  <c r="AD28" i="12"/>
  <c r="AL27" i="12"/>
  <c r="AJ27" i="12"/>
  <c r="AH28" i="16"/>
  <c r="C27" i="21"/>
  <c r="AE28" i="16"/>
  <c r="H27" i="21"/>
  <c r="Q27" i="21" s="1"/>
  <c r="Y27" i="21" s="1"/>
  <c r="AF29" i="16"/>
  <c r="T28" i="21"/>
  <c r="T12" i="45" s="1"/>
  <c r="AG29" i="16"/>
  <c r="L28" i="21"/>
  <c r="L12" i="45" s="1"/>
  <c r="AE30" i="12"/>
  <c r="AG30" i="12"/>
  <c r="AF29" i="12"/>
  <c r="AU12" i="16" l="1"/>
  <c r="AR12" i="16"/>
  <c r="AK25" i="27"/>
  <c r="O25" i="21" s="1"/>
  <c r="O11" i="45" s="1"/>
  <c r="Y26" i="21"/>
  <c r="H26" i="34"/>
  <c r="V26" i="34" s="1"/>
  <c r="AE26" i="34" s="1"/>
  <c r="AK26" i="34" s="1"/>
  <c r="G26" i="33"/>
  <c r="U26" i="33" s="1"/>
  <c r="AD26" i="33" s="1"/>
  <c r="AJ26" i="33" s="1"/>
  <c r="H27" i="35"/>
  <c r="V27" i="35" s="1"/>
  <c r="I26" i="35"/>
  <c r="W26" i="35" s="1"/>
  <c r="AF26" i="35" s="1"/>
  <c r="AL26" i="35" s="1"/>
  <c r="H27" i="33"/>
  <c r="V27" i="33" s="1"/>
  <c r="H26" i="35"/>
  <c r="V26" i="35" s="1"/>
  <c r="AE26" i="35" s="1"/>
  <c r="AK26" i="35" s="1"/>
  <c r="G26" i="34"/>
  <c r="U26" i="34" s="1"/>
  <c r="AD26" i="34" s="1"/>
  <c r="AJ26" i="34" s="1"/>
  <c r="I26" i="33"/>
  <c r="W26" i="33" s="1"/>
  <c r="AF26" i="33" s="1"/>
  <c r="AL26" i="33" s="1"/>
  <c r="H26" i="33"/>
  <c r="V26" i="33" s="1"/>
  <c r="AE26" i="33" s="1"/>
  <c r="AK26" i="33" s="1"/>
  <c r="G26" i="35"/>
  <c r="U26" i="35" s="1"/>
  <c r="AD26" i="35" s="1"/>
  <c r="AJ26" i="35" s="1"/>
  <c r="H27" i="34"/>
  <c r="V27" i="34" s="1"/>
  <c r="I26" i="34"/>
  <c r="W26" i="34" s="1"/>
  <c r="AF26" i="34" s="1"/>
  <c r="AL26" i="34" s="1"/>
  <c r="N27" i="35"/>
  <c r="N27" i="34"/>
  <c r="N27" i="33"/>
  <c r="W26" i="26"/>
  <c r="AF26" i="26" s="1"/>
  <c r="AL26" i="26" s="1"/>
  <c r="W26" i="28"/>
  <c r="AF26" i="28" s="1"/>
  <c r="AL26" i="28" s="1"/>
  <c r="V27" i="26"/>
  <c r="U26" i="26"/>
  <c r="AD26" i="26" s="1"/>
  <c r="AJ26" i="26" s="1"/>
  <c r="AD32" i="38"/>
  <c r="V27" i="28"/>
  <c r="U26" i="28"/>
  <c r="AD26" i="28" s="1"/>
  <c r="AJ26" i="28" s="1"/>
  <c r="X26" i="21" s="1"/>
  <c r="AI28" i="35"/>
  <c r="AE31" i="38"/>
  <c r="AI28" i="33"/>
  <c r="V27" i="20"/>
  <c r="V27" i="27"/>
  <c r="V26" i="26"/>
  <c r="AE26" i="26" s="1"/>
  <c r="AK26" i="26" s="1"/>
  <c r="V26" i="28"/>
  <c r="AE26" i="28" s="1"/>
  <c r="AK26" i="28" s="1"/>
  <c r="P26" i="21" s="1"/>
  <c r="AG32" i="38"/>
  <c r="L27" i="34"/>
  <c r="L27" i="35"/>
  <c r="L27" i="33"/>
  <c r="W26" i="27"/>
  <c r="AF26" i="27" s="1"/>
  <c r="AL26" i="27" s="1"/>
  <c r="U26" i="27"/>
  <c r="AD26" i="27" s="1"/>
  <c r="AJ26" i="27" s="1"/>
  <c r="V26" i="27"/>
  <c r="AE26" i="27" s="1"/>
  <c r="AK26" i="27" s="1"/>
  <c r="O26" i="21" s="1"/>
  <c r="AF31" i="38"/>
  <c r="AI28" i="34"/>
  <c r="AK25" i="20"/>
  <c r="M25" i="21" s="1"/>
  <c r="M11" i="45" s="1"/>
  <c r="W26" i="20"/>
  <c r="AF26" i="20" s="1"/>
  <c r="AL26" i="20" s="1"/>
  <c r="D26" i="21" s="1"/>
  <c r="V26" i="20"/>
  <c r="AE26" i="20" s="1"/>
  <c r="E25" i="21"/>
  <c r="E11" i="45" s="1"/>
  <c r="G25" i="21"/>
  <c r="G11" i="45" s="1"/>
  <c r="N25" i="21"/>
  <c r="N11" i="45" s="1"/>
  <c r="F25" i="21"/>
  <c r="F11" i="45" s="1"/>
  <c r="N27" i="27"/>
  <c r="I27" i="27" s="1"/>
  <c r="N27" i="28"/>
  <c r="I27" i="28" s="1"/>
  <c r="N27" i="26"/>
  <c r="I27" i="26" s="1"/>
  <c r="W25" i="21"/>
  <c r="W11" i="45" s="1"/>
  <c r="L27" i="27"/>
  <c r="G27" i="27" s="1"/>
  <c r="L27" i="28"/>
  <c r="G27" i="28" s="1"/>
  <c r="L27" i="26"/>
  <c r="G27" i="26" s="1"/>
  <c r="U26" i="20"/>
  <c r="AD26" i="20" s="1"/>
  <c r="AJ26" i="20" s="1"/>
  <c r="U26" i="21" s="1"/>
  <c r="N27" i="20"/>
  <c r="I27" i="20" s="1"/>
  <c r="AD29" i="12"/>
  <c r="AJ28" i="12"/>
  <c r="AL28" i="12"/>
  <c r="AK28" i="12"/>
  <c r="L27" i="20"/>
  <c r="G27" i="20" s="1"/>
  <c r="C28" i="21"/>
  <c r="C12" i="45" s="1"/>
  <c r="AH29" i="16"/>
  <c r="AG30" i="16"/>
  <c r="L29" i="21"/>
  <c r="AF30" i="16"/>
  <c r="T29" i="21"/>
  <c r="AE29" i="16"/>
  <c r="H28" i="21"/>
  <c r="Q28" i="21" s="1"/>
  <c r="Y28" i="21" s="1"/>
  <c r="AG31" i="12"/>
  <c r="AF30" i="12"/>
  <c r="AE31" i="12"/>
  <c r="Y12" i="45" l="1"/>
  <c r="H12" i="45"/>
  <c r="AE27" i="33"/>
  <c r="AK27" i="33" s="1"/>
  <c r="AE27" i="35"/>
  <c r="AE27" i="34"/>
  <c r="AK27" i="34" s="1"/>
  <c r="G27" i="34"/>
  <c r="U27" i="34" s="1"/>
  <c r="AD27" i="34" s="1"/>
  <c r="AJ27" i="34" s="1"/>
  <c r="I27" i="34"/>
  <c r="W27" i="34" s="1"/>
  <c r="AF27" i="34" s="1"/>
  <c r="AL27" i="34" s="1"/>
  <c r="G27" i="33"/>
  <c r="U27" i="33" s="1"/>
  <c r="AD27" i="33" s="1"/>
  <c r="AJ27" i="33" s="1"/>
  <c r="I27" i="35"/>
  <c r="W27" i="35" s="1"/>
  <c r="AF27" i="35" s="1"/>
  <c r="AL27" i="35" s="1"/>
  <c r="G27" i="35"/>
  <c r="U27" i="35" s="1"/>
  <c r="AD27" i="35" s="1"/>
  <c r="AJ27" i="35" s="1"/>
  <c r="I27" i="33"/>
  <c r="W27" i="33" s="1"/>
  <c r="AF27" i="33" s="1"/>
  <c r="AL27" i="33" s="1"/>
  <c r="Q12" i="45"/>
  <c r="AE27" i="28"/>
  <c r="AK27" i="28" s="1"/>
  <c r="P27" i="21" s="1"/>
  <c r="AE27" i="27"/>
  <c r="AK27" i="27" s="1"/>
  <c r="O27" i="21" s="1"/>
  <c r="AE27" i="26"/>
  <c r="AK27" i="26" s="1"/>
  <c r="AI29" i="35"/>
  <c r="N28" i="35"/>
  <c r="N28" i="34"/>
  <c r="N28" i="33"/>
  <c r="U27" i="27"/>
  <c r="AD27" i="27" s="1"/>
  <c r="AJ27" i="27" s="1"/>
  <c r="AI29" i="34"/>
  <c r="AE32" i="38"/>
  <c r="L28" i="35"/>
  <c r="L28" i="34"/>
  <c r="L28" i="33"/>
  <c r="W27" i="28"/>
  <c r="AF27" i="28" s="1"/>
  <c r="AL27" i="28" s="1"/>
  <c r="AI29" i="33"/>
  <c r="AK27" i="35"/>
  <c r="M28" i="35"/>
  <c r="M28" i="34"/>
  <c r="M28" i="33"/>
  <c r="U27" i="28"/>
  <c r="AD27" i="28" s="1"/>
  <c r="AJ27" i="28" s="1"/>
  <c r="X27" i="21" s="1"/>
  <c r="AF32" i="38"/>
  <c r="W27" i="26"/>
  <c r="AF27" i="26" s="1"/>
  <c r="AL27" i="26" s="1"/>
  <c r="AG33" i="38"/>
  <c r="U27" i="26"/>
  <c r="AD27" i="26" s="1"/>
  <c r="AJ27" i="26" s="1"/>
  <c r="W27" i="27"/>
  <c r="AF27" i="27" s="1"/>
  <c r="AL27" i="27" s="1"/>
  <c r="AD33" i="38"/>
  <c r="AK26" i="20"/>
  <c r="M26" i="21" s="1"/>
  <c r="AE27" i="20"/>
  <c r="U27" i="20"/>
  <c r="AD27" i="20" s="1"/>
  <c r="AJ27" i="20" s="1"/>
  <c r="U27" i="21" s="1"/>
  <c r="V26" i="21"/>
  <c r="M28" i="26"/>
  <c r="H28" i="26" s="1"/>
  <c r="M28" i="27"/>
  <c r="H28" i="27" s="1"/>
  <c r="M28" i="28"/>
  <c r="H28" i="28" s="1"/>
  <c r="W27" i="20"/>
  <c r="AF27" i="20" s="1"/>
  <c r="AL27" i="20" s="1"/>
  <c r="D27" i="21" s="1"/>
  <c r="N26" i="21"/>
  <c r="N28" i="26"/>
  <c r="I28" i="26" s="1"/>
  <c r="N28" i="27"/>
  <c r="I28" i="27" s="1"/>
  <c r="N28" i="28"/>
  <c r="I28" i="28" s="1"/>
  <c r="W26" i="21"/>
  <c r="E26" i="21"/>
  <c r="L28" i="28"/>
  <c r="G28" i="28" s="1"/>
  <c r="L28" i="27"/>
  <c r="G28" i="27" s="1"/>
  <c r="L28" i="26"/>
  <c r="G28" i="26" s="1"/>
  <c r="F26" i="21"/>
  <c r="G26" i="21"/>
  <c r="L28" i="20"/>
  <c r="G28" i="20" s="1"/>
  <c r="AD30" i="12"/>
  <c r="AK30" i="12" s="1"/>
  <c r="AJ29" i="12"/>
  <c r="AL29" i="12"/>
  <c r="M28" i="20"/>
  <c r="H28" i="20" s="1"/>
  <c r="N28" i="20"/>
  <c r="I28" i="20" s="1"/>
  <c r="AK29" i="12"/>
  <c r="AH30" i="16"/>
  <c r="C29" i="21"/>
  <c r="AE30" i="16"/>
  <c r="H29" i="21"/>
  <c r="AF31" i="16"/>
  <c r="T30" i="21"/>
  <c r="AG31" i="16"/>
  <c r="L30" i="21"/>
  <c r="AE32" i="12"/>
  <c r="AF31" i="12"/>
  <c r="AG32" i="12"/>
  <c r="AX12" i="36" l="1"/>
  <c r="AW12" i="36"/>
  <c r="AS13" i="16"/>
  <c r="AT13" i="16"/>
  <c r="H28" i="34"/>
  <c r="V28" i="34" s="1"/>
  <c r="AE28" i="34" s="1"/>
  <c r="AK28" i="34" s="1"/>
  <c r="Q29" i="21"/>
  <c r="I28" i="35"/>
  <c r="W28" i="35" s="1"/>
  <c r="AF28" i="35" s="1"/>
  <c r="AL28" i="35" s="1"/>
  <c r="G28" i="34"/>
  <c r="U28" i="34" s="1"/>
  <c r="AD28" i="34" s="1"/>
  <c r="AJ28" i="34" s="1"/>
  <c r="I28" i="34"/>
  <c r="W28" i="34" s="1"/>
  <c r="AF28" i="34" s="1"/>
  <c r="AL28" i="34" s="1"/>
  <c r="H28" i="35"/>
  <c r="V28" i="35" s="1"/>
  <c r="AE28" i="35" s="1"/>
  <c r="AK28" i="35" s="1"/>
  <c r="G28" i="35"/>
  <c r="U28" i="35" s="1"/>
  <c r="AD28" i="35" s="1"/>
  <c r="AJ28" i="35" s="1"/>
  <c r="AY12" i="36"/>
  <c r="H28" i="33"/>
  <c r="V28" i="33" s="1"/>
  <c r="AE28" i="33" s="1"/>
  <c r="AK28" i="33" s="1"/>
  <c r="G28" i="33"/>
  <c r="U28" i="33" s="1"/>
  <c r="AD28" i="33" s="1"/>
  <c r="AJ28" i="33" s="1"/>
  <c r="I28" i="33"/>
  <c r="W28" i="33" s="1"/>
  <c r="AF28" i="33" s="1"/>
  <c r="AL28" i="33" s="1"/>
  <c r="L29" i="34"/>
  <c r="L29" i="35"/>
  <c r="L29" i="33"/>
  <c r="U28" i="27"/>
  <c r="AD28" i="27" s="1"/>
  <c r="AJ28" i="27" s="1"/>
  <c r="W28" i="27"/>
  <c r="AF28" i="27" s="1"/>
  <c r="AL28" i="27" s="1"/>
  <c r="V28" i="26"/>
  <c r="AE28" i="26" s="1"/>
  <c r="AK28" i="26" s="1"/>
  <c r="AI30" i="34"/>
  <c r="M30" i="34"/>
  <c r="M30" i="35"/>
  <c r="M30" i="33"/>
  <c r="U28" i="28"/>
  <c r="AD28" i="28" s="1"/>
  <c r="AJ28" i="28" s="1"/>
  <c r="AD34" i="38"/>
  <c r="V28" i="28"/>
  <c r="AE28" i="28" s="1"/>
  <c r="AK28" i="28" s="1"/>
  <c r="P28" i="21" s="1"/>
  <c r="P12" i="45" s="1"/>
  <c r="AF33" i="38"/>
  <c r="AI30" i="33"/>
  <c r="AE33" i="38"/>
  <c r="M29" i="35"/>
  <c r="M29" i="34"/>
  <c r="M29" i="33"/>
  <c r="AG34" i="38"/>
  <c r="AI30" i="35"/>
  <c r="W28" i="26"/>
  <c r="AF28" i="26" s="1"/>
  <c r="AL28" i="26" s="1"/>
  <c r="N29" i="35"/>
  <c r="N29" i="33"/>
  <c r="N29" i="34"/>
  <c r="U28" i="26"/>
  <c r="AD28" i="26" s="1"/>
  <c r="AJ28" i="26" s="1"/>
  <c r="W28" i="28"/>
  <c r="AF28" i="28" s="1"/>
  <c r="AL28" i="28" s="1"/>
  <c r="V28" i="27"/>
  <c r="AE28" i="27" s="1"/>
  <c r="AK28" i="27" s="1"/>
  <c r="O28" i="21" s="1"/>
  <c r="O12" i="45" s="1"/>
  <c r="AK27" i="20"/>
  <c r="M27" i="21" s="1"/>
  <c r="M29" i="27"/>
  <c r="H29" i="27" s="1"/>
  <c r="M29" i="26"/>
  <c r="H29" i="26" s="1"/>
  <c r="M29" i="28"/>
  <c r="H29" i="28" s="1"/>
  <c r="N29" i="28"/>
  <c r="I29" i="28" s="1"/>
  <c r="N29" i="26"/>
  <c r="I29" i="26" s="1"/>
  <c r="N29" i="27"/>
  <c r="I29" i="27" s="1"/>
  <c r="F27" i="21"/>
  <c r="E27" i="21"/>
  <c r="V27" i="21"/>
  <c r="W28" i="20"/>
  <c r="AF28" i="20" s="1"/>
  <c r="AL28" i="20" s="1"/>
  <c r="D28" i="21" s="1"/>
  <c r="D12" i="45" s="1"/>
  <c r="L29" i="28"/>
  <c r="G29" i="28" s="1"/>
  <c r="L29" i="26"/>
  <c r="G29" i="26" s="1"/>
  <c r="L29" i="27"/>
  <c r="G29" i="27" s="1"/>
  <c r="N27" i="21"/>
  <c r="M30" i="26"/>
  <c r="H30" i="26" s="1"/>
  <c r="M30" i="27"/>
  <c r="H30" i="27" s="1"/>
  <c r="M30" i="28"/>
  <c r="H30" i="28" s="1"/>
  <c r="G27" i="21"/>
  <c r="W27" i="21"/>
  <c r="V28" i="20"/>
  <c r="AE28" i="20" s="1"/>
  <c r="U28" i="20"/>
  <c r="AD28" i="20" s="1"/>
  <c r="AJ28" i="20" s="1"/>
  <c r="U28" i="21" s="1"/>
  <c r="U12" i="45" s="1"/>
  <c r="M30" i="20"/>
  <c r="H30" i="20" s="1"/>
  <c r="L29" i="20"/>
  <c r="G29" i="20" s="1"/>
  <c r="AD31" i="12"/>
  <c r="AL30" i="12"/>
  <c r="AJ30" i="12"/>
  <c r="M29" i="20"/>
  <c r="H29" i="20" s="1"/>
  <c r="N29" i="20"/>
  <c r="I29" i="20" s="1"/>
  <c r="AH31" i="16"/>
  <c r="C30" i="21"/>
  <c r="AG32" i="16"/>
  <c r="L31" i="21"/>
  <c r="L13" i="45" s="1"/>
  <c r="AF32" i="16"/>
  <c r="T31" i="21"/>
  <c r="T13" i="45" s="1"/>
  <c r="AE31" i="16"/>
  <c r="H30" i="21"/>
  <c r="Q30" i="21" s="1"/>
  <c r="Y30" i="21" s="1"/>
  <c r="AE33" i="12"/>
  <c r="AF32" i="12"/>
  <c r="AG33" i="12"/>
  <c r="AR13" i="16" l="1"/>
  <c r="AU13" i="16"/>
  <c r="H30" i="35"/>
  <c r="V30" i="35" s="1"/>
  <c r="I29" i="35"/>
  <c r="W29" i="35" s="1"/>
  <c r="AF29" i="35" s="1"/>
  <c r="AL29" i="35" s="1"/>
  <c r="H29" i="33"/>
  <c r="V29" i="33" s="1"/>
  <c r="AE29" i="33" s="1"/>
  <c r="AK29" i="33" s="1"/>
  <c r="H30" i="34"/>
  <c r="V30" i="34" s="1"/>
  <c r="G29" i="35"/>
  <c r="U29" i="35" s="1"/>
  <c r="AD29" i="35" s="1"/>
  <c r="AJ29" i="35" s="1"/>
  <c r="G29" i="33"/>
  <c r="U29" i="33" s="1"/>
  <c r="AD29" i="33" s="1"/>
  <c r="AJ29" i="33" s="1"/>
  <c r="H29" i="34"/>
  <c r="V29" i="34" s="1"/>
  <c r="AE29" i="34" s="1"/>
  <c r="AK29" i="34" s="1"/>
  <c r="G29" i="34"/>
  <c r="U29" i="34" s="1"/>
  <c r="AD29" i="34" s="1"/>
  <c r="AJ29" i="34" s="1"/>
  <c r="I29" i="33"/>
  <c r="W29" i="33" s="1"/>
  <c r="AF29" i="33" s="1"/>
  <c r="AL29" i="33" s="1"/>
  <c r="I29" i="34"/>
  <c r="W29" i="34" s="1"/>
  <c r="AF29" i="34" s="1"/>
  <c r="AL29" i="34" s="1"/>
  <c r="H29" i="35"/>
  <c r="V29" i="35" s="1"/>
  <c r="AE29" i="35" s="1"/>
  <c r="AK29" i="35" s="1"/>
  <c r="H30" i="33"/>
  <c r="V30" i="33" s="1"/>
  <c r="Y29" i="21"/>
  <c r="U29" i="28"/>
  <c r="AD29" i="28" s="1"/>
  <c r="AJ29" i="28" s="1"/>
  <c r="W29" i="27"/>
  <c r="AF29" i="27" s="1"/>
  <c r="AL29" i="27" s="1"/>
  <c r="V29" i="26"/>
  <c r="AE29" i="26" s="1"/>
  <c r="AK29" i="26" s="1"/>
  <c r="V30" i="27"/>
  <c r="U29" i="27"/>
  <c r="AD29" i="27" s="1"/>
  <c r="AJ29" i="27" s="1"/>
  <c r="W29" i="26"/>
  <c r="AF29" i="26" s="1"/>
  <c r="AL29" i="26" s="1"/>
  <c r="V29" i="27"/>
  <c r="AE29" i="27" s="1"/>
  <c r="AK29" i="27" s="1"/>
  <c r="O29" i="21" s="1"/>
  <c r="AG35" i="38"/>
  <c r="AI31" i="34"/>
  <c r="V29" i="28"/>
  <c r="AE29" i="28" s="1"/>
  <c r="AK29" i="28" s="1"/>
  <c r="P29" i="21" s="1"/>
  <c r="V30" i="28"/>
  <c r="L30" i="33"/>
  <c r="L30" i="34"/>
  <c r="L30" i="35"/>
  <c r="V30" i="20"/>
  <c r="N30" i="35"/>
  <c r="N30" i="34"/>
  <c r="N30" i="33"/>
  <c r="V30" i="26"/>
  <c r="U29" i="26"/>
  <c r="AD29" i="26" s="1"/>
  <c r="AJ29" i="26" s="1"/>
  <c r="W29" i="28"/>
  <c r="AF29" i="28" s="1"/>
  <c r="AL29" i="28" s="1"/>
  <c r="AI31" i="35"/>
  <c r="AE34" i="38"/>
  <c r="AI31" i="33"/>
  <c r="AF34" i="38"/>
  <c r="AD35" i="38"/>
  <c r="AK28" i="20"/>
  <c r="M28" i="21" s="1"/>
  <c r="M12" i="45" s="1"/>
  <c r="N30" i="26"/>
  <c r="I30" i="26" s="1"/>
  <c r="N30" i="27"/>
  <c r="I30" i="27" s="1"/>
  <c r="N30" i="28"/>
  <c r="I30" i="28" s="1"/>
  <c r="G28" i="21"/>
  <c r="G12" i="45" s="1"/>
  <c r="V28" i="21"/>
  <c r="V12" i="45" s="1"/>
  <c r="W29" i="20"/>
  <c r="AF29" i="20" s="1"/>
  <c r="AL29" i="20" s="1"/>
  <c r="D29" i="21" s="1"/>
  <c r="N28" i="21"/>
  <c r="N12" i="45" s="1"/>
  <c r="V29" i="20"/>
  <c r="U29" i="20"/>
  <c r="AD29" i="20" s="1"/>
  <c r="AJ29" i="20" s="1"/>
  <c r="U29" i="21" s="1"/>
  <c r="W28" i="21"/>
  <c r="W12" i="45" s="1"/>
  <c r="E28" i="21"/>
  <c r="E12" i="45" s="1"/>
  <c r="F28" i="21"/>
  <c r="F12" i="45" s="1"/>
  <c r="L30" i="28"/>
  <c r="G30" i="28" s="1"/>
  <c r="L30" i="27"/>
  <c r="G30" i="27" s="1"/>
  <c r="L30" i="26"/>
  <c r="G30" i="26" s="1"/>
  <c r="X28" i="21"/>
  <c r="X12" i="45" s="1"/>
  <c r="L30" i="20"/>
  <c r="G30" i="20" s="1"/>
  <c r="N30" i="20"/>
  <c r="I30" i="20" s="1"/>
  <c r="AD32" i="12"/>
  <c r="AL31" i="12"/>
  <c r="AJ31" i="12"/>
  <c r="AK31" i="12"/>
  <c r="C31" i="21"/>
  <c r="C13" i="45" s="1"/>
  <c r="AH32" i="16"/>
  <c r="AE32" i="16"/>
  <c r="H31" i="21"/>
  <c r="Q31" i="21" s="1"/>
  <c r="Y31" i="21" s="1"/>
  <c r="AF33" i="16"/>
  <c r="T32" i="21"/>
  <c r="AG33" i="16"/>
  <c r="L32" i="21"/>
  <c r="AF33" i="12"/>
  <c r="AE34" i="12"/>
  <c r="AG34" i="12"/>
  <c r="Q13" i="45" l="1"/>
  <c r="AE30" i="33"/>
  <c r="AK30" i="33" s="1"/>
  <c r="AE30" i="35"/>
  <c r="AK30" i="35" s="1"/>
  <c r="AE30" i="34"/>
  <c r="AK30" i="34" s="1"/>
  <c r="G30" i="33"/>
  <c r="U30" i="33" s="1"/>
  <c r="AD30" i="33" s="1"/>
  <c r="AJ30" i="33" s="1"/>
  <c r="I30" i="33"/>
  <c r="W30" i="33" s="1"/>
  <c r="AF30" i="33" s="1"/>
  <c r="AL30" i="33" s="1"/>
  <c r="Y13" i="45"/>
  <c r="I30" i="34"/>
  <c r="W30" i="34" s="1"/>
  <c r="AF30" i="34" s="1"/>
  <c r="AL30" i="34" s="1"/>
  <c r="G30" i="35"/>
  <c r="U30" i="35" s="1"/>
  <c r="AD30" i="35" s="1"/>
  <c r="AJ30" i="35" s="1"/>
  <c r="H13" i="45"/>
  <c r="I30" i="35"/>
  <c r="W30" i="35" s="1"/>
  <c r="AF30" i="35" s="1"/>
  <c r="AL30" i="35" s="1"/>
  <c r="G30" i="34"/>
  <c r="U30" i="34" s="1"/>
  <c r="AD30" i="34" s="1"/>
  <c r="AJ30" i="34" s="1"/>
  <c r="AE30" i="26"/>
  <c r="AK30" i="26" s="1"/>
  <c r="AE30" i="28"/>
  <c r="AK30" i="28" s="1"/>
  <c r="P30" i="21" s="1"/>
  <c r="AE30" i="27"/>
  <c r="AK30" i="27" s="1"/>
  <c r="O30" i="21" s="1"/>
  <c r="AF35" i="38"/>
  <c r="AG36" i="38"/>
  <c r="L31" i="34"/>
  <c r="L31" i="33"/>
  <c r="L31" i="35"/>
  <c r="W30" i="27"/>
  <c r="AF30" i="27" s="1"/>
  <c r="AL30" i="27" s="1"/>
  <c r="AI32" i="33"/>
  <c r="AE30" i="20"/>
  <c r="M31" i="34"/>
  <c r="M31" i="35"/>
  <c r="M31" i="33"/>
  <c r="U30" i="26"/>
  <c r="AD30" i="26" s="1"/>
  <c r="AJ30" i="26" s="1"/>
  <c r="W30" i="28"/>
  <c r="AF30" i="28" s="1"/>
  <c r="AL30" i="28" s="1"/>
  <c r="AI32" i="34"/>
  <c r="U30" i="27"/>
  <c r="AD30" i="27" s="1"/>
  <c r="AJ30" i="27" s="1"/>
  <c r="N31" i="35"/>
  <c r="N31" i="33"/>
  <c r="N31" i="34"/>
  <c r="U30" i="28"/>
  <c r="AD30" i="28" s="1"/>
  <c r="AJ30" i="28" s="1"/>
  <c r="W30" i="26"/>
  <c r="AF30" i="26" s="1"/>
  <c r="AL30" i="26" s="1"/>
  <c r="AD36" i="38"/>
  <c r="AE35" i="38"/>
  <c r="AI32" i="35"/>
  <c r="N31" i="28"/>
  <c r="I31" i="28" s="1"/>
  <c r="N31" i="27"/>
  <c r="I31" i="27" s="1"/>
  <c r="N31" i="26"/>
  <c r="I31" i="26" s="1"/>
  <c r="F29" i="21"/>
  <c r="U30" i="20"/>
  <c r="AD30" i="20" s="1"/>
  <c r="AJ30" i="20" s="1"/>
  <c r="U30" i="21" s="1"/>
  <c r="W29" i="21"/>
  <c r="AE29" i="20"/>
  <c r="AK29" i="20" s="1"/>
  <c r="M29" i="21" s="1"/>
  <c r="V29" i="21"/>
  <c r="M31" i="28"/>
  <c r="H31" i="28" s="1"/>
  <c r="M31" i="26"/>
  <c r="H31" i="26" s="1"/>
  <c r="M31" i="27"/>
  <c r="H31" i="27" s="1"/>
  <c r="E29" i="21"/>
  <c r="L31" i="28"/>
  <c r="G31" i="28" s="1"/>
  <c r="L31" i="27"/>
  <c r="G31" i="27" s="1"/>
  <c r="L31" i="26"/>
  <c r="G31" i="26" s="1"/>
  <c r="W30" i="20"/>
  <c r="AF30" i="20" s="1"/>
  <c r="AL30" i="20" s="1"/>
  <c r="D30" i="21" s="1"/>
  <c r="X29" i="21"/>
  <c r="N29" i="21"/>
  <c r="G29" i="21"/>
  <c r="L31" i="20"/>
  <c r="G31" i="20" s="1"/>
  <c r="N31" i="20"/>
  <c r="I31" i="20" s="1"/>
  <c r="AD33" i="12"/>
  <c r="AL32" i="12"/>
  <c r="AJ32" i="12"/>
  <c r="M31" i="20"/>
  <c r="H31" i="20" s="1"/>
  <c r="AK32" i="12"/>
  <c r="AH33" i="16"/>
  <c r="C32" i="21"/>
  <c r="AG34" i="16"/>
  <c r="L33" i="21"/>
  <c r="AF34" i="16"/>
  <c r="T33" i="21"/>
  <c r="AE33" i="16"/>
  <c r="H32" i="21"/>
  <c r="AE35" i="12"/>
  <c r="AG35" i="12"/>
  <c r="AF34" i="12"/>
  <c r="AS14" i="16" l="1"/>
  <c r="AT14" i="16"/>
  <c r="AW13" i="36"/>
  <c r="I31" i="33"/>
  <c r="W31" i="33" s="1"/>
  <c r="AF31" i="33" s="1"/>
  <c r="AL31" i="33" s="1"/>
  <c r="H31" i="35"/>
  <c r="V31" i="35" s="1"/>
  <c r="AE31" i="35" s="1"/>
  <c r="AK31" i="35" s="1"/>
  <c r="G31" i="35"/>
  <c r="U31" i="35" s="1"/>
  <c r="AD31" i="35" s="1"/>
  <c r="AJ31" i="35" s="1"/>
  <c r="Q32" i="21"/>
  <c r="H31" i="33"/>
  <c r="V31" i="33" s="1"/>
  <c r="AE31" i="33" s="1"/>
  <c r="AK31" i="33" s="1"/>
  <c r="AY13" i="36"/>
  <c r="H31" i="34"/>
  <c r="V31" i="34" s="1"/>
  <c r="AE31" i="34" s="1"/>
  <c r="AK31" i="34" s="1"/>
  <c r="G31" i="33"/>
  <c r="U31" i="33" s="1"/>
  <c r="AD31" i="33" s="1"/>
  <c r="AJ31" i="33" s="1"/>
  <c r="I31" i="34"/>
  <c r="W31" i="34" s="1"/>
  <c r="AF31" i="34" s="1"/>
  <c r="AL31" i="34" s="1"/>
  <c r="I31" i="35"/>
  <c r="W31" i="35" s="1"/>
  <c r="AF31" i="35" s="1"/>
  <c r="AL31" i="35" s="1"/>
  <c r="AX13" i="36"/>
  <c r="G31" i="34"/>
  <c r="U31" i="34" s="1"/>
  <c r="AD31" i="34" s="1"/>
  <c r="AJ31" i="34" s="1"/>
  <c r="U31" i="28"/>
  <c r="AD31" i="28" s="1"/>
  <c r="AJ31" i="28" s="1"/>
  <c r="W31" i="27"/>
  <c r="AF31" i="27" s="1"/>
  <c r="AL31" i="27" s="1"/>
  <c r="AI33" i="33"/>
  <c r="V31" i="28"/>
  <c r="AE31" i="28" s="1"/>
  <c r="AK31" i="28" s="1"/>
  <c r="P31" i="21" s="1"/>
  <c r="P13" i="45" s="1"/>
  <c r="AF36" i="38"/>
  <c r="N32" i="34"/>
  <c r="N32" i="33"/>
  <c r="N32" i="35"/>
  <c r="U31" i="26"/>
  <c r="AD31" i="26" s="1"/>
  <c r="AJ31" i="26" s="1"/>
  <c r="AE36" i="38"/>
  <c r="AG37" i="38"/>
  <c r="V31" i="26"/>
  <c r="AE31" i="26" s="1"/>
  <c r="AK31" i="26" s="1"/>
  <c r="AI33" i="35"/>
  <c r="AD37" i="38"/>
  <c r="L32" i="35"/>
  <c r="L32" i="33"/>
  <c r="L32" i="34"/>
  <c r="W31" i="28"/>
  <c r="AF31" i="28" s="1"/>
  <c r="AL31" i="28" s="1"/>
  <c r="AI33" i="34"/>
  <c r="M32" i="34"/>
  <c r="M32" i="35"/>
  <c r="M32" i="33"/>
  <c r="U31" i="27"/>
  <c r="AD31" i="27" s="1"/>
  <c r="AJ31" i="27" s="1"/>
  <c r="V31" i="27"/>
  <c r="AE31" i="27" s="1"/>
  <c r="AK31" i="27" s="1"/>
  <c r="O31" i="21" s="1"/>
  <c r="O13" i="45" s="1"/>
  <c r="W31" i="26"/>
  <c r="AF31" i="26" s="1"/>
  <c r="AL31" i="26" s="1"/>
  <c r="M32" i="27"/>
  <c r="H32" i="27" s="1"/>
  <c r="M32" i="28"/>
  <c r="H32" i="28" s="1"/>
  <c r="M32" i="26"/>
  <c r="H32" i="26" s="1"/>
  <c r="F30" i="21"/>
  <c r="AK30" i="20"/>
  <c r="M30" i="21" s="1"/>
  <c r="V31" i="20"/>
  <c r="AE31" i="20" s="1"/>
  <c r="W31" i="20"/>
  <c r="AF31" i="20" s="1"/>
  <c r="AL31" i="20" s="1"/>
  <c r="D31" i="21" s="1"/>
  <c r="D13" i="45" s="1"/>
  <c r="G30" i="21"/>
  <c r="N30" i="21"/>
  <c r="L32" i="28"/>
  <c r="G32" i="28" s="1"/>
  <c r="L32" i="27"/>
  <c r="G32" i="27" s="1"/>
  <c r="L32" i="26"/>
  <c r="G32" i="26" s="1"/>
  <c r="U31" i="20"/>
  <c r="AD31" i="20" s="1"/>
  <c r="AJ31" i="20" s="1"/>
  <c r="U31" i="21" s="1"/>
  <c r="U13" i="45" s="1"/>
  <c r="E30" i="21"/>
  <c r="W30" i="21"/>
  <c r="N32" i="28"/>
  <c r="I32" i="28" s="1"/>
  <c r="N32" i="26"/>
  <c r="I32" i="26" s="1"/>
  <c r="N32" i="27"/>
  <c r="I32" i="27" s="1"/>
  <c r="X30" i="21"/>
  <c r="V30" i="21"/>
  <c r="AD34" i="12"/>
  <c r="AJ33" i="12"/>
  <c r="AL33" i="12"/>
  <c r="M32" i="20"/>
  <c r="H32" i="20" s="1"/>
  <c r="L32" i="20"/>
  <c r="G32" i="20" s="1"/>
  <c r="AK33" i="12"/>
  <c r="N32" i="20"/>
  <c r="I32" i="20" s="1"/>
  <c r="C33" i="21"/>
  <c r="AH34" i="16"/>
  <c r="AE34" i="16"/>
  <c r="H33" i="21"/>
  <c r="Q33" i="21" s="1"/>
  <c r="Y33" i="21" s="1"/>
  <c r="AF35" i="16"/>
  <c r="T34" i="21"/>
  <c r="T14" i="45" s="1"/>
  <c r="AG35" i="16"/>
  <c r="L34" i="21"/>
  <c r="L14" i="45" s="1"/>
  <c r="AE36" i="12"/>
  <c r="AF35" i="12"/>
  <c r="AG36" i="12"/>
  <c r="AR14" i="16" l="1"/>
  <c r="AU14" i="16"/>
  <c r="H32" i="35"/>
  <c r="V32" i="35" s="1"/>
  <c r="AE32" i="35" s="1"/>
  <c r="AK32" i="35" s="1"/>
  <c r="H32" i="34"/>
  <c r="V32" i="34" s="1"/>
  <c r="AE32" i="34" s="1"/>
  <c r="AK32" i="34" s="1"/>
  <c r="G32" i="35"/>
  <c r="U32" i="35" s="1"/>
  <c r="AD32" i="35" s="1"/>
  <c r="AJ32" i="35" s="1"/>
  <c r="G32" i="34"/>
  <c r="U32" i="34" s="1"/>
  <c r="AD32" i="34" s="1"/>
  <c r="AJ32" i="34" s="1"/>
  <c r="I32" i="35"/>
  <c r="W32" i="35" s="1"/>
  <c r="AF32" i="35" s="1"/>
  <c r="AL32" i="35" s="1"/>
  <c r="Y32" i="21"/>
  <c r="I32" i="34"/>
  <c r="W32" i="34" s="1"/>
  <c r="AF32" i="34" s="1"/>
  <c r="AL32" i="34" s="1"/>
  <c r="H32" i="33"/>
  <c r="V32" i="33" s="1"/>
  <c r="AE32" i="33" s="1"/>
  <c r="AK32" i="33" s="1"/>
  <c r="G32" i="33"/>
  <c r="U32" i="33" s="1"/>
  <c r="AD32" i="33" s="1"/>
  <c r="AJ32" i="33" s="1"/>
  <c r="I32" i="33"/>
  <c r="W32" i="33" s="1"/>
  <c r="AF32" i="33" s="1"/>
  <c r="AL32" i="33" s="1"/>
  <c r="L33" i="35"/>
  <c r="L33" i="34"/>
  <c r="L33" i="33"/>
  <c r="W32" i="28"/>
  <c r="AF32" i="28" s="1"/>
  <c r="AL32" i="28" s="1"/>
  <c r="U32" i="27"/>
  <c r="AD32" i="27" s="1"/>
  <c r="AJ32" i="27" s="1"/>
  <c r="V32" i="28"/>
  <c r="AE32" i="28" s="1"/>
  <c r="AK32" i="28" s="1"/>
  <c r="P32" i="21" s="1"/>
  <c r="AI34" i="35"/>
  <c r="V32" i="27"/>
  <c r="AE32" i="27" s="1"/>
  <c r="AK32" i="27" s="1"/>
  <c r="O32" i="21" s="1"/>
  <c r="AD38" i="38"/>
  <c r="AE37" i="38"/>
  <c r="W32" i="27"/>
  <c r="AF32" i="27" s="1"/>
  <c r="AL32" i="27" s="1"/>
  <c r="AG38" i="38"/>
  <c r="AF37" i="38"/>
  <c r="AI34" i="33"/>
  <c r="M33" i="35"/>
  <c r="M33" i="33"/>
  <c r="M33" i="34"/>
  <c r="U32" i="28"/>
  <c r="AD32" i="28" s="1"/>
  <c r="AJ32" i="28" s="1"/>
  <c r="N33" i="33"/>
  <c r="N33" i="35"/>
  <c r="N33" i="34"/>
  <c r="W32" i="26"/>
  <c r="AF32" i="26" s="1"/>
  <c r="AL32" i="26" s="1"/>
  <c r="U32" i="26"/>
  <c r="AD32" i="26" s="1"/>
  <c r="AJ32" i="26" s="1"/>
  <c r="V32" i="26"/>
  <c r="AE32" i="26" s="1"/>
  <c r="AK32" i="26" s="1"/>
  <c r="AI34" i="34"/>
  <c r="AK31" i="20"/>
  <c r="M31" i="21" s="1"/>
  <c r="M13" i="45" s="1"/>
  <c r="N33" i="27"/>
  <c r="I33" i="27" s="1"/>
  <c r="N33" i="26"/>
  <c r="I33" i="26" s="1"/>
  <c r="N33" i="28"/>
  <c r="I33" i="28" s="1"/>
  <c r="V31" i="21"/>
  <c r="V13" i="45" s="1"/>
  <c r="G31" i="21"/>
  <c r="G13" i="45" s="1"/>
  <c r="M33" i="28"/>
  <c r="H33" i="28" s="1"/>
  <c r="M33" i="26"/>
  <c r="H33" i="26" s="1"/>
  <c r="M33" i="27"/>
  <c r="H33" i="27" s="1"/>
  <c r="L33" i="28"/>
  <c r="G33" i="28" s="1"/>
  <c r="L33" i="27"/>
  <c r="G33" i="27" s="1"/>
  <c r="L33" i="26"/>
  <c r="G33" i="26" s="1"/>
  <c r="W31" i="21"/>
  <c r="W13" i="45" s="1"/>
  <c r="U32" i="20"/>
  <c r="AD32" i="20" s="1"/>
  <c r="AJ32" i="20" s="1"/>
  <c r="U32" i="21" s="1"/>
  <c r="X31" i="21"/>
  <c r="X13" i="45" s="1"/>
  <c r="N31" i="21"/>
  <c r="N13" i="45" s="1"/>
  <c r="W32" i="20"/>
  <c r="AF32" i="20" s="1"/>
  <c r="AL32" i="20" s="1"/>
  <c r="D32" i="21" s="1"/>
  <c r="V32" i="20"/>
  <c r="AE32" i="20" s="1"/>
  <c r="E31" i="21"/>
  <c r="E13" i="45" s="1"/>
  <c r="F31" i="21"/>
  <c r="F13" i="45" s="1"/>
  <c r="AD35" i="12"/>
  <c r="AJ34" i="12"/>
  <c r="AL34" i="12"/>
  <c r="AK34" i="12"/>
  <c r="M33" i="20"/>
  <c r="H33" i="20" s="1"/>
  <c r="N33" i="20"/>
  <c r="I33" i="20" s="1"/>
  <c r="L33" i="20"/>
  <c r="G33" i="20" s="1"/>
  <c r="C34" i="21"/>
  <c r="C14" i="45" s="1"/>
  <c r="AH35" i="16"/>
  <c r="AG36" i="16"/>
  <c r="L35" i="21"/>
  <c r="AF36" i="16"/>
  <c r="T35" i="21"/>
  <c r="AE35" i="16"/>
  <c r="H34" i="21"/>
  <c r="Q34" i="21" s="1"/>
  <c r="Y34" i="21" s="1"/>
  <c r="AG37" i="12"/>
  <c r="AE37" i="12"/>
  <c r="AF36" i="12"/>
  <c r="I33" i="33" l="1"/>
  <c r="W33" i="33" s="1"/>
  <c r="AF33" i="33" s="1"/>
  <c r="AL33" i="33" s="1"/>
  <c r="G33" i="33"/>
  <c r="U33" i="33" s="1"/>
  <c r="AD33" i="33" s="1"/>
  <c r="AJ33" i="33" s="1"/>
  <c r="Y14" i="45"/>
  <c r="G33" i="34"/>
  <c r="U33" i="34" s="1"/>
  <c r="AD33" i="34" s="1"/>
  <c r="AJ33" i="34" s="1"/>
  <c r="H14" i="45"/>
  <c r="I33" i="34"/>
  <c r="W33" i="34" s="1"/>
  <c r="AF33" i="34" s="1"/>
  <c r="AL33" i="34" s="1"/>
  <c r="H33" i="33"/>
  <c r="V33" i="33" s="1"/>
  <c r="AE33" i="33" s="1"/>
  <c r="AK33" i="33" s="1"/>
  <c r="G33" i="35"/>
  <c r="U33" i="35" s="1"/>
  <c r="AD33" i="35" s="1"/>
  <c r="AJ33" i="35" s="1"/>
  <c r="H33" i="34"/>
  <c r="V33" i="34" s="1"/>
  <c r="AE33" i="34" s="1"/>
  <c r="AK33" i="34" s="1"/>
  <c r="I33" i="35"/>
  <c r="W33" i="35" s="1"/>
  <c r="AF33" i="35" s="1"/>
  <c r="AL33" i="35" s="1"/>
  <c r="H33" i="35"/>
  <c r="V33" i="35" s="1"/>
  <c r="AE33" i="35" s="1"/>
  <c r="AK33" i="35" s="1"/>
  <c r="Q14" i="45"/>
  <c r="AK32" i="20"/>
  <c r="M32" i="21" s="1"/>
  <c r="AD39" i="38"/>
  <c r="M34" i="35"/>
  <c r="M34" i="34"/>
  <c r="M34" i="33"/>
  <c r="V33" i="27"/>
  <c r="AE33" i="27" s="1"/>
  <c r="AK33" i="27" s="1"/>
  <c r="O33" i="21" s="1"/>
  <c r="AE38" i="38"/>
  <c r="N34" i="35"/>
  <c r="N34" i="33"/>
  <c r="N34" i="34"/>
  <c r="U33" i="26"/>
  <c r="AD33" i="26" s="1"/>
  <c r="AJ33" i="26" s="1"/>
  <c r="V33" i="26"/>
  <c r="AE33" i="26" s="1"/>
  <c r="AK33" i="26" s="1"/>
  <c r="W33" i="26"/>
  <c r="AF33" i="26" s="1"/>
  <c r="AL33" i="26" s="1"/>
  <c r="AF38" i="38"/>
  <c r="AI35" i="35"/>
  <c r="U33" i="28"/>
  <c r="AD33" i="28" s="1"/>
  <c r="AJ33" i="28" s="1"/>
  <c r="W33" i="28"/>
  <c r="AF33" i="28" s="1"/>
  <c r="AL33" i="28" s="1"/>
  <c r="AI35" i="33"/>
  <c r="AG39" i="38"/>
  <c r="L34" i="35"/>
  <c r="L34" i="34"/>
  <c r="L34" i="33"/>
  <c r="U33" i="27"/>
  <c r="AD33" i="27" s="1"/>
  <c r="AJ33" i="27" s="1"/>
  <c r="V33" i="28"/>
  <c r="AE33" i="28" s="1"/>
  <c r="AK33" i="28" s="1"/>
  <c r="P33" i="21" s="1"/>
  <c r="W33" i="27"/>
  <c r="AF33" i="27" s="1"/>
  <c r="AL33" i="27" s="1"/>
  <c r="AI35" i="34"/>
  <c r="U33" i="20"/>
  <c r="AD33" i="20" s="1"/>
  <c r="AJ33" i="20" s="1"/>
  <c r="U33" i="21" s="1"/>
  <c r="N34" i="28"/>
  <c r="I34" i="28" s="1"/>
  <c r="N34" i="27"/>
  <c r="I34" i="27" s="1"/>
  <c r="N34" i="26"/>
  <c r="I34" i="26" s="1"/>
  <c r="W33" i="20"/>
  <c r="AF33" i="20" s="1"/>
  <c r="AL33" i="20" s="1"/>
  <c r="D33" i="21" s="1"/>
  <c r="L34" i="26"/>
  <c r="G34" i="26" s="1"/>
  <c r="L34" i="28"/>
  <c r="G34" i="28" s="1"/>
  <c r="L34" i="27"/>
  <c r="G34" i="27" s="1"/>
  <c r="F32" i="21"/>
  <c r="N32" i="21"/>
  <c r="G32" i="21"/>
  <c r="V33" i="20"/>
  <c r="AE33" i="20" s="1"/>
  <c r="M34" i="27"/>
  <c r="H34" i="27" s="1"/>
  <c r="M34" i="26"/>
  <c r="H34" i="26" s="1"/>
  <c r="M34" i="28"/>
  <c r="H34" i="28" s="1"/>
  <c r="E32" i="21"/>
  <c r="X32" i="21"/>
  <c r="W32" i="21"/>
  <c r="V32" i="21"/>
  <c r="M34" i="20"/>
  <c r="H34" i="20" s="1"/>
  <c r="AD36" i="12"/>
  <c r="AJ35" i="12"/>
  <c r="AL35" i="12"/>
  <c r="AK35" i="12"/>
  <c r="N34" i="20"/>
  <c r="I34" i="20" s="1"/>
  <c r="L34" i="20"/>
  <c r="G34" i="20" s="1"/>
  <c r="C35" i="21"/>
  <c r="AH36" i="16"/>
  <c r="AE36" i="16"/>
  <c r="H35" i="21"/>
  <c r="AF37" i="16"/>
  <c r="T36" i="21"/>
  <c r="AG37" i="16"/>
  <c r="L36" i="21"/>
  <c r="AG38" i="12"/>
  <c r="AE38" i="12"/>
  <c r="AF37" i="12"/>
  <c r="AY14" i="36" l="1"/>
  <c r="AS15" i="16"/>
  <c r="AT15" i="16"/>
  <c r="AK33" i="20"/>
  <c r="M33" i="21" s="1"/>
  <c r="AW14" i="36"/>
  <c r="H34" i="34"/>
  <c r="V34" i="34" s="1"/>
  <c r="AE34" i="34" s="1"/>
  <c r="AK34" i="34" s="1"/>
  <c r="G34" i="33"/>
  <c r="U34" i="33" s="1"/>
  <c r="AD34" i="33" s="1"/>
  <c r="AJ34" i="33" s="1"/>
  <c r="I34" i="34"/>
  <c r="W34" i="34" s="1"/>
  <c r="AF34" i="34" s="1"/>
  <c r="AL34" i="34" s="1"/>
  <c r="H34" i="35"/>
  <c r="V34" i="35" s="1"/>
  <c r="AE34" i="35" s="1"/>
  <c r="AK34" i="35" s="1"/>
  <c r="I34" i="35"/>
  <c r="W34" i="35" s="1"/>
  <c r="AF34" i="35" s="1"/>
  <c r="AL34" i="35" s="1"/>
  <c r="G34" i="34"/>
  <c r="U34" i="34" s="1"/>
  <c r="AD34" i="34" s="1"/>
  <c r="AJ34" i="34" s="1"/>
  <c r="I34" i="33"/>
  <c r="W34" i="33" s="1"/>
  <c r="AF34" i="33" s="1"/>
  <c r="AL34" i="33" s="1"/>
  <c r="AX14" i="36"/>
  <c r="Q35" i="21"/>
  <c r="G34" i="35"/>
  <c r="U34" i="35" s="1"/>
  <c r="AD34" i="35" s="1"/>
  <c r="AJ34" i="35" s="1"/>
  <c r="H34" i="33"/>
  <c r="V34" i="33" s="1"/>
  <c r="AE34" i="33" s="1"/>
  <c r="AK34" i="33" s="1"/>
  <c r="V34" i="27"/>
  <c r="AE34" i="27" s="1"/>
  <c r="AK34" i="27" s="1"/>
  <c r="O34" i="21" s="1"/>
  <c r="O14" i="45" s="1"/>
  <c r="U34" i="27"/>
  <c r="AD34" i="27" s="1"/>
  <c r="AJ34" i="27" s="1"/>
  <c r="AG40" i="38"/>
  <c r="M35" i="35"/>
  <c r="M35" i="34"/>
  <c r="M35" i="33"/>
  <c r="U34" i="28"/>
  <c r="AD34" i="28" s="1"/>
  <c r="AJ34" i="28" s="1"/>
  <c r="AI36" i="35"/>
  <c r="N35" i="35"/>
  <c r="N35" i="34"/>
  <c r="N35" i="33"/>
  <c r="V34" i="28"/>
  <c r="AE34" i="28" s="1"/>
  <c r="AK34" i="28" s="1"/>
  <c r="P34" i="21" s="1"/>
  <c r="P14" i="45" s="1"/>
  <c r="U34" i="26"/>
  <c r="AD34" i="26" s="1"/>
  <c r="AJ34" i="26" s="1"/>
  <c r="W34" i="27"/>
  <c r="AF34" i="27" s="1"/>
  <c r="AL34" i="27" s="1"/>
  <c r="AI36" i="34"/>
  <c r="AI36" i="33"/>
  <c r="AE39" i="38"/>
  <c r="W34" i="26"/>
  <c r="AF34" i="26" s="1"/>
  <c r="AL34" i="26" s="1"/>
  <c r="AF39" i="38"/>
  <c r="L35" i="35"/>
  <c r="L35" i="34"/>
  <c r="L35" i="33"/>
  <c r="V34" i="26"/>
  <c r="AE34" i="26" s="1"/>
  <c r="AK34" i="26" s="1"/>
  <c r="W34" i="28"/>
  <c r="AF34" i="28" s="1"/>
  <c r="AL34" i="28" s="1"/>
  <c r="AD40" i="38"/>
  <c r="N35" i="28"/>
  <c r="I35" i="28" s="1"/>
  <c r="N35" i="26"/>
  <c r="I35" i="26" s="1"/>
  <c r="N35" i="27"/>
  <c r="I35" i="27" s="1"/>
  <c r="N33" i="21"/>
  <c r="U34" i="20"/>
  <c r="AD34" i="20" s="1"/>
  <c r="AJ34" i="20" s="1"/>
  <c r="U34" i="21" s="1"/>
  <c r="U14" i="45" s="1"/>
  <c r="L35" i="27"/>
  <c r="G35" i="27" s="1"/>
  <c r="L35" i="28"/>
  <c r="G35" i="28" s="1"/>
  <c r="L35" i="26"/>
  <c r="G35" i="26" s="1"/>
  <c r="V33" i="21"/>
  <c r="X33" i="21"/>
  <c r="W34" i="20"/>
  <c r="AF34" i="20" s="1"/>
  <c r="AL34" i="20" s="1"/>
  <c r="D34" i="21" s="1"/>
  <c r="D14" i="45" s="1"/>
  <c r="G33" i="21"/>
  <c r="F33" i="21"/>
  <c r="M35" i="28"/>
  <c r="H35" i="28" s="1"/>
  <c r="M35" i="26"/>
  <c r="H35" i="26" s="1"/>
  <c r="M35" i="27"/>
  <c r="H35" i="27" s="1"/>
  <c r="V34" i="20"/>
  <c r="AE34" i="20" s="1"/>
  <c r="W33" i="21"/>
  <c r="E33" i="21"/>
  <c r="L35" i="20"/>
  <c r="G35" i="20" s="1"/>
  <c r="M35" i="20"/>
  <c r="H35" i="20" s="1"/>
  <c r="AD37" i="12"/>
  <c r="AK37" i="12" s="1"/>
  <c r="AL36" i="12"/>
  <c r="AJ36" i="12"/>
  <c r="AK36" i="12"/>
  <c r="N35" i="20"/>
  <c r="I35" i="20" s="1"/>
  <c r="C36" i="21"/>
  <c r="AH37" i="16"/>
  <c r="AF38" i="16"/>
  <c r="T37" i="21"/>
  <c r="T15" i="45" s="1"/>
  <c r="AG38" i="16"/>
  <c r="L37" i="21"/>
  <c r="L15" i="45" s="1"/>
  <c r="AE37" i="16"/>
  <c r="H36" i="21"/>
  <c r="Q36" i="21" s="1"/>
  <c r="Y36" i="21" s="1"/>
  <c r="AE39" i="12"/>
  <c r="AG39" i="12"/>
  <c r="AF38" i="12"/>
  <c r="AU15" i="16" l="1"/>
  <c r="AR15" i="16"/>
  <c r="AK34" i="20"/>
  <c r="M34" i="21" s="1"/>
  <c r="M14" i="45" s="1"/>
  <c r="G35" i="33"/>
  <c r="U35" i="33" s="1"/>
  <c r="AD35" i="33" s="1"/>
  <c r="AJ35" i="33" s="1"/>
  <c r="H35" i="34"/>
  <c r="V35" i="34" s="1"/>
  <c r="AE35" i="34" s="1"/>
  <c r="AK35" i="34" s="1"/>
  <c r="G35" i="34"/>
  <c r="U35" i="34" s="1"/>
  <c r="AD35" i="34" s="1"/>
  <c r="AJ35" i="34" s="1"/>
  <c r="I35" i="33"/>
  <c r="W35" i="33" s="1"/>
  <c r="AF35" i="33" s="1"/>
  <c r="AL35" i="33" s="1"/>
  <c r="H35" i="35"/>
  <c r="V35" i="35" s="1"/>
  <c r="AE35" i="35" s="1"/>
  <c r="AK35" i="35" s="1"/>
  <c r="G35" i="35"/>
  <c r="U35" i="35" s="1"/>
  <c r="AD35" i="35" s="1"/>
  <c r="AJ35" i="35" s="1"/>
  <c r="I35" i="34"/>
  <c r="W35" i="34" s="1"/>
  <c r="AF35" i="34" s="1"/>
  <c r="AL35" i="34" s="1"/>
  <c r="Y35" i="21"/>
  <c r="I35" i="35"/>
  <c r="W35" i="35" s="1"/>
  <c r="AF35" i="35" s="1"/>
  <c r="AL35" i="35" s="1"/>
  <c r="H35" i="33"/>
  <c r="V35" i="33" s="1"/>
  <c r="AE35" i="33" s="1"/>
  <c r="AK35" i="33" s="1"/>
  <c r="L36" i="34"/>
  <c r="L36" i="35"/>
  <c r="L36" i="33"/>
  <c r="U35" i="28"/>
  <c r="AD35" i="28" s="1"/>
  <c r="AJ35" i="28" s="1"/>
  <c r="AG41" i="38"/>
  <c r="U35" i="27"/>
  <c r="AD35" i="27" s="1"/>
  <c r="AJ35" i="27" s="1"/>
  <c r="AI37" i="33"/>
  <c r="M37" i="35"/>
  <c r="M37" i="34"/>
  <c r="M37" i="33"/>
  <c r="V35" i="27"/>
  <c r="AE35" i="27" s="1"/>
  <c r="AK35" i="27" s="1"/>
  <c r="O35" i="21" s="1"/>
  <c r="W35" i="26"/>
  <c r="AF35" i="26" s="1"/>
  <c r="AL35" i="26" s="1"/>
  <c r="AI37" i="35"/>
  <c r="V35" i="28"/>
  <c r="AE35" i="28" s="1"/>
  <c r="AK35" i="28" s="1"/>
  <c r="P35" i="21" s="1"/>
  <c r="AF40" i="38"/>
  <c r="N36" i="35"/>
  <c r="N36" i="34"/>
  <c r="N36" i="33"/>
  <c r="W35" i="27"/>
  <c r="AF35" i="27" s="1"/>
  <c r="AL35" i="27" s="1"/>
  <c r="AD41" i="38"/>
  <c r="AE40" i="38"/>
  <c r="AI37" i="34"/>
  <c r="M36" i="35"/>
  <c r="M36" i="33"/>
  <c r="M36" i="34"/>
  <c r="V35" i="26"/>
  <c r="AE35" i="26" s="1"/>
  <c r="AK35" i="26" s="1"/>
  <c r="U35" i="26"/>
  <c r="AD35" i="26" s="1"/>
  <c r="AJ35" i="26" s="1"/>
  <c r="W35" i="28"/>
  <c r="AF35" i="28" s="1"/>
  <c r="AL35" i="28" s="1"/>
  <c r="W35" i="20"/>
  <c r="AF35" i="20" s="1"/>
  <c r="AL35" i="20" s="1"/>
  <c r="D35" i="21" s="1"/>
  <c r="N36" i="28"/>
  <c r="I36" i="28" s="1"/>
  <c r="N36" i="26"/>
  <c r="I36" i="26" s="1"/>
  <c r="N36" i="27"/>
  <c r="I36" i="27" s="1"/>
  <c r="G34" i="21"/>
  <c r="G14" i="45" s="1"/>
  <c r="V34" i="21"/>
  <c r="V14" i="45" s="1"/>
  <c r="M37" i="28"/>
  <c r="H37" i="28" s="1"/>
  <c r="M37" i="27"/>
  <c r="H37" i="27" s="1"/>
  <c r="M37" i="26"/>
  <c r="H37" i="26" s="1"/>
  <c r="E34" i="21"/>
  <c r="E14" i="45" s="1"/>
  <c r="M36" i="28"/>
  <c r="H36" i="28" s="1"/>
  <c r="M36" i="26"/>
  <c r="H36" i="26" s="1"/>
  <c r="M36" i="27"/>
  <c r="H36" i="27" s="1"/>
  <c r="V35" i="20"/>
  <c r="AE35" i="20" s="1"/>
  <c r="AK35" i="20" s="1"/>
  <c r="M35" i="21" s="1"/>
  <c r="F34" i="21"/>
  <c r="F14" i="45" s="1"/>
  <c r="X34" i="21"/>
  <c r="X14" i="45" s="1"/>
  <c r="L36" i="27"/>
  <c r="G36" i="27" s="1"/>
  <c r="L36" i="28"/>
  <c r="G36" i="28" s="1"/>
  <c r="L36" i="26"/>
  <c r="G36" i="26" s="1"/>
  <c r="U35" i="20"/>
  <c r="AD35" i="20" s="1"/>
  <c r="AJ35" i="20" s="1"/>
  <c r="U35" i="21" s="1"/>
  <c r="W34" i="21"/>
  <c r="W14" i="45" s="1"/>
  <c r="N34" i="21"/>
  <c r="N14" i="45" s="1"/>
  <c r="M37" i="20"/>
  <c r="H37" i="20" s="1"/>
  <c r="M36" i="20"/>
  <c r="H36" i="20" s="1"/>
  <c r="L36" i="20"/>
  <c r="G36" i="20" s="1"/>
  <c r="N36" i="20"/>
  <c r="I36" i="20" s="1"/>
  <c r="AD38" i="12"/>
  <c r="AJ37" i="12"/>
  <c r="AL37" i="12"/>
  <c r="C37" i="21"/>
  <c r="C15" i="45" s="1"/>
  <c r="AH38" i="16"/>
  <c r="AE38" i="16"/>
  <c r="H37" i="21"/>
  <c r="Q37" i="21" s="1"/>
  <c r="Y37" i="21" s="1"/>
  <c r="AG39" i="16"/>
  <c r="L38" i="21"/>
  <c r="AF39" i="16"/>
  <c r="T38" i="21"/>
  <c r="AG40" i="12"/>
  <c r="AF39" i="12"/>
  <c r="AE40" i="12"/>
  <c r="H37" i="33" l="1"/>
  <c r="V37" i="33" s="1"/>
  <c r="G36" i="33"/>
  <c r="U36" i="33" s="1"/>
  <c r="AD36" i="33" s="1"/>
  <c r="AJ36" i="33" s="1"/>
  <c r="H36" i="34"/>
  <c r="V36" i="34" s="1"/>
  <c r="AE36" i="34" s="1"/>
  <c r="AK36" i="34" s="1"/>
  <c r="I36" i="33"/>
  <c r="W36" i="33" s="1"/>
  <c r="AF36" i="33" s="1"/>
  <c r="AL36" i="33" s="1"/>
  <c r="H37" i="34"/>
  <c r="V37" i="34" s="1"/>
  <c r="G36" i="35"/>
  <c r="U36" i="35" s="1"/>
  <c r="AD36" i="35" s="1"/>
  <c r="AJ36" i="35" s="1"/>
  <c r="H36" i="33"/>
  <c r="V36" i="33" s="1"/>
  <c r="AE36" i="33" s="1"/>
  <c r="AK36" i="33" s="1"/>
  <c r="I36" i="34"/>
  <c r="W36" i="34" s="1"/>
  <c r="AF36" i="34" s="1"/>
  <c r="AL36" i="34" s="1"/>
  <c r="H37" i="35"/>
  <c r="V37" i="35" s="1"/>
  <c r="Q15" i="45"/>
  <c r="H36" i="35"/>
  <c r="V36" i="35" s="1"/>
  <c r="I36" i="35"/>
  <c r="W36" i="35" s="1"/>
  <c r="AF36" i="35" s="1"/>
  <c r="AL36" i="35" s="1"/>
  <c r="G36" i="34"/>
  <c r="U36" i="34" s="1"/>
  <c r="AD36" i="34" s="1"/>
  <c r="AJ36" i="34" s="1"/>
  <c r="Y15" i="45"/>
  <c r="H15" i="45"/>
  <c r="N37" i="35"/>
  <c r="N37" i="34"/>
  <c r="N37" i="33"/>
  <c r="U36" i="28"/>
  <c r="AD36" i="28" s="1"/>
  <c r="AJ36" i="28" s="1"/>
  <c r="V36" i="26"/>
  <c r="AE36" i="26" s="1"/>
  <c r="AK36" i="26" s="1"/>
  <c r="V37" i="26"/>
  <c r="W36" i="27"/>
  <c r="AF36" i="27" s="1"/>
  <c r="AL36" i="27" s="1"/>
  <c r="AD42" i="38"/>
  <c r="V37" i="20"/>
  <c r="U36" i="27"/>
  <c r="AD36" i="27" s="1"/>
  <c r="AJ36" i="27" s="1"/>
  <c r="V36" i="28"/>
  <c r="AE36" i="28" s="1"/>
  <c r="AK36" i="28" s="1"/>
  <c r="P36" i="21" s="1"/>
  <c r="V37" i="27"/>
  <c r="W36" i="26"/>
  <c r="AF36" i="26" s="1"/>
  <c r="AL36" i="26" s="1"/>
  <c r="AE41" i="38"/>
  <c r="AF41" i="38"/>
  <c r="AI38" i="33"/>
  <c r="U36" i="26"/>
  <c r="AD36" i="26" s="1"/>
  <c r="AJ36" i="26" s="1"/>
  <c r="V36" i="27"/>
  <c r="AE36" i="27" s="1"/>
  <c r="AK36" i="27" s="1"/>
  <c r="O36" i="21" s="1"/>
  <c r="AI38" i="34"/>
  <c r="AI38" i="35"/>
  <c r="L37" i="35"/>
  <c r="L37" i="34"/>
  <c r="L37" i="33"/>
  <c r="V37" i="28"/>
  <c r="W36" i="28"/>
  <c r="AF36" i="28" s="1"/>
  <c r="AL36" i="28" s="1"/>
  <c r="AG42" i="38"/>
  <c r="W36" i="20"/>
  <c r="AF36" i="20" s="1"/>
  <c r="AL36" i="20" s="1"/>
  <c r="D36" i="21" s="1"/>
  <c r="W35" i="21"/>
  <c r="E35" i="21"/>
  <c r="N37" i="26"/>
  <c r="I37" i="26" s="1"/>
  <c r="N37" i="28"/>
  <c r="I37" i="28" s="1"/>
  <c r="N37" i="27"/>
  <c r="I37" i="27" s="1"/>
  <c r="U36" i="20"/>
  <c r="AD36" i="20" s="1"/>
  <c r="AJ36" i="20" s="1"/>
  <c r="U36" i="21" s="1"/>
  <c r="F35" i="21"/>
  <c r="V35" i="21"/>
  <c r="G35" i="21"/>
  <c r="L37" i="27"/>
  <c r="G37" i="27" s="1"/>
  <c r="L37" i="26"/>
  <c r="G37" i="26" s="1"/>
  <c r="L37" i="28"/>
  <c r="G37" i="28" s="1"/>
  <c r="N35" i="21"/>
  <c r="V36" i="20"/>
  <c r="AE36" i="20" s="1"/>
  <c r="AK36" i="20" s="1"/>
  <c r="M36" i="21" s="1"/>
  <c r="X35" i="21"/>
  <c r="AD39" i="12"/>
  <c r="AK39" i="12" s="1"/>
  <c r="AL38" i="12"/>
  <c r="AJ38" i="12"/>
  <c r="N37" i="20"/>
  <c r="I37" i="20" s="1"/>
  <c r="AK38" i="12"/>
  <c r="L37" i="20"/>
  <c r="G37" i="20" s="1"/>
  <c r="C38" i="21"/>
  <c r="AH39" i="16"/>
  <c r="AF40" i="16"/>
  <c r="T39" i="21"/>
  <c r="AE39" i="16"/>
  <c r="H38" i="21"/>
  <c r="AG40" i="16"/>
  <c r="L39" i="21"/>
  <c r="AF40" i="12"/>
  <c r="AG41" i="12"/>
  <c r="AE41" i="12"/>
  <c r="AW15" i="36" l="1"/>
  <c r="AT16" i="16"/>
  <c r="AS16" i="16"/>
  <c r="AX15" i="36"/>
  <c r="AE37" i="34"/>
  <c r="AK37" i="34" s="1"/>
  <c r="AE37" i="33"/>
  <c r="AK37" i="33" s="1"/>
  <c r="AE36" i="35"/>
  <c r="AK36" i="35" s="1"/>
  <c r="AE37" i="35"/>
  <c r="G37" i="33"/>
  <c r="U37" i="33" s="1"/>
  <c r="AD37" i="33" s="1"/>
  <c r="AJ37" i="33" s="1"/>
  <c r="I37" i="33"/>
  <c r="W37" i="33" s="1"/>
  <c r="AF37" i="33" s="1"/>
  <c r="AL37" i="33" s="1"/>
  <c r="AY15" i="36"/>
  <c r="G37" i="34"/>
  <c r="U37" i="34" s="1"/>
  <c r="AD37" i="34" s="1"/>
  <c r="AJ37" i="34" s="1"/>
  <c r="I37" i="34"/>
  <c r="W37" i="34" s="1"/>
  <c r="AF37" i="34" s="1"/>
  <c r="AL37" i="34" s="1"/>
  <c r="Q38" i="21"/>
  <c r="G37" i="35"/>
  <c r="U37" i="35" s="1"/>
  <c r="AD37" i="35" s="1"/>
  <c r="AJ37" i="35" s="1"/>
  <c r="I37" i="35"/>
  <c r="W37" i="35" s="1"/>
  <c r="AF37" i="35" s="1"/>
  <c r="AL37" i="35" s="1"/>
  <c r="AE37" i="26"/>
  <c r="AK37" i="26" s="1"/>
  <c r="AE37" i="28"/>
  <c r="AK37" i="28" s="1"/>
  <c r="P37" i="21" s="1"/>
  <c r="P15" i="45" s="1"/>
  <c r="AE37" i="27"/>
  <c r="AK37" i="27" s="1"/>
  <c r="O37" i="21" s="1"/>
  <c r="O15" i="45" s="1"/>
  <c r="U37" i="27"/>
  <c r="AD37" i="27" s="1"/>
  <c r="AJ37" i="27" s="1"/>
  <c r="W37" i="27"/>
  <c r="AF37" i="27" s="1"/>
  <c r="AL37" i="27" s="1"/>
  <c r="M38" i="35"/>
  <c r="M38" i="34"/>
  <c r="M38" i="33"/>
  <c r="M39" i="34"/>
  <c r="M39" i="33"/>
  <c r="M39" i="35"/>
  <c r="U37" i="28"/>
  <c r="AD37" i="28" s="1"/>
  <c r="AJ37" i="28" s="1"/>
  <c r="W37" i="28"/>
  <c r="AF37" i="28" s="1"/>
  <c r="AL37" i="28" s="1"/>
  <c r="AE42" i="38"/>
  <c r="AD43" i="38"/>
  <c r="L38" i="35"/>
  <c r="L38" i="33"/>
  <c r="L38" i="34"/>
  <c r="AI39" i="34"/>
  <c r="AI39" i="33"/>
  <c r="N38" i="35"/>
  <c r="N38" i="34"/>
  <c r="N38" i="33"/>
  <c r="U37" i="26"/>
  <c r="AD37" i="26" s="1"/>
  <c r="AJ37" i="26" s="1"/>
  <c r="W37" i="26"/>
  <c r="AF37" i="26" s="1"/>
  <c r="AL37" i="26" s="1"/>
  <c r="AG43" i="38"/>
  <c r="AI39" i="35"/>
  <c r="AF42" i="38"/>
  <c r="AE37" i="20"/>
  <c r="AK37" i="20" s="1"/>
  <c r="M37" i="21" s="1"/>
  <c r="M15" i="45" s="1"/>
  <c r="U37" i="20"/>
  <c r="AD37" i="20" s="1"/>
  <c r="AJ37" i="20" s="1"/>
  <c r="U37" i="21" s="1"/>
  <c r="U15" i="45" s="1"/>
  <c r="L38" i="28"/>
  <c r="G38" i="28" s="1"/>
  <c r="L38" i="27"/>
  <c r="G38" i="27" s="1"/>
  <c r="L38" i="26"/>
  <c r="G38" i="26" s="1"/>
  <c r="G36" i="21"/>
  <c r="W36" i="21"/>
  <c r="M38" i="27"/>
  <c r="H38" i="27" s="1"/>
  <c r="M38" i="28"/>
  <c r="H38" i="28" s="1"/>
  <c r="M38" i="26"/>
  <c r="H38" i="26" s="1"/>
  <c r="N38" i="28"/>
  <c r="I38" i="28" s="1"/>
  <c r="N38" i="26"/>
  <c r="I38" i="26" s="1"/>
  <c r="N38" i="27"/>
  <c r="I38" i="27" s="1"/>
  <c r="F36" i="21"/>
  <c r="W37" i="20"/>
  <c r="AF37" i="20" s="1"/>
  <c r="AL37" i="20" s="1"/>
  <c r="D37" i="21" s="1"/>
  <c r="D15" i="45" s="1"/>
  <c r="M39" i="28"/>
  <c r="H39" i="28" s="1"/>
  <c r="M39" i="26"/>
  <c r="H39" i="26" s="1"/>
  <c r="M39" i="27"/>
  <c r="H39" i="27" s="1"/>
  <c r="X36" i="21"/>
  <c r="V36" i="21"/>
  <c r="E36" i="21"/>
  <c r="N36" i="21"/>
  <c r="M39" i="20"/>
  <c r="H39" i="20" s="1"/>
  <c r="N38" i="20"/>
  <c r="I38" i="20" s="1"/>
  <c r="AD40" i="12"/>
  <c r="AK40" i="12" s="1"/>
  <c r="AJ39" i="12"/>
  <c r="AL39" i="12"/>
  <c r="M38" i="20"/>
  <c r="H38" i="20" s="1"/>
  <c r="L38" i="20"/>
  <c r="G38" i="20" s="1"/>
  <c r="C39" i="21"/>
  <c r="AH40" i="16"/>
  <c r="AE40" i="16"/>
  <c r="H39" i="21"/>
  <c r="Q39" i="21" s="1"/>
  <c r="Y39" i="21" s="1"/>
  <c r="AG41" i="16"/>
  <c r="L40" i="21"/>
  <c r="L16" i="45" s="1"/>
  <c r="AF41" i="16"/>
  <c r="T40" i="21"/>
  <c r="T16" i="45" s="1"/>
  <c r="AG42" i="12"/>
  <c r="AF41" i="12"/>
  <c r="AE42" i="12"/>
  <c r="AR16" i="16" l="1"/>
  <c r="AU16" i="16"/>
  <c r="AK37" i="35"/>
  <c r="I38" i="34"/>
  <c r="W38" i="34" s="1"/>
  <c r="AF38" i="34" s="1"/>
  <c r="AL38" i="34" s="1"/>
  <c r="G38" i="35"/>
  <c r="U38" i="35" s="1"/>
  <c r="AD38" i="35" s="1"/>
  <c r="AJ38" i="35" s="1"/>
  <c r="H39" i="34"/>
  <c r="V39" i="34" s="1"/>
  <c r="H38" i="35"/>
  <c r="V38" i="35" s="1"/>
  <c r="AE38" i="35" s="1"/>
  <c r="AK38" i="35" s="1"/>
  <c r="H39" i="33"/>
  <c r="V39" i="33" s="1"/>
  <c r="H38" i="34"/>
  <c r="V38" i="34" s="1"/>
  <c r="AE38" i="34" s="1"/>
  <c r="AK38" i="34" s="1"/>
  <c r="I38" i="35"/>
  <c r="W38" i="35" s="1"/>
  <c r="AF38" i="35" s="1"/>
  <c r="AL38" i="35" s="1"/>
  <c r="G38" i="34"/>
  <c r="U38" i="34" s="1"/>
  <c r="AD38" i="34" s="1"/>
  <c r="AJ38" i="34" s="1"/>
  <c r="Y38" i="21"/>
  <c r="I38" i="33"/>
  <c r="W38" i="33" s="1"/>
  <c r="AF38" i="33" s="1"/>
  <c r="AL38" i="33" s="1"/>
  <c r="G38" i="33"/>
  <c r="U38" i="33" s="1"/>
  <c r="AD38" i="33" s="1"/>
  <c r="AJ38" i="33" s="1"/>
  <c r="H39" i="35"/>
  <c r="V39" i="35" s="1"/>
  <c r="H38" i="33"/>
  <c r="V38" i="33" s="1"/>
  <c r="L39" i="35"/>
  <c r="L39" i="34"/>
  <c r="L39" i="33"/>
  <c r="W38" i="28"/>
  <c r="AF38" i="28" s="1"/>
  <c r="AL38" i="28" s="1"/>
  <c r="M40" i="35"/>
  <c r="M40" i="34"/>
  <c r="M40" i="33"/>
  <c r="V38" i="26"/>
  <c r="AE38" i="26" s="1"/>
  <c r="AK38" i="26" s="1"/>
  <c r="AG44" i="38"/>
  <c r="V39" i="28"/>
  <c r="W38" i="27"/>
  <c r="AF38" i="27" s="1"/>
  <c r="AL38" i="27" s="1"/>
  <c r="V38" i="28"/>
  <c r="AE38" i="28" s="1"/>
  <c r="AK38" i="28" s="1"/>
  <c r="U38" i="27"/>
  <c r="AD38" i="27" s="1"/>
  <c r="AJ38" i="27" s="1"/>
  <c r="AF43" i="38"/>
  <c r="AI40" i="35"/>
  <c r="V39" i="27"/>
  <c r="V39" i="26"/>
  <c r="U38" i="26"/>
  <c r="AD38" i="26" s="1"/>
  <c r="AJ38" i="26" s="1"/>
  <c r="AI40" i="34"/>
  <c r="AE43" i="38"/>
  <c r="N39" i="35"/>
  <c r="N39" i="33"/>
  <c r="N39" i="34"/>
  <c r="V39" i="20"/>
  <c r="W38" i="26"/>
  <c r="AF38" i="26" s="1"/>
  <c r="AL38" i="26" s="1"/>
  <c r="V38" i="27"/>
  <c r="AE38" i="27" s="1"/>
  <c r="AK38" i="27" s="1"/>
  <c r="O38" i="21" s="1"/>
  <c r="U38" i="28"/>
  <c r="AD38" i="28" s="1"/>
  <c r="AJ38" i="28" s="1"/>
  <c r="AI40" i="33"/>
  <c r="AD44" i="38"/>
  <c r="AG42" i="16"/>
  <c r="L41" i="21"/>
  <c r="AF42" i="16"/>
  <c r="T41" i="21"/>
  <c r="N39" i="27"/>
  <c r="I39" i="27" s="1"/>
  <c r="N39" i="28"/>
  <c r="I39" i="28" s="1"/>
  <c r="N39" i="26"/>
  <c r="I39" i="26" s="1"/>
  <c r="W38" i="20"/>
  <c r="AF38" i="20" s="1"/>
  <c r="AL38" i="20" s="1"/>
  <c r="D38" i="21" s="1"/>
  <c r="V37" i="21"/>
  <c r="V15" i="45" s="1"/>
  <c r="L39" i="28"/>
  <c r="G39" i="28" s="1"/>
  <c r="L39" i="26"/>
  <c r="G39" i="26" s="1"/>
  <c r="L39" i="27"/>
  <c r="G39" i="27" s="1"/>
  <c r="F37" i="21"/>
  <c r="F15" i="45" s="1"/>
  <c r="G37" i="21"/>
  <c r="G15" i="45" s="1"/>
  <c r="U38" i="20"/>
  <c r="AD38" i="20" s="1"/>
  <c r="AJ38" i="20" s="1"/>
  <c r="U38" i="21" s="1"/>
  <c r="M40" i="27"/>
  <c r="H40" i="27" s="1"/>
  <c r="M40" i="26"/>
  <c r="H40" i="26" s="1"/>
  <c r="M40" i="28"/>
  <c r="H40" i="28" s="1"/>
  <c r="E37" i="21"/>
  <c r="E15" i="45" s="1"/>
  <c r="X37" i="21"/>
  <c r="X15" i="45" s="1"/>
  <c r="V38" i="20"/>
  <c r="AE38" i="20" s="1"/>
  <c r="AK38" i="20" s="1"/>
  <c r="M38" i="21" s="1"/>
  <c r="N37" i="21"/>
  <c r="N15" i="45" s="1"/>
  <c r="W37" i="21"/>
  <c r="W15" i="45" s="1"/>
  <c r="N39" i="20"/>
  <c r="I39" i="20" s="1"/>
  <c r="M40" i="20"/>
  <c r="H40" i="20" s="1"/>
  <c r="L39" i="20"/>
  <c r="G39" i="20" s="1"/>
  <c r="AD41" i="12"/>
  <c r="AK41" i="12" s="1"/>
  <c r="AJ40" i="12"/>
  <c r="AL40" i="12"/>
  <c r="AH41" i="16"/>
  <c r="C40" i="21"/>
  <c r="C16" i="45" s="1"/>
  <c r="AE41" i="16"/>
  <c r="H40" i="21"/>
  <c r="Q40" i="21" s="1"/>
  <c r="Y40" i="21" s="1"/>
  <c r="AG43" i="12"/>
  <c r="AE43" i="12"/>
  <c r="AF42" i="12"/>
  <c r="AE39" i="35" l="1"/>
  <c r="AK39" i="35" s="1"/>
  <c r="AE38" i="33"/>
  <c r="AK38" i="33" s="1"/>
  <c r="AE39" i="33"/>
  <c r="AE39" i="34"/>
  <c r="AK39" i="34" s="1"/>
  <c r="I39" i="34"/>
  <c r="W39" i="34" s="1"/>
  <c r="AF39" i="34" s="1"/>
  <c r="AL39" i="34" s="1"/>
  <c r="I39" i="33"/>
  <c r="W39" i="33" s="1"/>
  <c r="AF39" i="33" s="1"/>
  <c r="AL39" i="33" s="1"/>
  <c r="H40" i="35"/>
  <c r="V40" i="35" s="1"/>
  <c r="AE40" i="35" s="1"/>
  <c r="G39" i="34"/>
  <c r="U39" i="34" s="1"/>
  <c r="AD39" i="34" s="1"/>
  <c r="AJ39" i="34" s="1"/>
  <c r="I39" i="35"/>
  <c r="W39" i="35" s="1"/>
  <c r="AF39" i="35" s="1"/>
  <c r="AL39" i="35" s="1"/>
  <c r="G39" i="35"/>
  <c r="U39" i="35" s="1"/>
  <c r="AD39" i="35" s="1"/>
  <c r="AJ39" i="35" s="1"/>
  <c r="Q16" i="45"/>
  <c r="H16" i="45"/>
  <c r="H40" i="34"/>
  <c r="V40" i="34" s="1"/>
  <c r="AE40" i="34" s="1"/>
  <c r="H40" i="33"/>
  <c r="V40" i="33" s="1"/>
  <c r="AE40" i="33" s="1"/>
  <c r="G39" i="33"/>
  <c r="U39" i="33" s="1"/>
  <c r="AD39" i="33" s="1"/>
  <c r="AJ39" i="33" s="1"/>
  <c r="Y16" i="45"/>
  <c r="AE39" i="27"/>
  <c r="AK39" i="27" s="1"/>
  <c r="O39" i="21" s="1"/>
  <c r="AE39" i="28"/>
  <c r="AK39" i="28" s="1"/>
  <c r="P39" i="21" s="1"/>
  <c r="AE39" i="26"/>
  <c r="AK39" i="26" s="1"/>
  <c r="P38" i="21"/>
  <c r="V40" i="28"/>
  <c r="AE40" i="28" s="1"/>
  <c r="L40" i="35"/>
  <c r="L40" i="34"/>
  <c r="L40" i="33"/>
  <c r="V40" i="27"/>
  <c r="AE40" i="27" s="1"/>
  <c r="U39" i="26"/>
  <c r="AD39" i="26" s="1"/>
  <c r="AJ39" i="26" s="1"/>
  <c r="W39" i="28"/>
  <c r="AF39" i="28" s="1"/>
  <c r="AL39" i="28" s="1"/>
  <c r="AD45" i="38"/>
  <c r="AI41" i="35"/>
  <c r="AF44" i="38"/>
  <c r="AG45" i="38"/>
  <c r="N40" i="35"/>
  <c r="N40" i="34"/>
  <c r="N40" i="33"/>
  <c r="V40" i="26"/>
  <c r="AE40" i="26" s="1"/>
  <c r="U39" i="27"/>
  <c r="AD39" i="27" s="1"/>
  <c r="AJ39" i="27" s="1"/>
  <c r="W39" i="26"/>
  <c r="AF39" i="26" s="1"/>
  <c r="AL39" i="26" s="1"/>
  <c r="AI41" i="33"/>
  <c r="AI41" i="34"/>
  <c r="M41" i="34"/>
  <c r="M41" i="35"/>
  <c r="M41" i="33"/>
  <c r="U39" i="28"/>
  <c r="AD39" i="28" s="1"/>
  <c r="AJ39" i="28" s="1"/>
  <c r="W39" i="27"/>
  <c r="AF39" i="27" s="1"/>
  <c r="AL39" i="27" s="1"/>
  <c r="AE44" i="38"/>
  <c r="AE42" i="16"/>
  <c r="H41" i="21"/>
  <c r="AH42" i="16"/>
  <c r="C41" i="21"/>
  <c r="AF43" i="16"/>
  <c r="T42" i="21"/>
  <c r="AG43" i="16"/>
  <c r="L42" i="21"/>
  <c r="AE39" i="20"/>
  <c r="AK39" i="20" s="1"/>
  <c r="M39" i="21" s="1"/>
  <c r="U39" i="20"/>
  <c r="AD39" i="20" s="1"/>
  <c r="AJ39" i="20" s="1"/>
  <c r="U39" i="21" s="1"/>
  <c r="G38" i="21"/>
  <c r="F38" i="21"/>
  <c r="N40" i="28"/>
  <c r="I40" i="28" s="1"/>
  <c r="N40" i="26"/>
  <c r="I40" i="26" s="1"/>
  <c r="N40" i="27"/>
  <c r="I40" i="27" s="1"/>
  <c r="V40" i="20"/>
  <c r="AE40" i="20" s="1"/>
  <c r="W38" i="21"/>
  <c r="E38" i="21"/>
  <c r="L40" i="28"/>
  <c r="G40" i="28" s="1"/>
  <c r="L40" i="26"/>
  <c r="G40" i="26" s="1"/>
  <c r="L40" i="27"/>
  <c r="G40" i="27" s="1"/>
  <c r="W39" i="20"/>
  <c r="AF39" i="20" s="1"/>
  <c r="AL39" i="20" s="1"/>
  <c r="D39" i="21" s="1"/>
  <c r="M41" i="28"/>
  <c r="H41" i="28" s="1"/>
  <c r="M41" i="26"/>
  <c r="H41" i="26" s="1"/>
  <c r="M41" i="27"/>
  <c r="H41" i="27" s="1"/>
  <c r="N38" i="21"/>
  <c r="X38" i="21"/>
  <c r="V38" i="21"/>
  <c r="L40" i="20"/>
  <c r="G40" i="20" s="1"/>
  <c r="M41" i="20"/>
  <c r="H41" i="20" s="1"/>
  <c r="AD42" i="12"/>
  <c r="AL41" i="12"/>
  <c r="AJ41" i="12"/>
  <c r="N40" i="20"/>
  <c r="I40" i="20" s="1"/>
  <c r="AF43" i="12"/>
  <c r="AG44" i="12"/>
  <c r="AE44" i="12"/>
  <c r="AS17" i="16" l="1"/>
  <c r="AT17" i="16"/>
  <c r="AK40" i="34"/>
  <c r="Q41" i="21"/>
  <c r="H41" i="34"/>
  <c r="V41" i="34" s="1"/>
  <c r="AE41" i="34" s="1"/>
  <c r="I40" i="33"/>
  <c r="W40" i="33" s="1"/>
  <c r="AF40" i="33" s="1"/>
  <c r="AL40" i="33" s="1"/>
  <c r="G40" i="35"/>
  <c r="U40" i="35" s="1"/>
  <c r="AD40" i="35" s="1"/>
  <c r="AJ40" i="35" s="1"/>
  <c r="AK39" i="33"/>
  <c r="AK40" i="33" s="1"/>
  <c r="H41" i="35"/>
  <c r="V41" i="35" s="1"/>
  <c r="AE41" i="35" s="1"/>
  <c r="I40" i="34"/>
  <c r="W40" i="34" s="1"/>
  <c r="AF40" i="34" s="1"/>
  <c r="AL40" i="34" s="1"/>
  <c r="AW16" i="36"/>
  <c r="I40" i="35"/>
  <c r="W40" i="35" s="1"/>
  <c r="AF40" i="35" s="1"/>
  <c r="AL40" i="35" s="1"/>
  <c r="G40" i="34"/>
  <c r="U40" i="34" s="1"/>
  <c r="AD40" i="34" s="1"/>
  <c r="AJ40" i="34" s="1"/>
  <c r="H41" i="33"/>
  <c r="V41" i="33" s="1"/>
  <c r="AE41" i="33" s="1"/>
  <c r="AY16" i="36"/>
  <c r="G40" i="33"/>
  <c r="U40" i="33" s="1"/>
  <c r="AD40" i="33" s="1"/>
  <c r="AJ40" i="33" s="1"/>
  <c r="AK40" i="28"/>
  <c r="P40" i="21" s="1"/>
  <c r="P16" i="45" s="1"/>
  <c r="AK40" i="27"/>
  <c r="O40" i="21" s="1"/>
  <c r="O16" i="45" s="1"/>
  <c r="L41" i="35"/>
  <c r="L41" i="34"/>
  <c r="L41" i="33"/>
  <c r="V41" i="26"/>
  <c r="AE41" i="26" s="1"/>
  <c r="W40" i="26"/>
  <c r="AF40" i="26" s="1"/>
  <c r="AL40" i="26" s="1"/>
  <c r="AD46" i="38"/>
  <c r="V41" i="28"/>
  <c r="AE41" i="28" s="1"/>
  <c r="U40" i="27"/>
  <c r="AD40" i="27" s="1"/>
  <c r="AJ40" i="27" s="1"/>
  <c r="AE45" i="38"/>
  <c r="U40" i="26"/>
  <c r="AD40" i="26" s="1"/>
  <c r="AJ40" i="26" s="1"/>
  <c r="AX16" i="36"/>
  <c r="AK40" i="35"/>
  <c r="AI42" i="33"/>
  <c r="AG46" i="38"/>
  <c r="AI42" i="35"/>
  <c r="N41" i="35"/>
  <c r="N41" i="34"/>
  <c r="N41" i="33"/>
  <c r="W40" i="28"/>
  <c r="AF40" i="28" s="1"/>
  <c r="AL40" i="28" s="1"/>
  <c r="AF45" i="38"/>
  <c r="V41" i="27"/>
  <c r="AE41" i="27" s="1"/>
  <c r="U40" i="28"/>
  <c r="AD40" i="28" s="1"/>
  <c r="AJ40" i="28" s="1"/>
  <c r="W40" i="27"/>
  <c r="AF40" i="27" s="1"/>
  <c r="AL40" i="27" s="1"/>
  <c r="AI42" i="34"/>
  <c r="AH43" i="16"/>
  <c r="C42" i="21"/>
  <c r="AG44" i="16"/>
  <c r="L43" i="21"/>
  <c r="L17" i="45" s="1"/>
  <c r="AF44" i="16"/>
  <c r="T43" i="21"/>
  <c r="T17" i="45" s="1"/>
  <c r="AE43" i="16"/>
  <c r="H42" i="21"/>
  <c r="Q42" i="21" s="1"/>
  <c r="Y42" i="21" s="1"/>
  <c r="W40" i="20"/>
  <c r="AF40" i="20" s="1"/>
  <c r="AL40" i="20" s="1"/>
  <c r="D40" i="21" s="1"/>
  <c r="D16" i="45" s="1"/>
  <c r="V41" i="20"/>
  <c r="AE41" i="20" s="1"/>
  <c r="V39" i="21"/>
  <c r="AK40" i="26"/>
  <c r="N39" i="21"/>
  <c r="W39" i="21"/>
  <c r="L41" i="27"/>
  <c r="G41" i="27" s="1"/>
  <c r="L41" i="28"/>
  <c r="G41" i="28" s="1"/>
  <c r="L41" i="26"/>
  <c r="G41" i="26" s="1"/>
  <c r="U40" i="20"/>
  <c r="AD40" i="20" s="1"/>
  <c r="AJ40" i="20" s="1"/>
  <c r="U40" i="21" s="1"/>
  <c r="U16" i="45" s="1"/>
  <c r="G39" i="21"/>
  <c r="N41" i="28"/>
  <c r="I41" i="28" s="1"/>
  <c r="N41" i="27"/>
  <c r="I41" i="27" s="1"/>
  <c r="N41" i="26"/>
  <c r="I41" i="26" s="1"/>
  <c r="AK40" i="20"/>
  <c r="M40" i="21" s="1"/>
  <c r="M16" i="45" s="1"/>
  <c r="X39" i="21"/>
  <c r="E39" i="21"/>
  <c r="F39" i="21"/>
  <c r="N41" i="20"/>
  <c r="I41" i="20" s="1"/>
  <c r="AD43" i="12"/>
  <c r="AK43" i="12" s="1"/>
  <c r="AL42" i="12"/>
  <c r="AJ42" i="12"/>
  <c r="AK42" i="12"/>
  <c r="L41" i="20"/>
  <c r="G41" i="20" s="1"/>
  <c r="AG45" i="12"/>
  <c r="AE45" i="12"/>
  <c r="AF44" i="12"/>
  <c r="AR17" i="16" l="1"/>
  <c r="AU17" i="16"/>
  <c r="AK41" i="34"/>
  <c r="AK41" i="33"/>
  <c r="G41" i="34"/>
  <c r="U41" i="34" s="1"/>
  <c r="AD41" i="34" s="1"/>
  <c r="AJ41" i="34" s="1"/>
  <c r="Y41" i="21"/>
  <c r="G41" i="33"/>
  <c r="U41" i="33" s="1"/>
  <c r="AD41" i="33" s="1"/>
  <c r="AJ41" i="33" s="1"/>
  <c r="I41" i="35"/>
  <c r="W41" i="35" s="1"/>
  <c r="AF41" i="35" s="1"/>
  <c r="AL41" i="35" s="1"/>
  <c r="I41" i="34"/>
  <c r="W41" i="34" s="1"/>
  <c r="AF41" i="34" s="1"/>
  <c r="AL41" i="34" s="1"/>
  <c r="AK41" i="27"/>
  <c r="O41" i="21" s="1"/>
  <c r="I41" i="33"/>
  <c r="W41" i="33" s="1"/>
  <c r="AF41" i="33" s="1"/>
  <c r="AL41" i="33" s="1"/>
  <c r="G41" i="35"/>
  <c r="U41" i="35" s="1"/>
  <c r="AD41" i="35" s="1"/>
  <c r="AJ41" i="35" s="1"/>
  <c r="AK41" i="28"/>
  <c r="P41" i="21" s="1"/>
  <c r="M43" i="34"/>
  <c r="M43" i="35"/>
  <c r="M43" i="33"/>
  <c r="W41" i="26"/>
  <c r="AF41" i="26" s="1"/>
  <c r="AL41" i="26" s="1"/>
  <c r="E41" i="21" s="1"/>
  <c r="U41" i="26"/>
  <c r="AD41" i="26" s="1"/>
  <c r="AJ41" i="26" s="1"/>
  <c r="AI43" i="35"/>
  <c r="AI43" i="33"/>
  <c r="AD47" i="38"/>
  <c r="AE46" i="38"/>
  <c r="M42" i="35"/>
  <c r="M42" i="33"/>
  <c r="M42" i="34"/>
  <c r="AK41" i="35"/>
  <c r="L42" i="33"/>
  <c r="L42" i="35"/>
  <c r="L42" i="34"/>
  <c r="W41" i="27"/>
  <c r="AF41" i="27" s="1"/>
  <c r="AL41" i="27" s="1"/>
  <c r="U41" i="28"/>
  <c r="AD41" i="28" s="1"/>
  <c r="AJ41" i="28" s="1"/>
  <c r="X41" i="21" s="1"/>
  <c r="N42" i="35"/>
  <c r="N42" i="34"/>
  <c r="N42" i="33"/>
  <c r="W41" i="28"/>
  <c r="AF41" i="28" s="1"/>
  <c r="AL41" i="28" s="1"/>
  <c r="G41" i="21" s="1"/>
  <c r="U41" i="27"/>
  <c r="AD41" i="27" s="1"/>
  <c r="AJ41" i="27" s="1"/>
  <c r="W41" i="21" s="1"/>
  <c r="AI43" i="34"/>
  <c r="AF46" i="38"/>
  <c r="AG47" i="38"/>
  <c r="AE44" i="16"/>
  <c r="H43" i="21"/>
  <c r="AG45" i="16"/>
  <c r="L44" i="21"/>
  <c r="AF45" i="16"/>
  <c r="T44" i="21"/>
  <c r="AH44" i="16"/>
  <c r="C43" i="21"/>
  <c r="C17" i="45" s="1"/>
  <c r="M42" i="27"/>
  <c r="H42" i="27" s="1"/>
  <c r="M42" i="28"/>
  <c r="H42" i="28" s="1"/>
  <c r="M42" i="26"/>
  <c r="H42" i="26" s="1"/>
  <c r="W41" i="20"/>
  <c r="AF41" i="20" s="1"/>
  <c r="AL41" i="20" s="1"/>
  <c r="D41" i="21" s="1"/>
  <c r="V40" i="21"/>
  <c r="V16" i="45" s="1"/>
  <c r="L42" i="28"/>
  <c r="G42" i="28" s="1"/>
  <c r="L42" i="26"/>
  <c r="G42" i="26" s="1"/>
  <c r="L42" i="27"/>
  <c r="G42" i="27" s="1"/>
  <c r="AK41" i="20"/>
  <c r="M41" i="21" s="1"/>
  <c r="E40" i="21"/>
  <c r="E16" i="45" s="1"/>
  <c r="G40" i="21"/>
  <c r="G16" i="45" s="1"/>
  <c r="N42" i="26"/>
  <c r="I42" i="26" s="1"/>
  <c r="N42" i="27"/>
  <c r="I42" i="27" s="1"/>
  <c r="N42" i="28"/>
  <c r="I42" i="28" s="1"/>
  <c r="W40" i="21"/>
  <c r="W16" i="45" s="1"/>
  <c r="AK41" i="26"/>
  <c r="N41" i="21" s="1"/>
  <c r="N40" i="21"/>
  <c r="N16" i="45" s="1"/>
  <c r="U41" i="20"/>
  <c r="AD41" i="20" s="1"/>
  <c r="AJ41" i="20" s="1"/>
  <c r="U41" i="21" s="1"/>
  <c r="M43" i="28"/>
  <c r="H43" i="28" s="1"/>
  <c r="M43" i="27"/>
  <c r="H43" i="27" s="1"/>
  <c r="M43" i="26"/>
  <c r="H43" i="26" s="1"/>
  <c r="F40" i="21"/>
  <c r="F16" i="45" s="1"/>
  <c r="X40" i="21"/>
  <c r="X16" i="45" s="1"/>
  <c r="M43" i="20"/>
  <c r="H43" i="20" s="1"/>
  <c r="M42" i="20"/>
  <c r="H42" i="20" s="1"/>
  <c r="L42" i="20"/>
  <c r="G42" i="20" s="1"/>
  <c r="N42" i="20"/>
  <c r="I42" i="20" s="1"/>
  <c r="AD44" i="12"/>
  <c r="AK44" i="12" s="1"/>
  <c r="AJ43" i="12"/>
  <c r="AL43" i="12"/>
  <c r="AE46" i="12"/>
  <c r="AG46" i="12"/>
  <c r="AF45" i="12"/>
  <c r="Q43" i="21" l="1"/>
  <c r="H17" i="45"/>
  <c r="G42" i="34"/>
  <c r="U42" i="34" s="1"/>
  <c r="AD42" i="34" s="1"/>
  <c r="AJ42" i="34" s="1"/>
  <c r="H42" i="35"/>
  <c r="V42" i="35" s="1"/>
  <c r="AE42" i="35" s="1"/>
  <c r="AK42" i="35" s="1"/>
  <c r="H43" i="34"/>
  <c r="V43" i="34" s="1"/>
  <c r="I42" i="35"/>
  <c r="W42" i="35" s="1"/>
  <c r="AF42" i="35" s="1"/>
  <c r="AL42" i="35" s="1"/>
  <c r="G42" i="35"/>
  <c r="U42" i="35" s="1"/>
  <c r="AD42" i="35" s="1"/>
  <c r="AJ42" i="35" s="1"/>
  <c r="H42" i="34"/>
  <c r="V42" i="34" s="1"/>
  <c r="AE42" i="34" s="1"/>
  <c r="AK42" i="34" s="1"/>
  <c r="I42" i="34"/>
  <c r="W42" i="34" s="1"/>
  <c r="AF42" i="34" s="1"/>
  <c r="AL42" i="34" s="1"/>
  <c r="H43" i="35"/>
  <c r="V43" i="35" s="1"/>
  <c r="I42" i="33"/>
  <c r="W42" i="33" s="1"/>
  <c r="AF42" i="33" s="1"/>
  <c r="AL42" i="33" s="1"/>
  <c r="G42" i="33"/>
  <c r="U42" i="33" s="1"/>
  <c r="AD42" i="33" s="1"/>
  <c r="AJ42" i="33" s="1"/>
  <c r="H42" i="33"/>
  <c r="V42" i="33" s="1"/>
  <c r="AE42" i="33" s="1"/>
  <c r="AK42" i="33" s="1"/>
  <c r="H43" i="33"/>
  <c r="V43" i="33" s="1"/>
  <c r="U42" i="26"/>
  <c r="AD42" i="26" s="1"/>
  <c r="AJ42" i="26" s="1"/>
  <c r="V42" i="21" s="1"/>
  <c r="AI44" i="33"/>
  <c r="V43" i="28"/>
  <c r="W42" i="26"/>
  <c r="AF42" i="26" s="1"/>
  <c r="AL42" i="26" s="1"/>
  <c r="E42" i="21" s="1"/>
  <c r="U42" i="28"/>
  <c r="AD42" i="28" s="1"/>
  <c r="AJ42" i="28" s="1"/>
  <c r="X42" i="21" s="1"/>
  <c r="AI44" i="34"/>
  <c r="M44" i="34"/>
  <c r="M44" i="33"/>
  <c r="M44" i="35"/>
  <c r="V42" i="28"/>
  <c r="AE42" i="28" s="1"/>
  <c r="AK42" i="28" s="1"/>
  <c r="P42" i="21" s="1"/>
  <c r="AI44" i="35"/>
  <c r="N43" i="35"/>
  <c r="N43" i="33"/>
  <c r="N43" i="34"/>
  <c r="V43" i="27"/>
  <c r="W42" i="27"/>
  <c r="AF42" i="27" s="1"/>
  <c r="AL42" i="27" s="1"/>
  <c r="F42" i="21" s="1"/>
  <c r="AD48" i="38"/>
  <c r="L43" i="34"/>
  <c r="L43" i="35"/>
  <c r="L43" i="33"/>
  <c r="V42" i="26"/>
  <c r="AE42" i="26" s="1"/>
  <c r="AK42" i="26" s="1"/>
  <c r="AE47" i="38"/>
  <c r="V43" i="20"/>
  <c r="V43" i="26"/>
  <c r="W42" i="28"/>
  <c r="AF42" i="28" s="1"/>
  <c r="AL42" i="28" s="1"/>
  <c r="U42" i="27"/>
  <c r="AD42" i="27" s="1"/>
  <c r="AJ42" i="27" s="1"/>
  <c r="W42" i="21" s="1"/>
  <c r="V42" i="27"/>
  <c r="AE42" i="27" s="1"/>
  <c r="AK42" i="27" s="1"/>
  <c r="O42" i="21" s="1"/>
  <c r="AG48" i="38"/>
  <c r="AF47" i="38"/>
  <c r="AH45" i="16"/>
  <c r="C44" i="21"/>
  <c r="AG46" i="16"/>
  <c r="L45" i="21"/>
  <c r="F41" i="21"/>
  <c r="V41" i="21"/>
  <c r="AF46" i="16"/>
  <c r="T45" i="21"/>
  <c r="AE45" i="16"/>
  <c r="H44" i="21"/>
  <c r="W42" i="20"/>
  <c r="AF42" i="20" s="1"/>
  <c r="AL42" i="20" s="1"/>
  <c r="D42" i="21" s="1"/>
  <c r="N43" i="26"/>
  <c r="I43" i="26" s="1"/>
  <c r="N43" i="28"/>
  <c r="I43" i="28" s="1"/>
  <c r="N43" i="27"/>
  <c r="I43" i="27" s="1"/>
  <c r="U42" i="20"/>
  <c r="AD42" i="20" s="1"/>
  <c r="AJ42" i="20" s="1"/>
  <c r="U42" i="21" s="1"/>
  <c r="L43" i="26"/>
  <c r="G43" i="26" s="1"/>
  <c r="L43" i="28"/>
  <c r="G43" i="28" s="1"/>
  <c r="L43" i="27"/>
  <c r="G43" i="27" s="1"/>
  <c r="V42" i="20"/>
  <c r="AE42" i="20" s="1"/>
  <c r="AK42" i="20" s="1"/>
  <c r="M42" i="21" s="1"/>
  <c r="M44" i="27"/>
  <c r="H44" i="27" s="1"/>
  <c r="M44" i="26"/>
  <c r="H44" i="26" s="1"/>
  <c r="M44" i="28"/>
  <c r="H44" i="28" s="1"/>
  <c r="M44" i="20"/>
  <c r="H44" i="20" s="1"/>
  <c r="L43" i="20"/>
  <c r="G43" i="20" s="1"/>
  <c r="AD45" i="12"/>
  <c r="AK45" i="12" s="1"/>
  <c r="AL44" i="12"/>
  <c r="AJ44" i="12"/>
  <c r="N43" i="20"/>
  <c r="I43" i="20" s="1"/>
  <c r="AG47" i="12"/>
  <c r="AF46" i="12"/>
  <c r="AE47" i="12"/>
  <c r="AX17" i="36" l="1"/>
  <c r="AY17" i="36"/>
  <c r="AS18" i="16"/>
  <c r="AT18" i="16"/>
  <c r="AE43" i="34"/>
  <c r="AK43" i="34" s="1"/>
  <c r="AE43" i="35"/>
  <c r="AK43" i="35" s="1"/>
  <c r="AE43" i="33"/>
  <c r="AK43" i="33" s="1"/>
  <c r="Q44" i="21"/>
  <c r="AW17" i="36"/>
  <c r="H44" i="35"/>
  <c r="V44" i="35" s="1"/>
  <c r="AE44" i="35" s="1"/>
  <c r="G43" i="33"/>
  <c r="U43" i="33" s="1"/>
  <c r="AD43" i="33" s="1"/>
  <c r="AJ43" i="33" s="1"/>
  <c r="I43" i="35"/>
  <c r="W43" i="35" s="1"/>
  <c r="AF43" i="35" s="1"/>
  <c r="AL43" i="35" s="1"/>
  <c r="H44" i="33"/>
  <c r="V44" i="33" s="1"/>
  <c r="AE44" i="33" s="1"/>
  <c r="G43" i="35"/>
  <c r="U43" i="35" s="1"/>
  <c r="AD43" i="35" s="1"/>
  <c r="AJ43" i="35" s="1"/>
  <c r="I43" i="34"/>
  <c r="W43" i="34" s="1"/>
  <c r="AF43" i="34" s="1"/>
  <c r="AL43" i="34" s="1"/>
  <c r="H44" i="34"/>
  <c r="V44" i="34" s="1"/>
  <c r="AE44" i="34" s="1"/>
  <c r="G43" i="34"/>
  <c r="U43" i="34" s="1"/>
  <c r="AD43" i="34" s="1"/>
  <c r="AJ43" i="34" s="1"/>
  <c r="I43" i="33"/>
  <c r="W43" i="33" s="1"/>
  <c r="AF43" i="33" s="1"/>
  <c r="AL43" i="33" s="1"/>
  <c r="Y43" i="21"/>
  <c r="Y17" i="45" s="1"/>
  <c r="Q17" i="45"/>
  <c r="AE43" i="27"/>
  <c r="AK43" i="27" s="1"/>
  <c r="O43" i="21" s="1"/>
  <c r="O17" i="45" s="1"/>
  <c r="AE43" i="26"/>
  <c r="AK43" i="26" s="1"/>
  <c r="N43" i="21" s="1"/>
  <c r="AE43" i="28"/>
  <c r="AK43" i="28" s="1"/>
  <c r="P43" i="21" s="1"/>
  <c r="P17" i="45" s="1"/>
  <c r="AD49" i="38"/>
  <c r="M45" i="35"/>
  <c r="M45" i="34"/>
  <c r="M45" i="33"/>
  <c r="U43" i="28"/>
  <c r="AD43" i="28" s="1"/>
  <c r="AJ43" i="28" s="1"/>
  <c r="X43" i="21" s="1"/>
  <c r="X17" i="45" s="1"/>
  <c r="AI45" i="33"/>
  <c r="L44" i="35"/>
  <c r="L44" i="33"/>
  <c r="L44" i="34"/>
  <c r="V44" i="27"/>
  <c r="AE44" i="27" s="1"/>
  <c r="AF48" i="38"/>
  <c r="N44" i="34"/>
  <c r="N44" i="35"/>
  <c r="N44" i="33"/>
  <c r="U43" i="27"/>
  <c r="AD43" i="27" s="1"/>
  <c r="AJ43" i="27" s="1"/>
  <c r="W43" i="21" s="1"/>
  <c r="W17" i="45" s="1"/>
  <c r="W43" i="27"/>
  <c r="AF43" i="27" s="1"/>
  <c r="AL43" i="27" s="1"/>
  <c r="F43" i="21" s="1"/>
  <c r="F17" i="45" s="1"/>
  <c r="AE48" i="38"/>
  <c r="AI45" i="35"/>
  <c r="V44" i="28"/>
  <c r="AE44" i="28" s="1"/>
  <c r="W43" i="28"/>
  <c r="AF43" i="28" s="1"/>
  <c r="AL43" i="28" s="1"/>
  <c r="G43" i="21" s="1"/>
  <c r="V44" i="26"/>
  <c r="AE44" i="26" s="1"/>
  <c r="U43" i="26"/>
  <c r="AD43" i="26" s="1"/>
  <c r="AJ43" i="26" s="1"/>
  <c r="V43" i="21" s="1"/>
  <c r="V17" i="45" s="1"/>
  <c r="W43" i="26"/>
  <c r="AF43" i="26" s="1"/>
  <c r="AL43" i="26" s="1"/>
  <c r="E43" i="21" s="1"/>
  <c r="E17" i="45" s="1"/>
  <c r="AG49" i="38"/>
  <c r="AI45" i="34"/>
  <c r="N42" i="21"/>
  <c r="G42" i="21"/>
  <c r="AE46" i="16"/>
  <c r="H45" i="21"/>
  <c r="Q45" i="21" s="1"/>
  <c r="Y45" i="21" s="1"/>
  <c r="AG47" i="16"/>
  <c r="L46" i="21"/>
  <c r="L18" i="45" s="1"/>
  <c r="AF47" i="16"/>
  <c r="T46" i="21"/>
  <c r="T18" i="45" s="1"/>
  <c r="AH46" i="16"/>
  <c r="C45" i="21"/>
  <c r="M45" i="28"/>
  <c r="H45" i="28" s="1"/>
  <c r="M45" i="27"/>
  <c r="H45" i="27" s="1"/>
  <c r="M45" i="26"/>
  <c r="H45" i="26" s="1"/>
  <c r="W43" i="20"/>
  <c r="AF43" i="20" s="1"/>
  <c r="AL43" i="20" s="1"/>
  <c r="D43" i="21" s="1"/>
  <c r="D17" i="45" s="1"/>
  <c r="U43" i="20"/>
  <c r="AD43" i="20" s="1"/>
  <c r="AJ43" i="20" s="1"/>
  <c r="U43" i="21" s="1"/>
  <c r="U17" i="45" s="1"/>
  <c r="L44" i="27"/>
  <c r="G44" i="27" s="1"/>
  <c r="L44" i="28"/>
  <c r="G44" i="28" s="1"/>
  <c r="L44" i="26"/>
  <c r="G44" i="26" s="1"/>
  <c r="AE43" i="20"/>
  <c r="AK43" i="20" s="1"/>
  <c r="M43" i="21" s="1"/>
  <c r="M17" i="45" s="1"/>
  <c r="N44" i="26"/>
  <c r="I44" i="26" s="1"/>
  <c r="N44" i="27"/>
  <c r="I44" i="27" s="1"/>
  <c r="N44" i="28"/>
  <c r="I44" i="28" s="1"/>
  <c r="V44" i="20"/>
  <c r="AE44" i="20" s="1"/>
  <c r="M45" i="20"/>
  <c r="H45" i="20" s="1"/>
  <c r="AD46" i="12"/>
  <c r="AL45" i="12"/>
  <c r="AJ45" i="12"/>
  <c r="L44" i="20"/>
  <c r="G44" i="20" s="1"/>
  <c r="N44" i="20"/>
  <c r="I44" i="20" s="1"/>
  <c r="AG48" i="12"/>
  <c r="AF47" i="12"/>
  <c r="AE48" i="12"/>
  <c r="AR18" i="16" l="1"/>
  <c r="AU18" i="16"/>
  <c r="N17" i="45"/>
  <c r="AK44" i="34"/>
  <c r="G17" i="45"/>
  <c r="AK44" i="33"/>
  <c r="I44" i="33"/>
  <c r="W44" i="33" s="1"/>
  <c r="AF44" i="33" s="1"/>
  <c r="AL44" i="33" s="1"/>
  <c r="H45" i="35"/>
  <c r="V45" i="35" s="1"/>
  <c r="AE45" i="35" s="1"/>
  <c r="I44" i="35"/>
  <c r="W44" i="35" s="1"/>
  <c r="AF44" i="35" s="1"/>
  <c r="AL44" i="35" s="1"/>
  <c r="G44" i="33"/>
  <c r="U44" i="33" s="1"/>
  <c r="AD44" i="33" s="1"/>
  <c r="AJ44" i="33" s="1"/>
  <c r="I44" i="34"/>
  <c r="W44" i="34" s="1"/>
  <c r="AF44" i="34" s="1"/>
  <c r="AL44" i="34" s="1"/>
  <c r="G44" i="35"/>
  <c r="U44" i="35" s="1"/>
  <c r="AD44" i="35" s="1"/>
  <c r="AJ44" i="35" s="1"/>
  <c r="H45" i="33"/>
  <c r="V45" i="33" s="1"/>
  <c r="AE45" i="33" s="1"/>
  <c r="G44" i="34"/>
  <c r="U44" i="34" s="1"/>
  <c r="AD44" i="34" s="1"/>
  <c r="AJ44" i="34" s="1"/>
  <c r="H45" i="34"/>
  <c r="V45" i="34" s="1"/>
  <c r="AE45" i="34" s="1"/>
  <c r="Y44" i="21"/>
  <c r="AK44" i="27"/>
  <c r="O44" i="21" s="1"/>
  <c r="AK44" i="28"/>
  <c r="P44" i="21" s="1"/>
  <c r="N45" i="35"/>
  <c r="N45" i="34"/>
  <c r="N45" i="33"/>
  <c r="W44" i="28"/>
  <c r="AF44" i="28" s="1"/>
  <c r="AL44" i="28" s="1"/>
  <c r="G44" i="21" s="1"/>
  <c r="AI46" i="34"/>
  <c r="AG50" i="38"/>
  <c r="AI46" i="35"/>
  <c r="V45" i="28"/>
  <c r="AE45" i="28" s="1"/>
  <c r="AF49" i="38"/>
  <c r="AI46" i="33"/>
  <c r="AK44" i="35"/>
  <c r="W44" i="27"/>
  <c r="AF44" i="27" s="1"/>
  <c r="AL44" i="27" s="1"/>
  <c r="F44" i="21" s="1"/>
  <c r="U44" i="26"/>
  <c r="AD44" i="26" s="1"/>
  <c r="AJ44" i="26" s="1"/>
  <c r="V44" i="21" s="1"/>
  <c r="AE49" i="38"/>
  <c r="W44" i="26"/>
  <c r="AF44" i="26" s="1"/>
  <c r="AL44" i="26" s="1"/>
  <c r="E44" i="21" s="1"/>
  <c r="U44" i="28"/>
  <c r="AD44" i="28" s="1"/>
  <c r="AJ44" i="28" s="1"/>
  <c r="X44" i="21" s="1"/>
  <c r="V45" i="26"/>
  <c r="AE45" i="26" s="1"/>
  <c r="L45" i="35"/>
  <c r="L45" i="34"/>
  <c r="L45" i="33"/>
  <c r="U44" i="27"/>
  <c r="AD44" i="27" s="1"/>
  <c r="AJ44" i="27" s="1"/>
  <c r="W44" i="21" s="1"/>
  <c r="V45" i="27"/>
  <c r="AE45" i="27" s="1"/>
  <c r="AD50" i="38"/>
  <c r="AF48" i="16"/>
  <c r="T47" i="21"/>
  <c r="AE47" i="16"/>
  <c r="H46" i="21"/>
  <c r="Q46" i="21" s="1"/>
  <c r="Y46" i="21" s="1"/>
  <c r="AK44" i="26"/>
  <c r="N44" i="21" s="1"/>
  <c r="AH47" i="16"/>
  <c r="C46" i="21"/>
  <c r="C18" i="45" s="1"/>
  <c r="AG48" i="16"/>
  <c r="L47" i="21"/>
  <c r="AK44" i="20"/>
  <c r="M44" i="21" s="1"/>
  <c r="N45" i="28"/>
  <c r="I45" i="28" s="1"/>
  <c r="N45" i="26"/>
  <c r="I45" i="26" s="1"/>
  <c r="N45" i="27"/>
  <c r="I45" i="27" s="1"/>
  <c r="W44" i="20"/>
  <c r="AF44" i="20" s="1"/>
  <c r="AL44" i="20" s="1"/>
  <c r="D44" i="21" s="1"/>
  <c r="U44" i="20"/>
  <c r="AD44" i="20" s="1"/>
  <c r="AJ44" i="20" s="1"/>
  <c r="U44" i="21" s="1"/>
  <c r="V45" i="20"/>
  <c r="AE45" i="20" s="1"/>
  <c r="L45" i="28"/>
  <c r="G45" i="28" s="1"/>
  <c r="L45" i="26"/>
  <c r="G45" i="26" s="1"/>
  <c r="L45" i="27"/>
  <c r="G45" i="27" s="1"/>
  <c r="AD47" i="12"/>
  <c r="AJ46" i="12"/>
  <c r="AL46" i="12"/>
  <c r="L45" i="20"/>
  <c r="G45" i="20" s="1"/>
  <c r="AK46" i="12"/>
  <c r="N45" i="20"/>
  <c r="I45" i="20" s="1"/>
  <c r="AE49" i="12"/>
  <c r="AG49" i="12"/>
  <c r="AF48" i="12"/>
  <c r="AK45" i="33" l="1"/>
  <c r="AK45" i="34"/>
  <c r="AK45" i="28"/>
  <c r="P45" i="21" s="1"/>
  <c r="G45" i="34"/>
  <c r="U45" i="34" s="1"/>
  <c r="AD45" i="34" s="1"/>
  <c r="AJ45" i="34" s="1"/>
  <c r="I45" i="34"/>
  <c r="W45" i="34" s="1"/>
  <c r="AF45" i="34" s="1"/>
  <c r="AL45" i="34" s="1"/>
  <c r="Q18" i="45"/>
  <c r="H18" i="45"/>
  <c r="G45" i="33"/>
  <c r="U45" i="33" s="1"/>
  <c r="AD45" i="33" s="1"/>
  <c r="AJ45" i="33" s="1"/>
  <c r="I45" i="35"/>
  <c r="W45" i="35" s="1"/>
  <c r="AF45" i="35" s="1"/>
  <c r="AL45" i="35" s="1"/>
  <c r="Y18" i="45"/>
  <c r="I45" i="33"/>
  <c r="W45" i="33" s="1"/>
  <c r="AF45" i="33" s="1"/>
  <c r="AL45" i="33" s="1"/>
  <c r="AK45" i="27"/>
  <c r="O45" i="21" s="1"/>
  <c r="G45" i="35"/>
  <c r="U45" i="35" s="1"/>
  <c r="AD45" i="35" s="1"/>
  <c r="AJ45" i="35" s="1"/>
  <c r="M46" i="35"/>
  <c r="M46" i="34"/>
  <c r="M46" i="33"/>
  <c r="AE50" i="38"/>
  <c r="U45" i="27"/>
  <c r="AD45" i="27" s="1"/>
  <c r="AJ45" i="27" s="1"/>
  <c r="W45" i="21" s="1"/>
  <c r="W45" i="28"/>
  <c r="AF45" i="28" s="1"/>
  <c r="AL45" i="28" s="1"/>
  <c r="G45" i="21" s="1"/>
  <c r="AF50" i="38"/>
  <c r="AG51" i="38"/>
  <c r="W45" i="26"/>
  <c r="AF45" i="26" s="1"/>
  <c r="AL45" i="26" s="1"/>
  <c r="E45" i="21" s="1"/>
  <c r="AK45" i="35"/>
  <c r="AD51" i="38"/>
  <c r="N46" i="35"/>
  <c r="N46" i="34"/>
  <c r="N46" i="33"/>
  <c r="U45" i="26"/>
  <c r="AD45" i="26" s="1"/>
  <c r="AJ45" i="26" s="1"/>
  <c r="V45" i="21" s="1"/>
  <c r="L46" i="35"/>
  <c r="L46" i="34"/>
  <c r="L46" i="33"/>
  <c r="U45" i="28"/>
  <c r="AD45" i="28" s="1"/>
  <c r="AJ45" i="28" s="1"/>
  <c r="X45" i="21" s="1"/>
  <c r="W45" i="27"/>
  <c r="AF45" i="27" s="1"/>
  <c r="AL45" i="27" s="1"/>
  <c r="F45" i="21" s="1"/>
  <c r="AI47" i="33"/>
  <c r="AI47" i="35"/>
  <c r="AI47" i="34"/>
  <c r="AK45" i="26"/>
  <c r="N45" i="21" s="1"/>
  <c r="AG49" i="16"/>
  <c r="L48" i="21"/>
  <c r="AH48" i="16"/>
  <c r="C47" i="21"/>
  <c r="AE48" i="16"/>
  <c r="H47" i="21"/>
  <c r="AF49" i="16"/>
  <c r="T48" i="21"/>
  <c r="AK45" i="20"/>
  <c r="M45" i="21" s="1"/>
  <c r="N46" i="28"/>
  <c r="I46" i="28" s="1"/>
  <c r="N46" i="27"/>
  <c r="I46" i="27" s="1"/>
  <c r="N46" i="26"/>
  <c r="I46" i="26" s="1"/>
  <c r="W45" i="20"/>
  <c r="AF45" i="20" s="1"/>
  <c r="AL45" i="20" s="1"/>
  <c r="D45" i="21" s="1"/>
  <c r="L46" i="27"/>
  <c r="G46" i="27" s="1"/>
  <c r="L46" i="26"/>
  <c r="G46" i="26" s="1"/>
  <c r="L46" i="28"/>
  <c r="G46" i="28" s="1"/>
  <c r="M46" i="28"/>
  <c r="H46" i="28" s="1"/>
  <c r="M46" i="26"/>
  <c r="H46" i="26" s="1"/>
  <c r="M46" i="27"/>
  <c r="H46" i="27" s="1"/>
  <c r="U45" i="20"/>
  <c r="AD45" i="20" s="1"/>
  <c r="AJ45" i="20" s="1"/>
  <c r="U45" i="21" s="1"/>
  <c r="AD48" i="12"/>
  <c r="AL47" i="12"/>
  <c r="AJ47" i="12"/>
  <c r="AK47" i="12"/>
  <c r="N46" i="20"/>
  <c r="I46" i="20" s="1"/>
  <c r="M46" i="20"/>
  <c r="H46" i="20" s="1"/>
  <c r="L46" i="20"/>
  <c r="G46" i="20" s="1"/>
  <c r="AE50" i="12"/>
  <c r="AG50" i="12"/>
  <c r="AF49" i="12"/>
  <c r="AY18" i="36" l="1"/>
  <c r="AS19" i="16"/>
  <c r="AT19" i="16"/>
  <c r="I46" i="33"/>
  <c r="W46" i="33" s="1"/>
  <c r="AF46" i="33" s="1"/>
  <c r="AL46" i="33" s="1"/>
  <c r="AW18" i="36"/>
  <c r="I46" i="34"/>
  <c r="W46" i="34" s="1"/>
  <c r="AF46" i="34" s="1"/>
  <c r="AL46" i="34" s="1"/>
  <c r="H46" i="33"/>
  <c r="V46" i="33" s="1"/>
  <c r="AE46" i="33" s="1"/>
  <c r="AK46" i="33" s="1"/>
  <c r="G46" i="34"/>
  <c r="U46" i="34" s="1"/>
  <c r="AD46" i="34" s="1"/>
  <c r="AJ46" i="34" s="1"/>
  <c r="AX18" i="36"/>
  <c r="Q47" i="21"/>
  <c r="G46" i="35"/>
  <c r="U46" i="35" s="1"/>
  <c r="AD46" i="35" s="1"/>
  <c r="AJ46" i="35" s="1"/>
  <c r="I46" i="35"/>
  <c r="W46" i="35" s="1"/>
  <c r="AF46" i="35" s="1"/>
  <c r="AL46" i="35" s="1"/>
  <c r="H46" i="34"/>
  <c r="V46" i="34" s="1"/>
  <c r="AE46" i="34" s="1"/>
  <c r="AK46" i="34" s="1"/>
  <c r="G46" i="33"/>
  <c r="U46" i="33" s="1"/>
  <c r="AD46" i="33" s="1"/>
  <c r="AJ46" i="33" s="1"/>
  <c r="H46" i="35"/>
  <c r="V46" i="35" s="1"/>
  <c r="AE46" i="35" s="1"/>
  <c r="AK46" i="35" s="1"/>
  <c r="V46" i="28"/>
  <c r="AE46" i="28" s="1"/>
  <c r="AK46" i="28" s="1"/>
  <c r="P46" i="21" s="1"/>
  <c r="P18" i="45" s="1"/>
  <c r="AE51" i="38"/>
  <c r="M47" i="35"/>
  <c r="M47" i="33"/>
  <c r="M47" i="34"/>
  <c r="U46" i="28"/>
  <c r="AD46" i="28" s="1"/>
  <c r="AJ46" i="28" s="1"/>
  <c r="X46" i="21" s="1"/>
  <c r="X18" i="45" s="1"/>
  <c r="AI48" i="33"/>
  <c r="AF51" i="38"/>
  <c r="L47" i="34"/>
  <c r="L47" i="33"/>
  <c r="L47" i="35"/>
  <c r="V46" i="27"/>
  <c r="AE46" i="27" s="1"/>
  <c r="AK46" i="27" s="1"/>
  <c r="O46" i="21" s="1"/>
  <c r="O18" i="45" s="1"/>
  <c r="U46" i="26"/>
  <c r="AD46" i="26" s="1"/>
  <c r="AJ46" i="26" s="1"/>
  <c r="V46" i="21" s="1"/>
  <c r="V18" i="45" s="1"/>
  <c r="W46" i="27"/>
  <c r="AF46" i="27" s="1"/>
  <c r="AL46" i="27" s="1"/>
  <c r="F46" i="21" s="1"/>
  <c r="F18" i="45" s="1"/>
  <c r="AD52" i="38"/>
  <c r="AJ51" i="38" s="1"/>
  <c r="H51" i="37" s="1"/>
  <c r="Q51" i="37" s="1"/>
  <c r="Y51" i="37" s="1"/>
  <c r="W46" i="26"/>
  <c r="AF46" i="26" s="1"/>
  <c r="AL46" i="26" s="1"/>
  <c r="E46" i="21" s="1"/>
  <c r="E18" i="45" s="1"/>
  <c r="AI48" i="35"/>
  <c r="AG52" i="38"/>
  <c r="AM51" i="38" s="1"/>
  <c r="C51" i="37" s="1"/>
  <c r="N47" i="35"/>
  <c r="N47" i="34"/>
  <c r="N47" i="33"/>
  <c r="V46" i="26"/>
  <c r="AE46" i="26" s="1"/>
  <c r="AK46" i="26" s="1"/>
  <c r="N46" i="21" s="1"/>
  <c r="N18" i="45" s="1"/>
  <c r="U46" i="27"/>
  <c r="AD46" i="27" s="1"/>
  <c r="AJ46" i="27" s="1"/>
  <c r="W46" i="21" s="1"/>
  <c r="W18" i="45" s="1"/>
  <c r="W46" i="28"/>
  <c r="AF46" i="28" s="1"/>
  <c r="AL46" i="28" s="1"/>
  <c r="G46" i="21" s="1"/>
  <c r="G18" i="45" s="1"/>
  <c r="AI48" i="34"/>
  <c r="AG50" i="16"/>
  <c r="L49" i="21"/>
  <c r="L19" i="45" s="1"/>
  <c r="AF50" i="16"/>
  <c r="T49" i="21"/>
  <c r="T19" i="45" s="1"/>
  <c r="AH49" i="16"/>
  <c r="C48" i="21"/>
  <c r="AE49" i="16"/>
  <c r="H48" i="21"/>
  <c r="Q48" i="21" s="1"/>
  <c r="Y48" i="21" s="1"/>
  <c r="V46" i="20"/>
  <c r="AE46" i="20" s="1"/>
  <c r="AK46" i="20" s="1"/>
  <c r="M46" i="21" s="1"/>
  <c r="M18" i="45" s="1"/>
  <c r="N47" i="28"/>
  <c r="I47" i="28" s="1"/>
  <c r="N47" i="27"/>
  <c r="I47" i="27" s="1"/>
  <c r="N47" i="26"/>
  <c r="I47" i="26" s="1"/>
  <c r="W46" i="20"/>
  <c r="AF46" i="20" s="1"/>
  <c r="AL46" i="20" s="1"/>
  <c r="D46" i="21" s="1"/>
  <c r="D18" i="45" s="1"/>
  <c r="M47" i="28"/>
  <c r="H47" i="28" s="1"/>
  <c r="M47" i="27"/>
  <c r="H47" i="27" s="1"/>
  <c r="M47" i="26"/>
  <c r="H47" i="26" s="1"/>
  <c r="U46" i="20"/>
  <c r="AD46" i="20" s="1"/>
  <c r="AJ46" i="20" s="1"/>
  <c r="U46" i="21" s="1"/>
  <c r="U18" i="45" s="1"/>
  <c r="L47" i="28"/>
  <c r="G47" i="28" s="1"/>
  <c r="L47" i="26"/>
  <c r="G47" i="26" s="1"/>
  <c r="L47" i="27"/>
  <c r="G47" i="27" s="1"/>
  <c r="N47" i="20"/>
  <c r="I47" i="20" s="1"/>
  <c r="AD49" i="12"/>
  <c r="AL48" i="12"/>
  <c r="AJ48" i="12"/>
  <c r="AK48" i="12"/>
  <c r="M47" i="20"/>
  <c r="H47" i="20" s="1"/>
  <c r="L47" i="20"/>
  <c r="G47" i="20" s="1"/>
  <c r="AF50" i="12"/>
  <c r="AG51" i="12"/>
  <c r="AE51" i="12"/>
  <c r="AU19" i="16" l="1"/>
  <c r="AR19" i="16"/>
  <c r="I47" i="34"/>
  <c r="W47" i="34" s="1"/>
  <c r="AF47" i="34" s="1"/>
  <c r="AL47" i="34" s="1"/>
  <c r="H47" i="33"/>
  <c r="V47" i="33" s="1"/>
  <c r="AE47" i="33" s="1"/>
  <c r="AK47" i="33" s="1"/>
  <c r="G47" i="34"/>
  <c r="U47" i="34" s="1"/>
  <c r="AD47" i="34" s="1"/>
  <c r="AJ47" i="34" s="1"/>
  <c r="G47" i="33"/>
  <c r="U47" i="33" s="1"/>
  <c r="AD47" i="33" s="1"/>
  <c r="AJ47" i="33" s="1"/>
  <c r="I47" i="35"/>
  <c r="W47" i="35" s="1"/>
  <c r="AF47" i="35" s="1"/>
  <c r="AL47" i="35" s="1"/>
  <c r="H47" i="35"/>
  <c r="V47" i="35" s="1"/>
  <c r="AE47" i="35" s="1"/>
  <c r="AK47" i="35" s="1"/>
  <c r="Y47" i="21"/>
  <c r="I47" i="33"/>
  <c r="W47" i="33" s="1"/>
  <c r="AF47" i="33" s="1"/>
  <c r="AL47" i="33" s="1"/>
  <c r="AM43" i="38"/>
  <c r="C43" i="37" s="1"/>
  <c r="G47" i="35"/>
  <c r="U47" i="35" s="1"/>
  <c r="AD47" i="35" s="1"/>
  <c r="AJ47" i="35" s="1"/>
  <c r="H47" i="34"/>
  <c r="V47" i="34" s="1"/>
  <c r="AE47" i="34" s="1"/>
  <c r="AK47" i="34" s="1"/>
  <c r="AJ49" i="38"/>
  <c r="H49" i="37" s="1"/>
  <c r="Q49" i="37" s="1"/>
  <c r="Y49" i="37" s="1"/>
  <c r="AM49" i="38"/>
  <c r="C49" i="37" s="1"/>
  <c r="AM48" i="38"/>
  <c r="C48" i="37" s="1"/>
  <c r="AM47" i="38"/>
  <c r="C47" i="37" s="1"/>
  <c r="AM44" i="38"/>
  <c r="C44" i="37" s="1"/>
  <c r="U47" i="28"/>
  <c r="AD47" i="28" s="1"/>
  <c r="AJ47" i="28" s="1"/>
  <c r="X47" i="21" s="1"/>
  <c r="V47" i="28"/>
  <c r="AE47" i="28" s="1"/>
  <c r="AK47" i="28" s="1"/>
  <c r="P47" i="21" s="1"/>
  <c r="W47" i="28"/>
  <c r="AF47" i="28" s="1"/>
  <c r="AL47" i="28" s="1"/>
  <c r="G47" i="21" s="1"/>
  <c r="AI49" i="34"/>
  <c r="M48" i="35"/>
  <c r="M48" i="34"/>
  <c r="M48" i="33"/>
  <c r="AG53" i="38"/>
  <c r="AM52" i="38"/>
  <c r="C52" i="37" s="1"/>
  <c r="AM4" i="38"/>
  <c r="C4" i="37" s="1"/>
  <c r="AM7" i="38"/>
  <c r="C7" i="37" s="1"/>
  <c r="AM5" i="38"/>
  <c r="C5" i="37" s="1"/>
  <c r="AM8" i="38"/>
  <c r="C8" i="37" s="1"/>
  <c r="AM6" i="38"/>
  <c r="C6" i="37" s="1"/>
  <c r="AM11" i="38"/>
  <c r="C11" i="37" s="1"/>
  <c r="AM9" i="38"/>
  <c r="C9" i="37" s="1"/>
  <c r="AM10" i="38"/>
  <c r="C10" i="37" s="1"/>
  <c r="AM13" i="38"/>
  <c r="C13" i="37" s="1"/>
  <c r="AM12" i="38"/>
  <c r="C12" i="37" s="1"/>
  <c r="AM14" i="38"/>
  <c r="C14" i="37" s="1"/>
  <c r="AM15" i="38"/>
  <c r="C15" i="37" s="1"/>
  <c r="AM16" i="38"/>
  <c r="C16" i="37" s="1"/>
  <c r="AM17" i="38"/>
  <c r="C17" i="37" s="1"/>
  <c r="AM18" i="38"/>
  <c r="C18" i="37" s="1"/>
  <c r="AM20" i="38"/>
  <c r="C20" i="37" s="1"/>
  <c r="AM19" i="38"/>
  <c r="C19" i="37" s="1"/>
  <c r="AM21" i="38"/>
  <c r="C21" i="37" s="1"/>
  <c r="AM22" i="38"/>
  <c r="C22" i="37" s="1"/>
  <c r="AM24" i="38"/>
  <c r="C24" i="37" s="1"/>
  <c r="AM23" i="38"/>
  <c r="C23" i="37" s="1"/>
  <c r="AM25" i="38"/>
  <c r="C25" i="37" s="1"/>
  <c r="AM28" i="38"/>
  <c r="C28" i="37" s="1"/>
  <c r="AM26" i="38"/>
  <c r="C26" i="37" s="1"/>
  <c r="AM29" i="38"/>
  <c r="C29" i="37" s="1"/>
  <c r="AM27" i="38"/>
  <c r="C27" i="37" s="1"/>
  <c r="AM30" i="38"/>
  <c r="C30" i="37" s="1"/>
  <c r="AM32" i="38"/>
  <c r="C32" i="37" s="1"/>
  <c r="AM34" i="38"/>
  <c r="C34" i="37" s="1"/>
  <c r="AM33" i="38"/>
  <c r="C33" i="37" s="1"/>
  <c r="AM31" i="38"/>
  <c r="C31" i="37" s="1"/>
  <c r="AM36" i="38"/>
  <c r="C36" i="37" s="1"/>
  <c r="AM35" i="38"/>
  <c r="C35" i="37" s="1"/>
  <c r="AM37" i="38"/>
  <c r="C37" i="37" s="1"/>
  <c r="AM38" i="38"/>
  <c r="C38" i="37" s="1"/>
  <c r="AM39" i="38"/>
  <c r="C39" i="37" s="1"/>
  <c r="AM40" i="38"/>
  <c r="C40" i="37" s="1"/>
  <c r="AM41" i="38"/>
  <c r="C41" i="37" s="1"/>
  <c r="AM42" i="38"/>
  <c r="C42" i="37" s="1"/>
  <c r="AM50" i="38"/>
  <c r="C50" i="37" s="1"/>
  <c r="AI49" i="35"/>
  <c r="AD53" i="38"/>
  <c r="AJ52" i="38"/>
  <c r="H52" i="37" s="1"/>
  <c r="Q52" i="37" s="1"/>
  <c r="Y52" i="37" s="1"/>
  <c r="AJ5" i="38"/>
  <c r="H5" i="37" s="1"/>
  <c r="Q5" i="37" s="1"/>
  <c r="Y5" i="37" s="1"/>
  <c r="AJ4" i="38"/>
  <c r="H4" i="37" s="1"/>
  <c r="Q4" i="37" s="1"/>
  <c r="Y4" i="37" s="1"/>
  <c r="AJ6" i="38"/>
  <c r="H6" i="37" s="1"/>
  <c r="Q6" i="37" s="1"/>
  <c r="Y6" i="37" s="1"/>
  <c r="AJ7" i="38"/>
  <c r="H7" i="37" s="1"/>
  <c r="Q7" i="37" s="1"/>
  <c r="Y7" i="37" s="1"/>
  <c r="AJ8" i="38"/>
  <c r="H8" i="37" s="1"/>
  <c r="Q8" i="37" s="1"/>
  <c r="Y8" i="37" s="1"/>
  <c r="AJ10" i="38"/>
  <c r="H10" i="37" s="1"/>
  <c r="Q10" i="37" s="1"/>
  <c r="Y10" i="37" s="1"/>
  <c r="AJ9" i="38"/>
  <c r="H9" i="37" s="1"/>
  <c r="Q9" i="37" s="1"/>
  <c r="Y9" i="37" s="1"/>
  <c r="AJ11" i="38"/>
  <c r="H11" i="37" s="1"/>
  <c r="Q11" i="37" s="1"/>
  <c r="Y11" i="37" s="1"/>
  <c r="AJ12" i="38"/>
  <c r="H12" i="37" s="1"/>
  <c r="Q12" i="37" s="1"/>
  <c r="Y12" i="37" s="1"/>
  <c r="AJ14" i="38"/>
  <c r="H14" i="37" s="1"/>
  <c r="Q14" i="37" s="1"/>
  <c r="Y14" i="37" s="1"/>
  <c r="AJ17" i="38"/>
  <c r="H17" i="37" s="1"/>
  <c r="Q17" i="37" s="1"/>
  <c r="Y17" i="37" s="1"/>
  <c r="AJ13" i="38"/>
  <c r="H13" i="37" s="1"/>
  <c r="Q13" i="37" s="1"/>
  <c r="Y13" i="37" s="1"/>
  <c r="AJ15" i="38"/>
  <c r="H15" i="37" s="1"/>
  <c r="Q15" i="37" s="1"/>
  <c r="Y15" i="37" s="1"/>
  <c r="AJ16" i="38"/>
  <c r="H16" i="37" s="1"/>
  <c r="Q16" i="37" s="1"/>
  <c r="Y16" i="37" s="1"/>
  <c r="AJ18" i="38"/>
  <c r="H18" i="37" s="1"/>
  <c r="Q18" i="37" s="1"/>
  <c r="Y18" i="37" s="1"/>
  <c r="AJ19" i="38"/>
  <c r="H19" i="37" s="1"/>
  <c r="Q19" i="37" s="1"/>
  <c r="Y19" i="37" s="1"/>
  <c r="AJ20" i="38"/>
  <c r="H20" i="37" s="1"/>
  <c r="Q20" i="37" s="1"/>
  <c r="Y20" i="37" s="1"/>
  <c r="AJ22" i="38"/>
  <c r="H22" i="37" s="1"/>
  <c r="Q22" i="37" s="1"/>
  <c r="Y22" i="37" s="1"/>
  <c r="AJ21" i="38"/>
  <c r="H21" i="37" s="1"/>
  <c r="Q21" i="37" s="1"/>
  <c r="Y21" i="37" s="1"/>
  <c r="AJ24" i="38"/>
  <c r="H24" i="37" s="1"/>
  <c r="Q24" i="37" s="1"/>
  <c r="Y24" i="37" s="1"/>
  <c r="AJ25" i="38"/>
  <c r="H25" i="37" s="1"/>
  <c r="Q25" i="37" s="1"/>
  <c r="Y25" i="37" s="1"/>
  <c r="AJ23" i="38"/>
  <c r="H23" i="37" s="1"/>
  <c r="Q23" i="37" s="1"/>
  <c r="Y23" i="37" s="1"/>
  <c r="AJ26" i="38"/>
  <c r="H26" i="37" s="1"/>
  <c r="Q26" i="37" s="1"/>
  <c r="Y26" i="37" s="1"/>
  <c r="AJ27" i="38"/>
  <c r="H27" i="37" s="1"/>
  <c r="Q27" i="37" s="1"/>
  <c r="Y27" i="37" s="1"/>
  <c r="AJ28" i="38"/>
  <c r="H28" i="37" s="1"/>
  <c r="Q28" i="37" s="1"/>
  <c r="Y28" i="37" s="1"/>
  <c r="AJ29" i="38"/>
  <c r="H29" i="37" s="1"/>
  <c r="Q29" i="37" s="1"/>
  <c r="Y29" i="37" s="1"/>
  <c r="AJ30" i="38"/>
  <c r="H30" i="37" s="1"/>
  <c r="Q30" i="37" s="1"/>
  <c r="Y30" i="37" s="1"/>
  <c r="AJ31" i="38"/>
  <c r="H31" i="37" s="1"/>
  <c r="Q31" i="37" s="1"/>
  <c r="Y31" i="37" s="1"/>
  <c r="AJ32" i="38"/>
  <c r="H32" i="37" s="1"/>
  <c r="Q32" i="37" s="1"/>
  <c r="Y32" i="37" s="1"/>
  <c r="AJ34" i="38"/>
  <c r="H34" i="37" s="1"/>
  <c r="Q34" i="37" s="1"/>
  <c r="Y34" i="37" s="1"/>
  <c r="AJ35" i="38"/>
  <c r="H35" i="37" s="1"/>
  <c r="Q35" i="37" s="1"/>
  <c r="Y35" i="37" s="1"/>
  <c r="AJ33" i="38"/>
  <c r="H33" i="37" s="1"/>
  <c r="Q33" i="37" s="1"/>
  <c r="Y33" i="37" s="1"/>
  <c r="AJ36" i="38"/>
  <c r="H36" i="37" s="1"/>
  <c r="Q36" i="37" s="1"/>
  <c r="Y36" i="37" s="1"/>
  <c r="AJ37" i="38"/>
  <c r="H37" i="37" s="1"/>
  <c r="Q37" i="37" s="1"/>
  <c r="Y37" i="37" s="1"/>
  <c r="AJ38" i="38"/>
  <c r="H38" i="37" s="1"/>
  <c r="Q38" i="37" s="1"/>
  <c r="Y38" i="37" s="1"/>
  <c r="AJ39" i="38"/>
  <c r="H39" i="37" s="1"/>
  <c r="Q39" i="37" s="1"/>
  <c r="Y39" i="37" s="1"/>
  <c r="AJ40" i="38"/>
  <c r="H40" i="37" s="1"/>
  <c r="Q40" i="37" s="1"/>
  <c r="Y40" i="37" s="1"/>
  <c r="AJ42" i="38"/>
  <c r="H42" i="37" s="1"/>
  <c r="Q42" i="37" s="1"/>
  <c r="Y42" i="37" s="1"/>
  <c r="AJ41" i="38"/>
  <c r="H41" i="37" s="1"/>
  <c r="Q41" i="37" s="1"/>
  <c r="Y41" i="37" s="1"/>
  <c r="AJ43" i="38"/>
  <c r="H43" i="37" s="1"/>
  <c r="Q43" i="37" s="1"/>
  <c r="Y43" i="37" s="1"/>
  <c r="AJ46" i="38"/>
  <c r="H46" i="37" s="1"/>
  <c r="Q46" i="37" s="1"/>
  <c r="Y46" i="37" s="1"/>
  <c r="AJ50" i="38"/>
  <c r="H50" i="37" s="1"/>
  <c r="Q50" i="37" s="1"/>
  <c r="Y50" i="37" s="1"/>
  <c r="AJ47" i="38"/>
  <c r="H47" i="37" s="1"/>
  <c r="Q47" i="37" s="1"/>
  <c r="Y47" i="37" s="1"/>
  <c r="AJ48" i="38"/>
  <c r="H48" i="37" s="1"/>
  <c r="Q48" i="37" s="1"/>
  <c r="Y48" i="37" s="1"/>
  <c r="AJ45" i="38"/>
  <c r="H45" i="37" s="1"/>
  <c r="Q45" i="37" s="1"/>
  <c r="Y45" i="37" s="1"/>
  <c r="AJ44" i="38"/>
  <c r="H44" i="37" s="1"/>
  <c r="Q44" i="37" s="1"/>
  <c r="Y44" i="37" s="1"/>
  <c r="AI49" i="33"/>
  <c r="AE52" i="38"/>
  <c r="AK51" i="38" s="1"/>
  <c r="T51" i="37" s="1"/>
  <c r="L48" i="34"/>
  <c r="L48" i="35"/>
  <c r="L48" i="33"/>
  <c r="U47" i="27"/>
  <c r="AD47" i="27" s="1"/>
  <c r="AJ47" i="27" s="1"/>
  <c r="W47" i="21" s="1"/>
  <c r="V47" i="26"/>
  <c r="AE47" i="26" s="1"/>
  <c r="AK47" i="26" s="1"/>
  <c r="N47" i="21" s="1"/>
  <c r="W47" i="26"/>
  <c r="AF47" i="26" s="1"/>
  <c r="AL47" i="26" s="1"/>
  <c r="E47" i="21" s="1"/>
  <c r="N48" i="35"/>
  <c r="N48" i="33"/>
  <c r="N48" i="34"/>
  <c r="U47" i="26"/>
  <c r="AD47" i="26" s="1"/>
  <c r="AJ47" i="26" s="1"/>
  <c r="V47" i="21" s="1"/>
  <c r="V47" i="27"/>
  <c r="AE47" i="27" s="1"/>
  <c r="AK47" i="27" s="1"/>
  <c r="O47" i="21" s="1"/>
  <c r="W47" i="27"/>
  <c r="AF47" i="27" s="1"/>
  <c r="AL47" i="27" s="1"/>
  <c r="F47" i="21" s="1"/>
  <c r="AM45" i="38"/>
  <c r="C45" i="37" s="1"/>
  <c r="AF52" i="38"/>
  <c r="AL47" i="38" s="1"/>
  <c r="L47" i="37" s="1"/>
  <c r="AM46" i="38"/>
  <c r="C46" i="37" s="1"/>
  <c r="AH50" i="16"/>
  <c r="C49" i="21"/>
  <c r="C19" i="45" s="1"/>
  <c r="AG51" i="16"/>
  <c r="L50" i="21"/>
  <c r="AE50" i="16"/>
  <c r="H49" i="21"/>
  <c r="Q49" i="21" s="1"/>
  <c r="Y49" i="21" s="1"/>
  <c r="AF51" i="16"/>
  <c r="T50" i="21"/>
  <c r="M48" i="28"/>
  <c r="H48" i="28" s="1"/>
  <c r="M48" i="26"/>
  <c r="H48" i="26" s="1"/>
  <c r="M48" i="27"/>
  <c r="H48" i="27" s="1"/>
  <c r="W47" i="20"/>
  <c r="AF47" i="20" s="1"/>
  <c r="AL47" i="20" s="1"/>
  <c r="D47" i="21" s="1"/>
  <c r="L48" i="28"/>
  <c r="G48" i="28" s="1"/>
  <c r="L48" i="27"/>
  <c r="G48" i="27" s="1"/>
  <c r="L48" i="26"/>
  <c r="G48" i="26" s="1"/>
  <c r="U47" i="20"/>
  <c r="AD47" i="20" s="1"/>
  <c r="AJ47" i="20" s="1"/>
  <c r="U47" i="21" s="1"/>
  <c r="N48" i="28"/>
  <c r="I48" i="28" s="1"/>
  <c r="N48" i="26"/>
  <c r="I48" i="26" s="1"/>
  <c r="N48" i="27"/>
  <c r="I48" i="27" s="1"/>
  <c r="V47" i="20"/>
  <c r="AE47" i="20" s="1"/>
  <c r="AK47" i="20" s="1"/>
  <c r="M47" i="21" s="1"/>
  <c r="L48" i="20"/>
  <c r="G48" i="20" s="1"/>
  <c r="M48" i="20"/>
  <c r="H48" i="20" s="1"/>
  <c r="AD50" i="12"/>
  <c r="AK50" i="12" s="1"/>
  <c r="AJ49" i="12"/>
  <c r="AL49" i="12"/>
  <c r="AK49" i="12"/>
  <c r="N48" i="20"/>
  <c r="I48" i="20" s="1"/>
  <c r="AG52" i="12"/>
  <c r="AF51" i="12"/>
  <c r="AE52" i="12"/>
  <c r="G48" i="35" l="1"/>
  <c r="U48" i="35" s="1"/>
  <c r="AD48" i="35" s="1"/>
  <c r="AJ48" i="35" s="1"/>
  <c r="H48" i="33"/>
  <c r="V48" i="33" s="1"/>
  <c r="AE48" i="33" s="1"/>
  <c r="AK48" i="33" s="1"/>
  <c r="Q19" i="45"/>
  <c r="I48" i="33"/>
  <c r="W48" i="33" s="1"/>
  <c r="AF48" i="33" s="1"/>
  <c r="AL48" i="33" s="1"/>
  <c r="G48" i="34"/>
  <c r="U48" i="34" s="1"/>
  <c r="AD48" i="34" s="1"/>
  <c r="AJ48" i="34" s="1"/>
  <c r="Y19" i="45"/>
  <c r="H48" i="34"/>
  <c r="V48" i="34" s="1"/>
  <c r="AE48" i="34" s="1"/>
  <c r="AK48" i="34" s="1"/>
  <c r="H19" i="45"/>
  <c r="I48" i="34"/>
  <c r="W48" i="34" s="1"/>
  <c r="AF48" i="34" s="1"/>
  <c r="AL48" i="34" s="1"/>
  <c r="I48" i="35"/>
  <c r="W48" i="35" s="1"/>
  <c r="AF48" i="35" s="1"/>
  <c r="AL48" i="35" s="1"/>
  <c r="G48" i="33"/>
  <c r="U48" i="33" s="1"/>
  <c r="AD48" i="33" s="1"/>
  <c r="AJ48" i="33" s="1"/>
  <c r="H48" i="35"/>
  <c r="V48" i="35" s="1"/>
  <c r="AE48" i="35" s="1"/>
  <c r="AK48" i="35" s="1"/>
  <c r="AK47" i="38"/>
  <c r="T47" i="37" s="1"/>
  <c r="L49" i="34"/>
  <c r="L49" i="33"/>
  <c r="L49" i="35"/>
  <c r="AF53" i="38"/>
  <c r="AL52" i="38"/>
  <c r="L52" i="37" s="1"/>
  <c r="AL4" i="38"/>
  <c r="L4" i="37" s="1"/>
  <c r="AL5" i="38"/>
  <c r="L5" i="37" s="1"/>
  <c r="AL6" i="38"/>
  <c r="L6" i="37" s="1"/>
  <c r="AL8" i="38"/>
  <c r="L8" i="37" s="1"/>
  <c r="AL10" i="38"/>
  <c r="L10" i="37" s="1"/>
  <c r="AL7" i="38"/>
  <c r="L7" i="37" s="1"/>
  <c r="AL9" i="38"/>
  <c r="L9" i="37" s="1"/>
  <c r="AL13" i="38"/>
  <c r="L13" i="37" s="1"/>
  <c r="AL11" i="38"/>
  <c r="L11" i="37" s="1"/>
  <c r="AL12" i="38"/>
  <c r="L12" i="37" s="1"/>
  <c r="AL14" i="38"/>
  <c r="L14" i="37" s="1"/>
  <c r="AL15" i="38"/>
  <c r="L15" i="37" s="1"/>
  <c r="AL17" i="38"/>
  <c r="L17" i="37" s="1"/>
  <c r="AL19" i="38"/>
  <c r="L19" i="37" s="1"/>
  <c r="AL16" i="38"/>
  <c r="L16" i="37" s="1"/>
  <c r="AL18" i="38"/>
  <c r="L18" i="37" s="1"/>
  <c r="AL20" i="38"/>
  <c r="L20" i="37" s="1"/>
  <c r="AL22" i="38"/>
  <c r="L22" i="37" s="1"/>
  <c r="AL21" i="38"/>
  <c r="L21" i="37" s="1"/>
  <c r="AL24" i="38"/>
  <c r="L24" i="37" s="1"/>
  <c r="AL23" i="38"/>
  <c r="L23" i="37" s="1"/>
  <c r="AL25" i="38"/>
  <c r="L25" i="37" s="1"/>
  <c r="AL28" i="38"/>
  <c r="L28" i="37" s="1"/>
  <c r="AL26" i="38"/>
  <c r="L26" i="37" s="1"/>
  <c r="AL27" i="38"/>
  <c r="L27" i="37" s="1"/>
  <c r="AL29" i="38"/>
  <c r="L29" i="37" s="1"/>
  <c r="AL31" i="38"/>
  <c r="L31" i="37" s="1"/>
  <c r="AL30" i="38"/>
  <c r="L30" i="37" s="1"/>
  <c r="AL32" i="38"/>
  <c r="L32" i="37" s="1"/>
  <c r="AL33" i="38"/>
  <c r="L33" i="37" s="1"/>
  <c r="AL34" i="38"/>
  <c r="L34" i="37" s="1"/>
  <c r="AL36" i="38"/>
  <c r="L36" i="37" s="1"/>
  <c r="AL35" i="38"/>
  <c r="L35" i="37" s="1"/>
  <c r="AL38" i="38"/>
  <c r="L38" i="37" s="1"/>
  <c r="AL37" i="38"/>
  <c r="L37" i="37" s="1"/>
  <c r="AL39" i="38"/>
  <c r="L39" i="37" s="1"/>
  <c r="AL40" i="38"/>
  <c r="L40" i="37" s="1"/>
  <c r="AL43" i="38"/>
  <c r="L43" i="37" s="1"/>
  <c r="AL41" i="38"/>
  <c r="L41" i="37" s="1"/>
  <c r="AL42" i="38"/>
  <c r="L42" i="37" s="1"/>
  <c r="AL44" i="38"/>
  <c r="L44" i="37" s="1"/>
  <c r="AL48" i="38"/>
  <c r="L48" i="37" s="1"/>
  <c r="AL50" i="38"/>
  <c r="L50" i="37" s="1"/>
  <c r="AL46" i="38"/>
  <c r="L46" i="37" s="1"/>
  <c r="AI50" i="33"/>
  <c r="AI50" i="35"/>
  <c r="M50" i="35"/>
  <c r="M50" i="34"/>
  <c r="M50" i="33"/>
  <c r="W48" i="27"/>
  <c r="AF48" i="27" s="1"/>
  <c r="AL48" i="27" s="1"/>
  <c r="F48" i="21" s="1"/>
  <c r="U48" i="26"/>
  <c r="AD48" i="26" s="1"/>
  <c r="AJ48" i="26" s="1"/>
  <c r="V48" i="21" s="1"/>
  <c r="V48" i="27"/>
  <c r="AE48" i="27" s="1"/>
  <c r="AK48" i="27" s="1"/>
  <c r="O48" i="21" s="1"/>
  <c r="AL49" i="38"/>
  <c r="L49" i="37" s="1"/>
  <c r="AE53" i="38"/>
  <c r="AK52" i="38"/>
  <c r="T52" i="37" s="1"/>
  <c r="AK4" i="38"/>
  <c r="T4" i="37" s="1"/>
  <c r="AK6" i="38"/>
  <c r="T6" i="37" s="1"/>
  <c r="AK5" i="38"/>
  <c r="T5" i="37" s="1"/>
  <c r="AK7" i="38"/>
  <c r="T7" i="37" s="1"/>
  <c r="AK8" i="38"/>
  <c r="T8" i="37" s="1"/>
  <c r="AK9" i="38"/>
  <c r="T9" i="37" s="1"/>
  <c r="AK11" i="38"/>
  <c r="T11" i="37" s="1"/>
  <c r="AK12" i="38"/>
  <c r="T12" i="37" s="1"/>
  <c r="AK10" i="38"/>
  <c r="T10" i="37" s="1"/>
  <c r="AK13" i="38"/>
  <c r="T13" i="37" s="1"/>
  <c r="AK14" i="38"/>
  <c r="T14" i="37" s="1"/>
  <c r="AK15" i="38"/>
  <c r="T15" i="37" s="1"/>
  <c r="AK16" i="38"/>
  <c r="T16" i="37" s="1"/>
  <c r="AK17" i="38"/>
  <c r="T17" i="37" s="1"/>
  <c r="AK19" i="38"/>
  <c r="T19" i="37" s="1"/>
  <c r="AK18" i="38"/>
  <c r="T18" i="37" s="1"/>
  <c r="AK20" i="38"/>
  <c r="T20" i="37" s="1"/>
  <c r="AK21" i="38"/>
  <c r="T21" i="37" s="1"/>
  <c r="AK22" i="38"/>
  <c r="T22" i="37" s="1"/>
  <c r="AK24" i="38"/>
  <c r="T24" i="37" s="1"/>
  <c r="AK23" i="38"/>
  <c r="T23" i="37" s="1"/>
  <c r="AK28" i="38"/>
  <c r="T28" i="37" s="1"/>
  <c r="AK26" i="38"/>
  <c r="T26" i="37" s="1"/>
  <c r="AK25" i="38"/>
  <c r="T25" i="37" s="1"/>
  <c r="AK27" i="38"/>
  <c r="T27" i="37" s="1"/>
  <c r="AK29" i="38"/>
  <c r="T29" i="37" s="1"/>
  <c r="AK30" i="38"/>
  <c r="T30" i="37" s="1"/>
  <c r="AK31" i="38"/>
  <c r="T31" i="37" s="1"/>
  <c r="AK33" i="38"/>
  <c r="T33" i="37" s="1"/>
  <c r="AK36" i="38"/>
  <c r="T36" i="37" s="1"/>
  <c r="AK32" i="38"/>
  <c r="T32" i="37" s="1"/>
  <c r="AK34" i="38"/>
  <c r="T34" i="37" s="1"/>
  <c r="AK35" i="38"/>
  <c r="T35" i="37" s="1"/>
  <c r="AK37" i="38"/>
  <c r="T37" i="37" s="1"/>
  <c r="AK38" i="38"/>
  <c r="T38" i="37" s="1"/>
  <c r="AK39" i="38"/>
  <c r="T39" i="37" s="1"/>
  <c r="AK40" i="38"/>
  <c r="T40" i="37" s="1"/>
  <c r="AK41" i="38"/>
  <c r="T41" i="37" s="1"/>
  <c r="AK43" i="38"/>
  <c r="T43" i="37" s="1"/>
  <c r="AK44" i="38"/>
  <c r="T44" i="37" s="1"/>
  <c r="AK42" i="38"/>
  <c r="T42" i="37" s="1"/>
  <c r="AK45" i="38"/>
  <c r="T45" i="37" s="1"/>
  <c r="AK50" i="38"/>
  <c r="T50" i="37" s="1"/>
  <c r="AK48" i="38"/>
  <c r="T48" i="37" s="1"/>
  <c r="AK46" i="38"/>
  <c r="T46" i="37" s="1"/>
  <c r="AK49" i="38"/>
  <c r="T49" i="37" s="1"/>
  <c r="M49" i="34"/>
  <c r="M49" i="35"/>
  <c r="M49" i="33"/>
  <c r="W48" i="26"/>
  <c r="AF48" i="26" s="1"/>
  <c r="AL48" i="26" s="1"/>
  <c r="E48" i="21" s="1"/>
  <c r="U48" i="27"/>
  <c r="AD48" i="27" s="1"/>
  <c r="AJ48" i="27" s="1"/>
  <c r="W48" i="21" s="1"/>
  <c r="V48" i="26"/>
  <c r="AE48" i="26" s="1"/>
  <c r="AK48" i="26" s="1"/>
  <c r="N48" i="21" s="1"/>
  <c r="AL45" i="38"/>
  <c r="L45" i="37" s="1"/>
  <c r="AD54" i="38"/>
  <c r="AJ53" i="38"/>
  <c r="AG54" i="38"/>
  <c r="AM53" i="38"/>
  <c r="N49" i="35"/>
  <c r="N49" i="34"/>
  <c r="N49" i="33"/>
  <c r="W48" i="28"/>
  <c r="AF48" i="28" s="1"/>
  <c r="AL48" i="28" s="1"/>
  <c r="G48" i="21" s="1"/>
  <c r="U48" i="28"/>
  <c r="AD48" i="28" s="1"/>
  <c r="AJ48" i="28" s="1"/>
  <c r="X48" i="21" s="1"/>
  <c r="V48" i="28"/>
  <c r="AE48" i="28" s="1"/>
  <c r="AK48" i="28" s="1"/>
  <c r="P48" i="21" s="1"/>
  <c r="AL51" i="38"/>
  <c r="L51" i="37" s="1"/>
  <c r="AI50" i="34"/>
  <c r="AE51" i="16"/>
  <c r="H50" i="21"/>
  <c r="AH51" i="16"/>
  <c r="C50" i="21"/>
  <c r="AF52" i="16"/>
  <c r="AM49" i="16" s="1"/>
  <c r="T51" i="21"/>
  <c r="AG52" i="16"/>
  <c r="L51" i="21"/>
  <c r="N49" i="26"/>
  <c r="I49" i="26" s="1"/>
  <c r="N49" i="28"/>
  <c r="I49" i="28" s="1"/>
  <c r="N49" i="27"/>
  <c r="I49" i="27" s="1"/>
  <c r="U48" i="20"/>
  <c r="AD48" i="20" s="1"/>
  <c r="AJ48" i="20" s="1"/>
  <c r="U48" i="21" s="1"/>
  <c r="L49" i="28"/>
  <c r="G49" i="28" s="1"/>
  <c r="L49" i="27"/>
  <c r="G49" i="27" s="1"/>
  <c r="L49" i="26"/>
  <c r="G49" i="26" s="1"/>
  <c r="W48" i="20"/>
  <c r="AF48" i="20" s="1"/>
  <c r="AL48" i="20" s="1"/>
  <c r="D48" i="21" s="1"/>
  <c r="M50" i="28"/>
  <c r="H50" i="28" s="1"/>
  <c r="M50" i="27"/>
  <c r="H50" i="27" s="1"/>
  <c r="M50" i="26"/>
  <c r="H50" i="26" s="1"/>
  <c r="M49" i="28"/>
  <c r="H49" i="28" s="1"/>
  <c r="M49" i="27"/>
  <c r="H49" i="27" s="1"/>
  <c r="M49" i="26"/>
  <c r="H49" i="26" s="1"/>
  <c r="V48" i="20"/>
  <c r="AE48" i="20" s="1"/>
  <c r="AK48" i="20" s="1"/>
  <c r="M48" i="21" s="1"/>
  <c r="M50" i="20"/>
  <c r="H50" i="20" s="1"/>
  <c r="L49" i="20"/>
  <c r="G49" i="20" s="1"/>
  <c r="M49" i="20"/>
  <c r="H49" i="20" s="1"/>
  <c r="AD51" i="12"/>
  <c r="AL50" i="12"/>
  <c r="AJ50" i="12"/>
  <c r="N49" i="20"/>
  <c r="I49" i="20" s="1"/>
  <c r="AF52" i="12"/>
  <c r="AE53" i="12"/>
  <c r="AG53" i="12"/>
  <c r="AT20" i="16" l="1"/>
  <c r="AN52" i="16"/>
  <c r="AN5" i="16"/>
  <c r="AN4" i="16"/>
  <c r="AN7" i="16"/>
  <c r="AN6" i="16"/>
  <c r="AN9" i="16"/>
  <c r="AN8" i="16"/>
  <c r="AN10" i="16"/>
  <c r="AN11" i="16"/>
  <c r="AN12" i="16"/>
  <c r="AN15" i="16"/>
  <c r="AN13" i="16"/>
  <c r="AN14" i="16"/>
  <c r="AN18" i="16"/>
  <c r="AN16" i="16"/>
  <c r="AN17" i="16"/>
  <c r="AN21" i="16"/>
  <c r="AN20" i="16"/>
  <c r="AN19" i="16"/>
  <c r="AN22" i="16"/>
  <c r="AN23" i="16"/>
  <c r="AN24" i="16"/>
  <c r="AN26" i="16"/>
  <c r="AN25" i="16"/>
  <c r="AN27" i="16"/>
  <c r="AN29" i="16"/>
  <c r="AN28" i="16"/>
  <c r="AN30" i="16"/>
  <c r="AN32" i="16"/>
  <c r="AN33" i="16"/>
  <c r="AN31" i="16"/>
  <c r="AN36" i="16"/>
  <c r="AN35" i="16"/>
  <c r="AN34" i="16"/>
  <c r="AN39" i="16"/>
  <c r="AN37" i="16"/>
  <c r="AN38" i="16"/>
  <c r="AN40" i="16"/>
  <c r="AN41" i="16"/>
  <c r="AN42" i="16"/>
  <c r="AN43" i="16"/>
  <c r="AN45" i="16"/>
  <c r="AN44" i="16"/>
  <c r="AN46" i="16"/>
  <c r="AM48" i="16"/>
  <c r="AN50" i="16"/>
  <c r="AM50" i="16"/>
  <c r="AS20" i="16"/>
  <c r="AM52" i="16"/>
  <c r="AM4" i="16"/>
  <c r="AM5" i="16"/>
  <c r="AM6" i="16"/>
  <c r="AM9" i="16"/>
  <c r="AM8" i="16"/>
  <c r="AM7" i="16"/>
  <c r="AM10" i="16"/>
  <c r="AM12" i="16"/>
  <c r="AM11" i="16"/>
  <c r="AM13" i="16"/>
  <c r="AM15" i="16"/>
  <c r="AM14" i="16"/>
  <c r="AM16" i="16"/>
  <c r="AM17" i="16"/>
  <c r="AM18" i="16"/>
  <c r="AM19" i="16"/>
  <c r="AM20" i="16"/>
  <c r="AM23" i="16"/>
  <c r="AM22" i="16"/>
  <c r="AM21" i="16"/>
  <c r="AM26" i="16"/>
  <c r="AM24" i="16"/>
  <c r="AM25" i="16"/>
  <c r="AM27" i="16"/>
  <c r="AM29" i="16"/>
  <c r="AM28" i="16"/>
  <c r="AM30" i="16"/>
  <c r="AM32" i="16"/>
  <c r="AM31" i="16"/>
  <c r="AM33" i="16"/>
  <c r="AM34" i="16"/>
  <c r="AM38" i="16"/>
  <c r="AM36" i="16"/>
  <c r="AM35" i="16"/>
  <c r="AM37" i="16"/>
  <c r="AM39" i="16"/>
  <c r="AM40" i="16"/>
  <c r="AM41" i="16"/>
  <c r="AM43" i="16"/>
  <c r="AM44" i="16"/>
  <c r="AM42" i="16"/>
  <c r="AM45" i="16"/>
  <c r="AM46" i="16"/>
  <c r="AN49" i="16"/>
  <c r="AM51" i="16"/>
  <c r="AN48" i="16"/>
  <c r="AN51" i="16"/>
  <c r="AN47" i="16"/>
  <c r="AM47" i="16"/>
  <c r="AY19" i="36"/>
  <c r="AX19" i="36"/>
  <c r="H50" i="34"/>
  <c r="V50" i="34" s="1"/>
  <c r="I49" i="35"/>
  <c r="W49" i="35" s="1"/>
  <c r="AF49" i="35" s="1"/>
  <c r="AL49" i="35" s="1"/>
  <c r="H49" i="33"/>
  <c r="V49" i="33" s="1"/>
  <c r="AE49" i="33" s="1"/>
  <c r="AK49" i="33" s="1"/>
  <c r="I49" i="33"/>
  <c r="W49" i="33" s="1"/>
  <c r="AF49" i="33" s="1"/>
  <c r="AL49" i="33" s="1"/>
  <c r="H49" i="35"/>
  <c r="V49" i="35" s="1"/>
  <c r="AE49" i="35" s="1"/>
  <c r="AK49" i="35" s="1"/>
  <c r="I49" i="34"/>
  <c r="W49" i="34" s="1"/>
  <c r="AF49" i="34" s="1"/>
  <c r="AL49" i="34" s="1"/>
  <c r="H49" i="34"/>
  <c r="V49" i="34" s="1"/>
  <c r="AE49" i="34" s="1"/>
  <c r="AK49" i="34" s="1"/>
  <c r="H50" i="33"/>
  <c r="V50" i="33" s="1"/>
  <c r="AW19" i="36"/>
  <c r="G49" i="35"/>
  <c r="U49" i="35" s="1"/>
  <c r="AD49" i="35" s="1"/>
  <c r="AJ49" i="35" s="1"/>
  <c r="H50" i="35"/>
  <c r="V50" i="35" s="1"/>
  <c r="G49" i="33"/>
  <c r="U49" i="33" s="1"/>
  <c r="AD49" i="33" s="1"/>
  <c r="AJ49" i="33" s="1"/>
  <c r="Q50" i="21"/>
  <c r="G49" i="34"/>
  <c r="U49" i="34" s="1"/>
  <c r="AD49" i="34" s="1"/>
  <c r="AJ49" i="34" s="1"/>
  <c r="N50" i="35"/>
  <c r="N50" i="34"/>
  <c r="N50" i="33"/>
  <c r="V50" i="20"/>
  <c r="V49" i="28"/>
  <c r="AE49" i="28" s="1"/>
  <c r="AK49" i="28" s="1"/>
  <c r="P49" i="21" s="1"/>
  <c r="P19" i="45" s="1"/>
  <c r="AI51" i="34"/>
  <c r="AE54" i="38"/>
  <c r="AK53" i="38"/>
  <c r="V50" i="26"/>
  <c r="U49" i="26"/>
  <c r="AD49" i="26" s="1"/>
  <c r="AJ49" i="26" s="1"/>
  <c r="V49" i="21" s="1"/>
  <c r="V19" i="45" s="1"/>
  <c r="W49" i="27"/>
  <c r="AF49" i="27" s="1"/>
  <c r="AL49" i="27" s="1"/>
  <c r="F49" i="21" s="1"/>
  <c r="F19" i="45" s="1"/>
  <c r="AD55" i="38"/>
  <c r="AJ54" i="38"/>
  <c r="AF54" i="38"/>
  <c r="AL53" i="38"/>
  <c r="V49" i="26"/>
  <c r="AE49" i="26" s="1"/>
  <c r="AK49" i="26" s="1"/>
  <c r="N49" i="21" s="1"/>
  <c r="N19" i="45" s="1"/>
  <c r="V50" i="27"/>
  <c r="U49" i="27"/>
  <c r="AD49" i="27" s="1"/>
  <c r="AJ49" i="27" s="1"/>
  <c r="W49" i="21" s="1"/>
  <c r="W19" i="45" s="1"/>
  <c r="W49" i="28"/>
  <c r="AF49" i="28" s="1"/>
  <c r="AL49" i="28" s="1"/>
  <c r="G49" i="21" s="1"/>
  <c r="G19" i="45" s="1"/>
  <c r="AG55" i="38"/>
  <c r="AM54" i="38"/>
  <c r="L50" i="35"/>
  <c r="L50" i="34"/>
  <c r="L50" i="33"/>
  <c r="V49" i="27"/>
  <c r="AE49" i="27" s="1"/>
  <c r="AK49" i="27" s="1"/>
  <c r="O49" i="21" s="1"/>
  <c r="O19" i="45" s="1"/>
  <c r="V50" i="28"/>
  <c r="U49" i="28"/>
  <c r="AD49" i="28" s="1"/>
  <c r="AJ49" i="28" s="1"/>
  <c r="X49" i="21" s="1"/>
  <c r="X19" i="45" s="1"/>
  <c r="W49" i="26"/>
  <c r="AF49" i="26" s="1"/>
  <c r="AL49" i="26" s="1"/>
  <c r="E49" i="21" s="1"/>
  <c r="E19" i="45" s="1"/>
  <c r="AI51" i="35"/>
  <c r="AI51" i="33"/>
  <c r="AG53" i="16"/>
  <c r="L52" i="21"/>
  <c r="L20" i="45" s="1"/>
  <c r="AH52" i="16"/>
  <c r="AO50" i="16" s="1"/>
  <c r="C51" i="21"/>
  <c r="AF53" i="16"/>
  <c r="T52" i="21"/>
  <c r="T20" i="45" s="1"/>
  <c r="AE52" i="16"/>
  <c r="H51" i="21"/>
  <c r="Q51" i="21" s="1"/>
  <c r="Y51" i="21" s="1"/>
  <c r="L50" i="28"/>
  <c r="G50" i="28" s="1"/>
  <c r="L50" i="27"/>
  <c r="G50" i="27" s="1"/>
  <c r="L50" i="26"/>
  <c r="G50" i="26" s="1"/>
  <c r="U49" i="20"/>
  <c r="AD49" i="20" s="1"/>
  <c r="AJ49" i="20" s="1"/>
  <c r="U49" i="21" s="1"/>
  <c r="U19" i="45" s="1"/>
  <c r="N50" i="26"/>
  <c r="I50" i="26" s="1"/>
  <c r="N50" i="28"/>
  <c r="I50" i="28" s="1"/>
  <c r="N50" i="27"/>
  <c r="I50" i="27" s="1"/>
  <c r="W49" i="20"/>
  <c r="AF49" i="20" s="1"/>
  <c r="AL49" i="20" s="1"/>
  <c r="D49" i="21" s="1"/>
  <c r="D19" i="45" s="1"/>
  <c r="V49" i="20"/>
  <c r="N50" i="20"/>
  <c r="I50" i="20" s="1"/>
  <c r="AD52" i="12"/>
  <c r="AK52" i="12" s="1"/>
  <c r="AL51" i="12"/>
  <c r="AJ51" i="12"/>
  <c r="L50" i="20"/>
  <c r="G50" i="20" s="1"/>
  <c r="AK51" i="12"/>
  <c r="AE54" i="12"/>
  <c r="AF53" i="12"/>
  <c r="AG54" i="12"/>
  <c r="AR20" i="16" l="1"/>
  <c r="AL52" i="16"/>
  <c r="AL4" i="16"/>
  <c r="AL5" i="16"/>
  <c r="AL6" i="16"/>
  <c r="AL9" i="16"/>
  <c r="AL7" i="16"/>
  <c r="AL10" i="16"/>
  <c r="AL11" i="16"/>
  <c r="AL8" i="16"/>
  <c r="AL12" i="16"/>
  <c r="AL13" i="16"/>
  <c r="AL14" i="16"/>
  <c r="AL15" i="16"/>
  <c r="AL17" i="16"/>
  <c r="AL16" i="16"/>
  <c r="AL18" i="16"/>
  <c r="AL19" i="16"/>
  <c r="AL20" i="16"/>
  <c r="AL21" i="16"/>
  <c r="AL23" i="16"/>
  <c r="AL22" i="16"/>
  <c r="AL24" i="16"/>
  <c r="AL26" i="16"/>
  <c r="AL25" i="16"/>
  <c r="AL27" i="16"/>
  <c r="AL29" i="16"/>
  <c r="AL28" i="16"/>
  <c r="AL33" i="16"/>
  <c r="AL30" i="16"/>
  <c r="AL32" i="16"/>
  <c r="AL31" i="16"/>
  <c r="AL34" i="16"/>
  <c r="AL36" i="16"/>
  <c r="AL35" i="16"/>
  <c r="AL37" i="16"/>
  <c r="AL38" i="16"/>
  <c r="AL39" i="16"/>
  <c r="AL40" i="16"/>
  <c r="AL41" i="16"/>
  <c r="AL44" i="16"/>
  <c r="AL42" i="16"/>
  <c r="AL43" i="16"/>
  <c r="AL45" i="16"/>
  <c r="AO47" i="16"/>
  <c r="AL51" i="16"/>
  <c r="AU20" i="16"/>
  <c r="AO52" i="16"/>
  <c r="AO4" i="16"/>
  <c r="AO5" i="16"/>
  <c r="AO8" i="16"/>
  <c r="AO9" i="16"/>
  <c r="AO6" i="16"/>
  <c r="AO10" i="16"/>
  <c r="AO11" i="16"/>
  <c r="AO7" i="16"/>
  <c r="AO12" i="16"/>
  <c r="AO13" i="16"/>
  <c r="AO14" i="16"/>
  <c r="AO15" i="16"/>
  <c r="AO16" i="16"/>
  <c r="AO17" i="16"/>
  <c r="AO18" i="16"/>
  <c r="AO19" i="16"/>
  <c r="AO20" i="16"/>
  <c r="AO21" i="16"/>
  <c r="AO24" i="16"/>
  <c r="AO22" i="16"/>
  <c r="AO26" i="16"/>
  <c r="AO23" i="16"/>
  <c r="AO28" i="16"/>
  <c r="AO25" i="16"/>
  <c r="AO27" i="16"/>
  <c r="AO30" i="16"/>
  <c r="AO29" i="16"/>
  <c r="AO31" i="16"/>
  <c r="AO33" i="16"/>
  <c r="AO32" i="16"/>
  <c r="AO35" i="16"/>
  <c r="AO34" i="16"/>
  <c r="AO38" i="16"/>
  <c r="AO37" i="16"/>
  <c r="AO36" i="16"/>
  <c r="AO42" i="16"/>
  <c r="AO39" i="16"/>
  <c r="AO40" i="16"/>
  <c r="AO41" i="16"/>
  <c r="AO45" i="16"/>
  <c r="AO43" i="16"/>
  <c r="AO44" i="16"/>
  <c r="AL46" i="16"/>
  <c r="AL49" i="16"/>
  <c r="AO48" i="16"/>
  <c r="AF54" i="16"/>
  <c r="AM53" i="16"/>
  <c r="AG54" i="16"/>
  <c r="AN53" i="16"/>
  <c r="AL48" i="16"/>
  <c r="AO46" i="16"/>
  <c r="AL47" i="16"/>
  <c r="AO51" i="16"/>
  <c r="AO49" i="16"/>
  <c r="AL50" i="16"/>
  <c r="AE50" i="35"/>
  <c r="AK50" i="35" s="1"/>
  <c r="AE50" i="34"/>
  <c r="AK50" i="34" s="1"/>
  <c r="AE50" i="33"/>
  <c r="AK50" i="33" s="1"/>
  <c r="T44" i="45"/>
  <c r="T28" i="45"/>
  <c r="T29" i="45"/>
  <c r="T30" i="45"/>
  <c r="T31" i="45"/>
  <c r="T32" i="45"/>
  <c r="T33" i="45"/>
  <c r="T34" i="45"/>
  <c r="T35" i="45"/>
  <c r="T36" i="45"/>
  <c r="T37" i="45"/>
  <c r="T38" i="45"/>
  <c r="T42" i="45"/>
  <c r="T40" i="45"/>
  <c r="T43" i="45"/>
  <c r="T39" i="45"/>
  <c r="T41" i="45"/>
  <c r="L44" i="45"/>
  <c r="L28" i="45"/>
  <c r="L29" i="45"/>
  <c r="L30" i="45"/>
  <c r="L31" i="45"/>
  <c r="L32" i="45"/>
  <c r="L33" i="45"/>
  <c r="L34" i="45"/>
  <c r="L35" i="45"/>
  <c r="L36" i="45"/>
  <c r="L37" i="45"/>
  <c r="L38" i="45"/>
  <c r="L43" i="45"/>
  <c r="L42" i="45"/>
  <c r="L41" i="45"/>
  <c r="L39" i="45"/>
  <c r="L40" i="45"/>
  <c r="G50" i="33"/>
  <c r="U50" i="33" s="1"/>
  <c r="AD50" i="33" s="1"/>
  <c r="AJ50" i="33" s="1"/>
  <c r="I50" i="34"/>
  <c r="W50" i="34" s="1"/>
  <c r="AF50" i="34" s="1"/>
  <c r="AL50" i="34" s="1"/>
  <c r="G50" i="35"/>
  <c r="U50" i="35" s="1"/>
  <c r="AD50" i="35" s="1"/>
  <c r="AJ50" i="35" s="1"/>
  <c r="I50" i="35"/>
  <c r="W50" i="35" s="1"/>
  <c r="AF50" i="35" s="1"/>
  <c r="AL50" i="35" s="1"/>
  <c r="Y50" i="21"/>
  <c r="G50" i="34"/>
  <c r="U50" i="34" s="1"/>
  <c r="AD50" i="34" s="1"/>
  <c r="AJ50" i="34" s="1"/>
  <c r="I50" i="33"/>
  <c r="W50" i="33" s="1"/>
  <c r="AF50" i="33" s="1"/>
  <c r="AL50" i="33" s="1"/>
  <c r="AE50" i="27"/>
  <c r="AK50" i="27" s="1"/>
  <c r="O50" i="21" s="1"/>
  <c r="AE50" i="26"/>
  <c r="AK50" i="26" s="1"/>
  <c r="N50" i="21" s="1"/>
  <c r="AE50" i="28"/>
  <c r="AK50" i="28" s="1"/>
  <c r="P50" i="21" s="1"/>
  <c r="L51" i="35"/>
  <c r="L51" i="34"/>
  <c r="L51" i="33"/>
  <c r="N51" i="34"/>
  <c r="N51" i="35"/>
  <c r="N51" i="33"/>
  <c r="AE50" i="20"/>
  <c r="W50" i="27"/>
  <c r="AF50" i="27" s="1"/>
  <c r="AL50" i="27" s="1"/>
  <c r="F50" i="21" s="1"/>
  <c r="U50" i="26"/>
  <c r="AD50" i="26" s="1"/>
  <c r="AJ50" i="26" s="1"/>
  <c r="V50" i="21" s="1"/>
  <c r="AI52" i="35"/>
  <c r="AO51" i="35" s="1"/>
  <c r="AD56" i="38"/>
  <c r="AJ56" i="38" s="1"/>
  <c r="AJ55" i="38"/>
  <c r="M51" i="34"/>
  <c r="M51" i="33"/>
  <c r="M51" i="35"/>
  <c r="M52" i="35"/>
  <c r="M52" i="34"/>
  <c r="M52" i="33"/>
  <c r="W50" i="28"/>
  <c r="AF50" i="28" s="1"/>
  <c r="AL50" i="28" s="1"/>
  <c r="G50" i="21" s="1"/>
  <c r="U50" i="27"/>
  <c r="AD50" i="27" s="1"/>
  <c r="AJ50" i="27" s="1"/>
  <c r="W50" i="21" s="1"/>
  <c r="AI52" i="33"/>
  <c r="AO51" i="33" s="1"/>
  <c r="W50" i="26"/>
  <c r="AF50" i="26" s="1"/>
  <c r="AL50" i="26" s="1"/>
  <c r="E50" i="21" s="1"/>
  <c r="U50" i="28"/>
  <c r="AD50" i="28" s="1"/>
  <c r="AJ50" i="28" s="1"/>
  <c r="X50" i="21" s="1"/>
  <c r="AO45" i="35"/>
  <c r="AG56" i="38"/>
  <c r="AM56" i="38" s="1"/>
  <c r="AM55" i="38"/>
  <c r="AF55" i="38"/>
  <c r="AL54" i="38"/>
  <c r="AE55" i="38"/>
  <c r="AK54" i="38"/>
  <c r="AI52" i="34"/>
  <c r="AO51" i="34" s="1"/>
  <c r="AE53" i="16"/>
  <c r="H52" i="21"/>
  <c r="AH53" i="16"/>
  <c r="C52" i="21"/>
  <c r="C20" i="45" s="1"/>
  <c r="L51" i="27"/>
  <c r="G51" i="27" s="1"/>
  <c r="L51" i="28"/>
  <c r="G51" i="28" s="1"/>
  <c r="L51" i="26"/>
  <c r="G51" i="26" s="1"/>
  <c r="M51" i="28"/>
  <c r="H51" i="28" s="1"/>
  <c r="M51" i="26"/>
  <c r="H51" i="26" s="1"/>
  <c r="M51" i="27"/>
  <c r="H51" i="27" s="1"/>
  <c r="N51" i="28"/>
  <c r="I51" i="28" s="1"/>
  <c r="N51" i="27"/>
  <c r="I51" i="27" s="1"/>
  <c r="N51" i="26"/>
  <c r="I51" i="26" s="1"/>
  <c r="U50" i="20"/>
  <c r="AD50" i="20" s="1"/>
  <c r="AJ50" i="20" s="1"/>
  <c r="U50" i="21" s="1"/>
  <c r="M52" i="28"/>
  <c r="H52" i="28" s="1"/>
  <c r="M52" i="27"/>
  <c r="H52" i="27" s="1"/>
  <c r="M52" i="26"/>
  <c r="H52" i="26" s="1"/>
  <c r="AE49" i="20"/>
  <c r="AK49" i="20" s="1"/>
  <c r="W50" i="20"/>
  <c r="AF50" i="20" s="1"/>
  <c r="AL50" i="20" s="1"/>
  <c r="D50" i="21" s="1"/>
  <c r="M52" i="20"/>
  <c r="H52" i="20" s="1"/>
  <c r="L51" i="20"/>
  <c r="G51" i="20" s="1"/>
  <c r="AD53" i="12"/>
  <c r="AK53" i="12" s="1"/>
  <c r="AJ52" i="12"/>
  <c r="AL52" i="12"/>
  <c r="M51" i="20"/>
  <c r="H51" i="20" s="1"/>
  <c r="N51" i="20"/>
  <c r="I51" i="20" s="1"/>
  <c r="AF54" i="12"/>
  <c r="AG55" i="12"/>
  <c r="AE55" i="12"/>
  <c r="AG55" i="16" l="1"/>
  <c r="AN54" i="16"/>
  <c r="AH54" i="16"/>
  <c r="AO53" i="16"/>
  <c r="AE54" i="16"/>
  <c r="AL53" i="16"/>
  <c r="AF55" i="16"/>
  <c r="AM54" i="16"/>
  <c r="C44" i="45"/>
  <c r="C28" i="45"/>
  <c r="C29" i="45"/>
  <c r="C30" i="45"/>
  <c r="C31" i="45"/>
  <c r="C32" i="45"/>
  <c r="C33" i="45"/>
  <c r="C34" i="45"/>
  <c r="C35" i="45"/>
  <c r="C36" i="45"/>
  <c r="C37" i="45"/>
  <c r="C38" i="45"/>
  <c r="C43" i="45"/>
  <c r="C41" i="45"/>
  <c r="C42" i="45"/>
  <c r="C39" i="45"/>
  <c r="C40" i="45"/>
  <c r="H52" i="35"/>
  <c r="V52" i="35" s="1"/>
  <c r="H51" i="34"/>
  <c r="V51" i="34" s="1"/>
  <c r="AE51" i="34" s="1"/>
  <c r="AK51" i="34" s="1"/>
  <c r="I51" i="35"/>
  <c r="W51" i="35" s="1"/>
  <c r="AF51" i="35" s="1"/>
  <c r="AL51" i="35" s="1"/>
  <c r="I51" i="34"/>
  <c r="W51" i="34" s="1"/>
  <c r="AF51" i="34" s="1"/>
  <c r="AL51" i="34" s="1"/>
  <c r="G51" i="34"/>
  <c r="U51" i="34" s="1"/>
  <c r="AD51" i="34" s="1"/>
  <c r="AJ51" i="34" s="1"/>
  <c r="Q52" i="21"/>
  <c r="H20" i="45"/>
  <c r="H52" i="33"/>
  <c r="V52" i="33" s="1"/>
  <c r="H51" i="35"/>
  <c r="V51" i="35" s="1"/>
  <c r="AE51" i="35" s="1"/>
  <c r="AK51" i="35" s="1"/>
  <c r="AO48" i="35"/>
  <c r="G51" i="35"/>
  <c r="U51" i="35" s="1"/>
  <c r="AD51" i="35" s="1"/>
  <c r="AJ51" i="35" s="1"/>
  <c r="G51" i="33"/>
  <c r="U51" i="33" s="1"/>
  <c r="AD51" i="33" s="1"/>
  <c r="AJ51" i="33" s="1"/>
  <c r="H52" i="34"/>
  <c r="V52" i="34" s="1"/>
  <c r="H51" i="33"/>
  <c r="V51" i="33" s="1"/>
  <c r="I51" i="33"/>
  <c r="W51" i="33" s="1"/>
  <c r="AF51" i="33" s="1"/>
  <c r="AL51" i="33" s="1"/>
  <c r="AO47" i="35"/>
  <c r="AO48" i="33"/>
  <c r="AO49" i="33"/>
  <c r="L52" i="35"/>
  <c r="L52" i="33"/>
  <c r="L52" i="34"/>
  <c r="V52" i="28"/>
  <c r="W51" i="28"/>
  <c r="AF51" i="28" s="1"/>
  <c r="AL51" i="28" s="1"/>
  <c r="G51" i="21" s="1"/>
  <c r="U51" i="26"/>
  <c r="AD51" i="26" s="1"/>
  <c r="AJ51" i="26" s="1"/>
  <c r="V51" i="21" s="1"/>
  <c r="M53" i="35"/>
  <c r="M53" i="33"/>
  <c r="M53" i="34"/>
  <c r="V51" i="27"/>
  <c r="AE51" i="27" s="1"/>
  <c r="AK51" i="27" s="1"/>
  <c r="O51" i="21" s="1"/>
  <c r="U51" i="28"/>
  <c r="AD51" i="28" s="1"/>
  <c r="AJ51" i="28" s="1"/>
  <c r="X51" i="21" s="1"/>
  <c r="AI53" i="33"/>
  <c r="AO52" i="33"/>
  <c r="AO5" i="33"/>
  <c r="AO6" i="33"/>
  <c r="AO7" i="33"/>
  <c r="AO8" i="33"/>
  <c r="AO10" i="33"/>
  <c r="AO12" i="33"/>
  <c r="AO9" i="33"/>
  <c r="AO11" i="33"/>
  <c r="AO13" i="33"/>
  <c r="AO15" i="33"/>
  <c r="AO14" i="33"/>
  <c r="AO16" i="33"/>
  <c r="AO18" i="33"/>
  <c r="AO17" i="33"/>
  <c r="AO19" i="33"/>
  <c r="AO20" i="33"/>
  <c r="AO21" i="33"/>
  <c r="AO22" i="33"/>
  <c r="AO23" i="33"/>
  <c r="AO24" i="33"/>
  <c r="AO25" i="33"/>
  <c r="AO26" i="33"/>
  <c r="AO27" i="33"/>
  <c r="AO28" i="33"/>
  <c r="AO29" i="33"/>
  <c r="AO31" i="33"/>
  <c r="AO32" i="33"/>
  <c r="AO30" i="33"/>
  <c r="AO35" i="33"/>
  <c r="AO33" i="33"/>
  <c r="AO36" i="33"/>
  <c r="AO34" i="33"/>
  <c r="AO37" i="33"/>
  <c r="AO41" i="33"/>
  <c r="AO38" i="33"/>
  <c r="AO39" i="33"/>
  <c r="AO40" i="33"/>
  <c r="AO43" i="33"/>
  <c r="AO42" i="33"/>
  <c r="AO50" i="33"/>
  <c r="AO45" i="33"/>
  <c r="AI53" i="35"/>
  <c r="AO52" i="35"/>
  <c r="AO4" i="35"/>
  <c r="AO5" i="35"/>
  <c r="AO6" i="35"/>
  <c r="AO7" i="35"/>
  <c r="AO8" i="35"/>
  <c r="AO9" i="35"/>
  <c r="AO10" i="35"/>
  <c r="AO11" i="35"/>
  <c r="AO13" i="35"/>
  <c r="AO15" i="35"/>
  <c r="AO12" i="35"/>
  <c r="AO17" i="35"/>
  <c r="AO14" i="35"/>
  <c r="AO16" i="35"/>
  <c r="AO21" i="35"/>
  <c r="AO18" i="35"/>
  <c r="AO19" i="35"/>
  <c r="AO20" i="35"/>
  <c r="AO23" i="35"/>
  <c r="AO24" i="35"/>
  <c r="AO25" i="35"/>
  <c r="AO22" i="35"/>
  <c r="AO27" i="35"/>
  <c r="AO26" i="35"/>
  <c r="AO28" i="35"/>
  <c r="AO29" i="35"/>
  <c r="AO30" i="35"/>
  <c r="AO31" i="35"/>
  <c r="AO34" i="35"/>
  <c r="AO32" i="35"/>
  <c r="AO33" i="35"/>
  <c r="AO35" i="35"/>
  <c r="AO38" i="35"/>
  <c r="AO36" i="35"/>
  <c r="AO37" i="35"/>
  <c r="AO39" i="35"/>
  <c r="AO41" i="35"/>
  <c r="AO40" i="35"/>
  <c r="AO44" i="35"/>
  <c r="AO42" i="35"/>
  <c r="AO50" i="35"/>
  <c r="V52" i="26"/>
  <c r="W51" i="26"/>
  <c r="AF51" i="26" s="1"/>
  <c r="AL51" i="26" s="1"/>
  <c r="E51" i="21" s="1"/>
  <c r="V51" i="26"/>
  <c r="AE51" i="26" s="1"/>
  <c r="AK51" i="26" s="1"/>
  <c r="U51" i="27"/>
  <c r="AD51" i="27" s="1"/>
  <c r="AJ51" i="27" s="1"/>
  <c r="W51" i="21" s="1"/>
  <c r="AI53" i="34"/>
  <c r="AO52" i="34"/>
  <c r="AO4" i="34"/>
  <c r="AO7" i="34"/>
  <c r="AO6" i="34"/>
  <c r="AO5" i="34"/>
  <c r="AO8" i="34"/>
  <c r="AO9" i="34"/>
  <c r="AO11" i="34"/>
  <c r="AO13" i="34"/>
  <c r="AO10" i="34"/>
  <c r="AO12" i="34"/>
  <c r="AO14" i="34"/>
  <c r="AO16" i="34"/>
  <c r="AO15" i="34"/>
  <c r="AO17" i="34"/>
  <c r="AO18" i="34"/>
  <c r="AO19" i="34"/>
  <c r="AO21" i="34"/>
  <c r="AO20" i="34"/>
  <c r="AO22" i="34"/>
  <c r="AO23" i="34"/>
  <c r="AO24" i="34"/>
  <c r="AO25" i="34"/>
  <c r="AO28" i="34"/>
  <c r="AO26" i="34"/>
  <c r="AO27" i="34"/>
  <c r="AO29" i="34"/>
  <c r="AO31" i="34"/>
  <c r="AO30" i="34"/>
  <c r="AO34" i="34"/>
  <c r="AO32" i="34"/>
  <c r="AO33" i="34"/>
  <c r="AO35" i="34"/>
  <c r="AO36" i="34"/>
  <c r="AO37" i="34"/>
  <c r="AO38" i="34"/>
  <c r="AO39" i="34"/>
  <c r="AO42" i="34"/>
  <c r="AO41" i="34"/>
  <c r="AO40" i="34"/>
  <c r="AO48" i="34"/>
  <c r="AO45" i="34"/>
  <c r="AO49" i="34"/>
  <c r="AO50" i="34"/>
  <c r="AO47" i="34"/>
  <c r="AO46" i="34"/>
  <c r="AO44" i="34"/>
  <c r="AO43" i="34"/>
  <c r="AF56" i="38"/>
  <c r="AL56" i="38" s="1"/>
  <c r="AL55" i="38"/>
  <c r="AO46" i="33"/>
  <c r="AO49" i="35"/>
  <c r="N52" i="35"/>
  <c r="N52" i="34"/>
  <c r="N52" i="33"/>
  <c r="V52" i="20"/>
  <c r="V52" i="27"/>
  <c r="W51" i="27"/>
  <c r="AF51" i="27" s="1"/>
  <c r="AL51" i="27" s="1"/>
  <c r="F51" i="21" s="1"/>
  <c r="V51" i="28"/>
  <c r="AE51" i="28" s="1"/>
  <c r="AK51" i="28" s="1"/>
  <c r="P51" i="21" s="1"/>
  <c r="AE56" i="38"/>
  <c r="AK56" i="38" s="1"/>
  <c r="AK55" i="38"/>
  <c r="AO47" i="33"/>
  <c r="AO44" i="33"/>
  <c r="AO43" i="35"/>
  <c r="AO46" i="35"/>
  <c r="AK50" i="20"/>
  <c r="M50" i="21" s="1"/>
  <c r="M49" i="21"/>
  <c r="M19" i="45" s="1"/>
  <c r="N52" i="28"/>
  <c r="I52" i="28" s="1"/>
  <c r="N52" i="26"/>
  <c r="I52" i="26" s="1"/>
  <c r="N52" i="27"/>
  <c r="I52" i="27" s="1"/>
  <c r="L52" i="28"/>
  <c r="G52" i="28" s="1"/>
  <c r="L52" i="27"/>
  <c r="G52" i="27" s="1"/>
  <c r="L52" i="26"/>
  <c r="G52" i="26" s="1"/>
  <c r="W51" i="20"/>
  <c r="AF51" i="20" s="1"/>
  <c r="AL51" i="20" s="1"/>
  <c r="D51" i="21" s="1"/>
  <c r="M53" i="28"/>
  <c r="H53" i="28" s="1"/>
  <c r="M53" i="26"/>
  <c r="H53" i="26" s="1"/>
  <c r="M53" i="27"/>
  <c r="H53" i="27" s="1"/>
  <c r="V51" i="20"/>
  <c r="AE51" i="20" s="1"/>
  <c r="U51" i="20"/>
  <c r="AD51" i="20" s="1"/>
  <c r="AJ51" i="20" s="1"/>
  <c r="U51" i="21" s="1"/>
  <c r="M53" i="20"/>
  <c r="H53" i="20" s="1"/>
  <c r="L52" i="20"/>
  <c r="G52" i="20" s="1"/>
  <c r="AD54" i="12"/>
  <c r="AJ53" i="12"/>
  <c r="AL53" i="12"/>
  <c r="N52" i="20"/>
  <c r="I52" i="20" s="1"/>
  <c r="AG56" i="12"/>
  <c r="AF55" i="12"/>
  <c r="AE56" i="12"/>
  <c r="AF56" i="16" l="1"/>
  <c r="AM56" i="16" s="1"/>
  <c r="AM55" i="16"/>
  <c r="AH55" i="16"/>
  <c r="AO54" i="16"/>
  <c r="AE55" i="16"/>
  <c r="AL54" i="16"/>
  <c r="AG56" i="16"/>
  <c r="AN56" i="16" s="1"/>
  <c r="AN55" i="16"/>
  <c r="AE52" i="34"/>
  <c r="AK52" i="34" s="1"/>
  <c r="AQ50" i="34" s="1"/>
  <c r="O50" i="37" s="1"/>
  <c r="AE52" i="35"/>
  <c r="AK52" i="35" s="1"/>
  <c r="AQ51" i="35" s="1"/>
  <c r="N51" i="37" s="1"/>
  <c r="AE51" i="33"/>
  <c r="AK51" i="33" s="1"/>
  <c r="AE52" i="33"/>
  <c r="I52" i="35"/>
  <c r="W52" i="35" s="1"/>
  <c r="AF52" i="35" s="1"/>
  <c r="AL52" i="35" s="1"/>
  <c r="AR48" i="35" s="1"/>
  <c r="E48" i="37" s="1"/>
  <c r="H53" i="33"/>
  <c r="V53" i="33" s="1"/>
  <c r="AE53" i="33" s="1"/>
  <c r="G52" i="33"/>
  <c r="U52" i="33" s="1"/>
  <c r="AD52" i="33" s="1"/>
  <c r="AJ52" i="33" s="1"/>
  <c r="AP51" i="33" s="1"/>
  <c r="X51" i="37" s="1"/>
  <c r="AY20" i="36"/>
  <c r="H53" i="35"/>
  <c r="V53" i="35" s="1"/>
  <c r="AE53" i="35" s="1"/>
  <c r="G52" i="35"/>
  <c r="U52" i="35" s="1"/>
  <c r="AD52" i="35" s="1"/>
  <c r="AJ52" i="35" s="1"/>
  <c r="I52" i="33"/>
  <c r="W52" i="33" s="1"/>
  <c r="AF52" i="33" s="1"/>
  <c r="AL52" i="33" s="1"/>
  <c r="G52" i="34"/>
  <c r="U52" i="34" s="1"/>
  <c r="AD52" i="34" s="1"/>
  <c r="AJ52" i="34" s="1"/>
  <c r="H44" i="45"/>
  <c r="H28" i="45"/>
  <c r="H29" i="45"/>
  <c r="H30" i="45"/>
  <c r="H31" i="45"/>
  <c r="H32" i="45"/>
  <c r="H33" i="45"/>
  <c r="H34" i="45"/>
  <c r="H35" i="45"/>
  <c r="H36" i="45"/>
  <c r="H37" i="45"/>
  <c r="H38" i="45"/>
  <c r="H43" i="45"/>
  <c r="H39" i="45"/>
  <c r="H40" i="45"/>
  <c r="H41" i="45"/>
  <c r="H42" i="45"/>
  <c r="I52" i="34"/>
  <c r="W52" i="34" s="1"/>
  <c r="AF52" i="34" s="1"/>
  <c r="AL52" i="34" s="1"/>
  <c r="AR48" i="34" s="1"/>
  <c r="F48" i="37" s="1"/>
  <c r="H53" i="34"/>
  <c r="V53" i="34" s="1"/>
  <c r="AE53" i="34" s="1"/>
  <c r="AW20" i="36"/>
  <c r="Y52" i="21"/>
  <c r="Y20" i="45" s="1"/>
  <c r="Q20" i="45"/>
  <c r="AX20" i="36"/>
  <c r="AE52" i="27"/>
  <c r="AK52" i="27" s="1"/>
  <c r="O52" i="21" s="1"/>
  <c r="O20" i="45" s="1"/>
  <c r="AE52" i="28"/>
  <c r="AK52" i="28" s="1"/>
  <c r="P52" i="21" s="1"/>
  <c r="P20" i="45" s="1"/>
  <c r="N51" i="21"/>
  <c r="AE52" i="26"/>
  <c r="AK52" i="26" s="1"/>
  <c r="V53" i="28"/>
  <c r="AE53" i="28" s="1"/>
  <c r="U52" i="28"/>
  <c r="AD52" i="28" s="1"/>
  <c r="AJ52" i="28" s="1"/>
  <c r="X52" i="21" s="1"/>
  <c r="X20" i="45" s="1"/>
  <c r="W52" i="27"/>
  <c r="AF52" i="27" s="1"/>
  <c r="AL52" i="27" s="1"/>
  <c r="F52" i="21" s="1"/>
  <c r="F20" i="45" s="1"/>
  <c r="N53" i="35"/>
  <c r="N53" i="34"/>
  <c r="N53" i="33"/>
  <c r="V53" i="27"/>
  <c r="AE53" i="27" s="1"/>
  <c r="U52" i="26"/>
  <c r="AD52" i="26" s="1"/>
  <c r="AJ52" i="26" s="1"/>
  <c r="V52" i="21" s="1"/>
  <c r="V20" i="45" s="1"/>
  <c r="W52" i="26"/>
  <c r="AF52" i="26" s="1"/>
  <c r="AL52" i="26" s="1"/>
  <c r="E52" i="21" s="1"/>
  <c r="E20" i="45" s="1"/>
  <c r="AI54" i="34"/>
  <c r="AO53" i="34"/>
  <c r="L53" i="35"/>
  <c r="L53" i="34"/>
  <c r="L53" i="33"/>
  <c r="V53" i="26"/>
  <c r="AE53" i="26" s="1"/>
  <c r="U52" i="27"/>
  <c r="AD52" i="27" s="1"/>
  <c r="AJ52" i="27" s="1"/>
  <c r="W52" i="21" s="1"/>
  <c r="W20" i="45" s="1"/>
  <c r="W52" i="28"/>
  <c r="AF52" i="28" s="1"/>
  <c r="AL52" i="28" s="1"/>
  <c r="G52" i="21" s="1"/>
  <c r="G20" i="45" s="1"/>
  <c r="AI54" i="35"/>
  <c r="AO53" i="35"/>
  <c r="AI54" i="33"/>
  <c r="AO53" i="33"/>
  <c r="AK51" i="20"/>
  <c r="M51" i="21" s="1"/>
  <c r="AE52" i="20"/>
  <c r="W52" i="20"/>
  <c r="AF52" i="20" s="1"/>
  <c r="AL52" i="20" s="1"/>
  <c r="D52" i="21" s="1"/>
  <c r="D20" i="45" s="1"/>
  <c r="U52" i="20"/>
  <c r="AD52" i="20" s="1"/>
  <c r="AJ52" i="20" s="1"/>
  <c r="U52" i="21" s="1"/>
  <c r="U20" i="45" s="1"/>
  <c r="N53" i="27"/>
  <c r="I53" i="27" s="1"/>
  <c r="N53" i="28"/>
  <c r="I53" i="28" s="1"/>
  <c r="N53" i="26"/>
  <c r="I53" i="26" s="1"/>
  <c r="L53" i="28"/>
  <c r="G53" i="28" s="1"/>
  <c r="L53" i="27"/>
  <c r="G53" i="27" s="1"/>
  <c r="L53" i="26"/>
  <c r="G53" i="26" s="1"/>
  <c r="V53" i="20"/>
  <c r="AE53" i="20" s="1"/>
  <c r="L53" i="20"/>
  <c r="G53" i="20" s="1"/>
  <c r="AD55" i="12"/>
  <c r="AK55" i="12" s="1"/>
  <c r="AL54" i="12"/>
  <c r="AJ54" i="12"/>
  <c r="N53" i="20"/>
  <c r="I53" i="20" s="1"/>
  <c r="AK54" i="12"/>
  <c r="AF56" i="12"/>
  <c r="AH56" i="16" l="1"/>
  <c r="AO56" i="16" s="1"/>
  <c r="AO55" i="16"/>
  <c r="AE56" i="16"/>
  <c r="AL56" i="16" s="1"/>
  <c r="AL55" i="16"/>
  <c r="AQ23" i="34"/>
  <c r="O23" i="37" s="1"/>
  <c r="AQ12" i="34"/>
  <c r="O12" i="37" s="1"/>
  <c r="AQ46" i="34"/>
  <c r="O46" i="37" s="1"/>
  <c r="AQ5" i="34"/>
  <c r="O5" i="37" s="1"/>
  <c r="AQ37" i="34"/>
  <c r="O37" i="37" s="1"/>
  <c r="AQ29" i="34"/>
  <c r="O29" i="37" s="1"/>
  <c r="AQ9" i="34"/>
  <c r="O9" i="37" s="1"/>
  <c r="AK52" i="33"/>
  <c r="AQ45" i="33" s="1"/>
  <c r="P45" i="37" s="1"/>
  <c r="AQ43" i="34"/>
  <c r="O43" i="37" s="1"/>
  <c r="AQ21" i="34"/>
  <c r="O21" i="37" s="1"/>
  <c r="AQ33" i="34"/>
  <c r="O33" i="37" s="1"/>
  <c r="AQ20" i="34"/>
  <c r="O20" i="37" s="1"/>
  <c r="AQ47" i="34"/>
  <c r="O47" i="37" s="1"/>
  <c r="AQ44" i="34"/>
  <c r="O44" i="37" s="1"/>
  <c r="AQ35" i="34"/>
  <c r="O35" i="37" s="1"/>
  <c r="AQ28" i="34"/>
  <c r="O28" i="37" s="1"/>
  <c r="AQ24" i="34"/>
  <c r="O24" i="37" s="1"/>
  <c r="AQ16" i="34"/>
  <c r="O16" i="37" s="1"/>
  <c r="AQ8" i="34"/>
  <c r="O8" i="37" s="1"/>
  <c r="AK53" i="34"/>
  <c r="AQ53" i="34" s="1"/>
  <c r="AQ51" i="34"/>
  <c r="O51" i="37" s="1"/>
  <c r="AK53" i="27"/>
  <c r="AQ42" i="34"/>
  <c r="O42" i="37" s="1"/>
  <c r="AQ40" i="34"/>
  <c r="O40" i="37" s="1"/>
  <c r="AQ36" i="34"/>
  <c r="O36" i="37" s="1"/>
  <c r="AQ31" i="34"/>
  <c r="O31" i="37" s="1"/>
  <c r="AQ27" i="34"/>
  <c r="O27" i="37" s="1"/>
  <c r="AQ25" i="34"/>
  <c r="O25" i="37" s="1"/>
  <c r="AQ18" i="34"/>
  <c r="O18" i="37" s="1"/>
  <c r="AQ15" i="34"/>
  <c r="O15" i="37" s="1"/>
  <c r="AQ11" i="34"/>
  <c r="O11" i="37" s="1"/>
  <c r="AQ6" i="34"/>
  <c r="O6" i="37" s="1"/>
  <c r="AQ52" i="34"/>
  <c r="O52" i="37" s="1"/>
  <c r="AQ39" i="34"/>
  <c r="O39" i="37" s="1"/>
  <c r="AQ32" i="34"/>
  <c r="O32" i="37" s="1"/>
  <c r="AQ19" i="34"/>
  <c r="O19" i="37" s="1"/>
  <c r="AQ13" i="34"/>
  <c r="O13" i="37" s="1"/>
  <c r="AQ4" i="34"/>
  <c r="O4" i="37" s="1"/>
  <c r="AQ48" i="34"/>
  <c r="O48" i="37" s="1"/>
  <c r="AQ49" i="34"/>
  <c r="O49" i="37" s="1"/>
  <c r="AQ45" i="34"/>
  <c r="O45" i="37" s="1"/>
  <c r="AQ41" i="34"/>
  <c r="O41" i="37" s="1"/>
  <c r="AQ38" i="34"/>
  <c r="O38" i="37" s="1"/>
  <c r="AQ34" i="34"/>
  <c r="O34" i="37" s="1"/>
  <c r="AQ30" i="34"/>
  <c r="O30" i="37" s="1"/>
  <c r="AQ26" i="34"/>
  <c r="O26" i="37" s="1"/>
  <c r="AQ22" i="34"/>
  <c r="O22" i="37" s="1"/>
  <c r="AQ17" i="34"/>
  <c r="O17" i="37" s="1"/>
  <c r="AQ14" i="34"/>
  <c r="O14" i="37" s="1"/>
  <c r="AQ10" i="34"/>
  <c r="O10" i="37" s="1"/>
  <c r="AQ7" i="34"/>
  <c r="O7" i="37" s="1"/>
  <c r="M45" i="37"/>
  <c r="M43" i="37"/>
  <c r="AP51" i="35"/>
  <c r="V51" i="37" s="1"/>
  <c r="AP47" i="35"/>
  <c r="V47" i="37" s="1"/>
  <c r="AP8" i="35"/>
  <c r="V8" i="37" s="1"/>
  <c r="AP24" i="35"/>
  <c r="V24" i="37" s="1"/>
  <c r="AP40" i="35"/>
  <c r="V40" i="37" s="1"/>
  <c r="AP20" i="35"/>
  <c r="V20" i="37" s="1"/>
  <c r="AP4" i="35"/>
  <c r="V4" i="37" s="1"/>
  <c r="AP32" i="35"/>
  <c r="V32" i="37" s="1"/>
  <c r="AP16" i="35"/>
  <c r="V16" i="37" s="1"/>
  <c r="AP35" i="35"/>
  <c r="V35" i="37" s="1"/>
  <c r="AP45" i="35"/>
  <c r="V45" i="37" s="1"/>
  <c r="AP28" i="35"/>
  <c r="V28" i="37" s="1"/>
  <c r="AP12" i="35"/>
  <c r="V12" i="37" s="1"/>
  <c r="P44" i="45"/>
  <c r="P28" i="45"/>
  <c r="P29" i="45"/>
  <c r="P30" i="45"/>
  <c r="P31" i="45"/>
  <c r="P32" i="45"/>
  <c r="P33" i="45"/>
  <c r="P34" i="45"/>
  <c r="P35" i="45"/>
  <c r="P36" i="45"/>
  <c r="P37" i="45"/>
  <c r="P38" i="45"/>
  <c r="P40" i="45"/>
  <c r="P39" i="45"/>
  <c r="P43" i="45"/>
  <c r="P41" i="45"/>
  <c r="P42" i="45"/>
  <c r="AP49" i="34"/>
  <c r="W49" i="37" s="1"/>
  <c r="AP52" i="34"/>
  <c r="W52" i="37" s="1"/>
  <c r="AP8" i="34"/>
  <c r="W8" i="37" s="1"/>
  <c r="AP11" i="34"/>
  <c r="W11" i="37" s="1"/>
  <c r="AP15" i="34"/>
  <c r="W15" i="37" s="1"/>
  <c r="AP20" i="34"/>
  <c r="W20" i="37" s="1"/>
  <c r="AP23" i="34"/>
  <c r="W23" i="37" s="1"/>
  <c r="AP27" i="34"/>
  <c r="W27" i="37" s="1"/>
  <c r="AP31" i="34"/>
  <c r="W31" i="37" s="1"/>
  <c r="AP35" i="34"/>
  <c r="W35" i="37" s="1"/>
  <c r="AP39" i="34"/>
  <c r="W39" i="37" s="1"/>
  <c r="AP44" i="34"/>
  <c r="W44" i="37" s="1"/>
  <c r="AP50" i="34"/>
  <c r="W50" i="37" s="1"/>
  <c r="AP13" i="34"/>
  <c r="W13" i="37" s="1"/>
  <c r="AP21" i="34"/>
  <c r="W21" i="37" s="1"/>
  <c r="AP29" i="34"/>
  <c r="W29" i="37" s="1"/>
  <c r="AP36" i="34"/>
  <c r="W36" i="37" s="1"/>
  <c r="AP45" i="34"/>
  <c r="W45" i="37" s="1"/>
  <c r="AP9" i="34"/>
  <c r="W9" i="37" s="1"/>
  <c r="AP19" i="34"/>
  <c r="W19" i="37" s="1"/>
  <c r="AP26" i="34"/>
  <c r="W26" i="37" s="1"/>
  <c r="AP33" i="34"/>
  <c r="W33" i="37" s="1"/>
  <c r="AP46" i="34"/>
  <c r="W46" i="37" s="1"/>
  <c r="AP4" i="34"/>
  <c r="W4" i="37" s="1"/>
  <c r="AP7" i="34"/>
  <c r="W7" i="37" s="1"/>
  <c r="AP12" i="34"/>
  <c r="W12" i="37" s="1"/>
  <c r="AP16" i="34"/>
  <c r="W16" i="37" s="1"/>
  <c r="AP18" i="34"/>
  <c r="W18" i="37" s="1"/>
  <c r="AP24" i="34"/>
  <c r="W24" i="37" s="1"/>
  <c r="AP28" i="34"/>
  <c r="W28" i="37" s="1"/>
  <c r="AP30" i="34"/>
  <c r="W30" i="37" s="1"/>
  <c r="AP37" i="34"/>
  <c r="W37" i="37" s="1"/>
  <c r="AP41" i="34"/>
  <c r="W41" i="37" s="1"/>
  <c r="AP43" i="34"/>
  <c r="W43" i="37" s="1"/>
  <c r="AP47" i="34"/>
  <c r="W47" i="37" s="1"/>
  <c r="AP48" i="34"/>
  <c r="W48" i="37" s="1"/>
  <c r="AP51" i="34"/>
  <c r="W51" i="37" s="1"/>
  <c r="AP5" i="34"/>
  <c r="W5" i="37" s="1"/>
  <c r="AP10" i="34"/>
  <c r="W10" i="37" s="1"/>
  <c r="AP17" i="34"/>
  <c r="W17" i="37" s="1"/>
  <c r="AP25" i="34"/>
  <c r="W25" i="37" s="1"/>
  <c r="AP34" i="34"/>
  <c r="W34" i="37" s="1"/>
  <c r="AP42" i="34"/>
  <c r="W42" i="37" s="1"/>
  <c r="AP6" i="34"/>
  <c r="W6" i="37" s="1"/>
  <c r="AP14" i="34"/>
  <c r="W14" i="37" s="1"/>
  <c r="AP22" i="34"/>
  <c r="W22" i="37" s="1"/>
  <c r="AP32" i="34"/>
  <c r="W32" i="37" s="1"/>
  <c r="AP38" i="34"/>
  <c r="W38" i="37" s="1"/>
  <c r="AP40" i="34"/>
  <c r="W40" i="37" s="1"/>
  <c r="F44" i="45"/>
  <c r="F28" i="45"/>
  <c r="F29" i="45"/>
  <c r="F30" i="45"/>
  <c r="F31" i="45"/>
  <c r="F32" i="45"/>
  <c r="F33" i="45"/>
  <c r="F34" i="45"/>
  <c r="F35" i="45"/>
  <c r="F36" i="45"/>
  <c r="F37" i="45"/>
  <c r="F38" i="45"/>
  <c r="F40" i="45"/>
  <c r="F43" i="45"/>
  <c r="F41" i="45"/>
  <c r="F39" i="45"/>
  <c r="F42" i="45"/>
  <c r="W44" i="45"/>
  <c r="W28" i="45"/>
  <c r="W29" i="45"/>
  <c r="W30" i="45"/>
  <c r="W31" i="45"/>
  <c r="W32" i="45"/>
  <c r="W33" i="45"/>
  <c r="W34" i="45"/>
  <c r="W35" i="45"/>
  <c r="W36" i="45"/>
  <c r="W37" i="45"/>
  <c r="W38" i="45"/>
  <c r="W43" i="45"/>
  <c r="W39" i="45"/>
  <c r="W41" i="45"/>
  <c r="W42" i="45"/>
  <c r="W40" i="45"/>
  <c r="D51" i="37"/>
  <c r="D46" i="37"/>
  <c r="U44" i="45"/>
  <c r="U28" i="45"/>
  <c r="U29" i="45"/>
  <c r="U30" i="45"/>
  <c r="U31" i="45"/>
  <c r="U32" i="45"/>
  <c r="U33" i="45"/>
  <c r="U34" i="45"/>
  <c r="U35" i="45"/>
  <c r="U36" i="45"/>
  <c r="U37" i="45"/>
  <c r="U38" i="45"/>
  <c r="U43" i="45"/>
  <c r="U40" i="45"/>
  <c r="U41" i="45"/>
  <c r="U42" i="45"/>
  <c r="U39" i="45"/>
  <c r="D44" i="45"/>
  <c r="D28" i="45"/>
  <c r="D29" i="45"/>
  <c r="D30" i="45"/>
  <c r="D31" i="45"/>
  <c r="D32" i="45"/>
  <c r="D33" i="45"/>
  <c r="D34" i="45"/>
  <c r="D35" i="45"/>
  <c r="D36" i="45"/>
  <c r="D37" i="45"/>
  <c r="D38" i="45"/>
  <c r="D40" i="45"/>
  <c r="D39" i="45"/>
  <c r="D42" i="45"/>
  <c r="D43" i="45"/>
  <c r="D41" i="45"/>
  <c r="G44" i="45"/>
  <c r="G28" i="45"/>
  <c r="G29" i="45"/>
  <c r="G30" i="45"/>
  <c r="G31" i="45"/>
  <c r="G32" i="45"/>
  <c r="G33" i="45"/>
  <c r="G34" i="45"/>
  <c r="G35" i="45"/>
  <c r="G36" i="45"/>
  <c r="G37" i="45"/>
  <c r="G38" i="45"/>
  <c r="G43" i="45"/>
  <c r="G40" i="45"/>
  <c r="G39" i="45"/>
  <c r="G41" i="45"/>
  <c r="G42" i="45"/>
  <c r="U19" i="37"/>
  <c r="U22" i="37"/>
  <c r="U30" i="37"/>
  <c r="U34" i="37"/>
  <c r="U42" i="37"/>
  <c r="U46" i="37"/>
  <c r="U48" i="37"/>
  <c r="U24" i="37"/>
  <c r="U36" i="37"/>
  <c r="U9" i="37"/>
  <c r="U25" i="37"/>
  <c r="U33" i="37"/>
  <c r="U52" i="37"/>
  <c r="U10" i="37"/>
  <c r="U15" i="37"/>
  <c r="U28" i="37"/>
  <c r="U31" i="37"/>
  <c r="U39" i="37"/>
  <c r="U43" i="37"/>
  <c r="U51" i="37"/>
  <c r="U6" i="37"/>
  <c r="U7" i="37"/>
  <c r="U13" i="37"/>
  <c r="U16" i="37"/>
  <c r="U18" i="37"/>
  <c r="U27" i="37"/>
  <c r="U40" i="37"/>
  <c r="U49" i="37"/>
  <c r="U12" i="37"/>
  <c r="U21" i="37"/>
  <c r="U37" i="37"/>
  <c r="U45" i="37"/>
  <c r="AR4" i="33"/>
  <c r="G4" i="37" s="1"/>
  <c r="AR9" i="33"/>
  <c r="G9" i="37" s="1"/>
  <c r="AR13" i="33"/>
  <c r="G13" i="37" s="1"/>
  <c r="AR17" i="33"/>
  <c r="G17" i="37" s="1"/>
  <c r="AR22" i="33"/>
  <c r="G22" i="37" s="1"/>
  <c r="AR24" i="33"/>
  <c r="G24" i="37" s="1"/>
  <c r="AR29" i="33"/>
  <c r="G29" i="37" s="1"/>
  <c r="AR33" i="33"/>
  <c r="G33" i="37" s="1"/>
  <c r="AR36" i="33"/>
  <c r="G36" i="37" s="1"/>
  <c r="AR41" i="33"/>
  <c r="G41" i="37" s="1"/>
  <c r="AR45" i="33"/>
  <c r="G45" i="37" s="1"/>
  <c r="AR51" i="33"/>
  <c r="G51" i="37" s="1"/>
  <c r="AR52" i="33"/>
  <c r="G52" i="37" s="1"/>
  <c r="AR11" i="33"/>
  <c r="G11" i="37" s="1"/>
  <c r="AR19" i="33"/>
  <c r="G19" i="37" s="1"/>
  <c r="AR23" i="33"/>
  <c r="G23" i="37" s="1"/>
  <c r="AR31" i="33"/>
  <c r="G31" i="37" s="1"/>
  <c r="AR38" i="33"/>
  <c r="G38" i="37" s="1"/>
  <c r="AR47" i="33"/>
  <c r="G47" i="37" s="1"/>
  <c r="AR8" i="33"/>
  <c r="G8" i="37" s="1"/>
  <c r="AR16" i="33"/>
  <c r="G16" i="37" s="1"/>
  <c r="AR25" i="33"/>
  <c r="G25" i="37" s="1"/>
  <c r="AR32" i="33"/>
  <c r="G32" i="37" s="1"/>
  <c r="AR40" i="33"/>
  <c r="G40" i="37" s="1"/>
  <c r="AR48" i="33"/>
  <c r="G48" i="37" s="1"/>
  <c r="AR7" i="33"/>
  <c r="G7" i="37" s="1"/>
  <c r="AR10" i="33"/>
  <c r="G10" i="37" s="1"/>
  <c r="AR15" i="33"/>
  <c r="G15" i="37" s="1"/>
  <c r="AR18" i="33"/>
  <c r="G18" i="37" s="1"/>
  <c r="AR21" i="33"/>
  <c r="G21" i="37" s="1"/>
  <c r="AR26" i="33"/>
  <c r="G26" i="37" s="1"/>
  <c r="AR30" i="33"/>
  <c r="G30" i="37" s="1"/>
  <c r="AR34" i="33"/>
  <c r="G34" i="37" s="1"/>
  <c r="AR39" i="33"/>
  <c r="G39" i="37" s="1"/>
  <c r="AR42" i="33"/>
  <c r="G42" i="37" s="1"/>
  <c r="AR46" i="33"/>
  <c r="G46" i="37" s="1"/>
  <c r="AR49" i="33"/>
  <c r="G49" i="37" s="1"/>
  <c r="AR6" i="33"/>
  <c r="G6" i="37" s="1"/>
  <c r="AR14" i="33"/>
  <c r="G14" i="37" s="1"/>
  <c r="AR27" i="33"/>
  <c r="G27" i="37" s="1"/>
  <c r="AR35" i="33"/>
  <c r="G35" i="37" s="1"/>
  <c r="AR43" i="33"/>
  <c r="G43" i="37" s="1"/>
  <c r="AR50" i="33"/>
  <c r="G50" i="37" s="1"/>
  <c r="AR5" i="33"/>
  <c r="G5" i="37" s="1"/>
  <c r="AR12" i="33"/>
  <c r="G12" i="37" s="1"/>
  <c r="AR20" i="33"/>
  <c r="G20" i="37" s="1"/>
  <c r="AR28" i="33"/>
  <c r="G28" i="37" s="1"/>
  <c r="AR37" i="33"/>
  <c r="G37" i="37" s="1"/>
  <c r="AR44" i="33"/>
  <c r="G44" i="37" s="1"/>
  <c r="G53" i="34"/>
  <c r="U53" i="34" s="1"/>
  <c r="AD53" i="34" s="1"/>
  <c r="AJ53" i="34" s="1"/>
  <c r="AP53" i="34" s="1"/>
  <c r="I53" i="35"/>
  <c r="W53" i="35" s="1"/>
  <c r="AF53" i="35" s="1"/>
  <c r="AL53" i="35" s="1"/>
  <c r="O44" i="45"/>
  <c r="O28" i="45"/>
  <c r="O29" i="45"/>
  <c r="O30" i="45"/>
  <c r="O31" i="45"/>
  <c r="O32" i="45"/>
  <c r="O33" i="45"/>
  <c r="O34" i="45"/>
  <c r="O35" i="45"/>
  <c r="O36" i="45"/>
  <c r="O37" i="45"/>
  <c r="O38" i="45"/>
  <c r="O41" i="45"/>
  <c r="O43" i="45"/>
  <c r="O42" i="45"/>
  <c r="O39" i="45"/>
  <c r="O40" i="45"/>
  <c r="X44" i="45"/>
  <c r="X28" i="45"/>
  <c r="X29" i="45"/>
  <c r="X30" i="45"/>
  <c r="X31" i="45"/>
  <c r="X32" i="45"/>
  <c r="X33" i="45"/>
  <c r="X34" i="45"/>
  <c r="X35" i="45"/>
  <c r="X36" i="45"/>
  <c r="X37" i="45"/>
  <c r="X38" i="45"/>
  <c r="X42" i="45"/>
  <c r="X41" i="45"/>
  <c r="X39" i="45"/>
  <c r="X43" i="45"/>
  <c r="X40" i="45"/>
  <c r="AP39" i="35"/>
  <c r="V39" i="37" s="1"/>
  <c r="AP31" i="35"/>
  <c r="V31" i="37" s="1"/>
  <c r="AP23" i="35"/>
  <c r="V23" i="37" s="1"/>
  <c r="AP15" i="35"/>
  <c r="V15" i="37" s="1"/>
  <c r="AP7" i="35"/>
  <c r="V7" i="37" s="1"/>
  <c r="AP52" i="35"/>
  <c r="V52" i="37" s="1"/>
  <c r="I53" i="33"/>
  <c r="W53" i="33" s="1"/>
  <c r="AF53" i="33" s="1"/>
  <c r="AL53" i="33" s="1"/>
  <c r="AR53" i="33" s="1"/>
  <c r="AP50" i="35"/>
  <c r="V50" i="37" s="1"/>
  <c r="AP43" i="35"/>
  <c r="V43" i="37" s="1"/>
  <c r="AP38" i="35"/>
  <c r="V38" i="37" s="1"/>
  <c r="AP34" i="35"/>
  <c r="V34" i="37" s="1"/>
  <c r="AP30" i="35"/>
  <c r="V30" i="37" s="1"/>
  <c r="AP26" i="35"/>
  <c r="V26" i="37" s="1"/>
  <c r="AP22" i="35"/>
  <c r="V22" i="37" s="1"/>
  <c r="AP18" i="35"/>
  <c r="V18" i="37" s="1"/>
  <c r="AP13" i="35"/>
  <c r="V13" i="37" s="1"/>
  <c r="AP10" i="35"/>
  <c r="V10" i="37" s="1"/>
  <c r="AP6" i="35"/>
  <c r="V6" i="37" s="1"/>
  <c r="E44" i="45"/>
  <c r="E28" i="45"/>
  <c r="E29" i="45"/>
  <c r="E30" i="45"/>
  <c r="E31" i="45"/>
  <c r="E32" i="45"/>
  <c r="E33" i="45"/>
  <c r="E34" i="45"/>
  <c r="E35" i="45"/>
  <c r="E36" i="45"/>
  <c r="E37" i="45"/>
  <c r="E38" i="45"/>
  <c r="E39" i="45"/>
  <c r="E42" i="45"/>
  <c r="E41" i="45"/>
  <c r="E43" i="45"/>
  <c r="E40" i="45"/>
  <c r="AP49" i="35"/>
  <c r="V49" i="37" s="1"/>
  <c r="Q44" i="45"/>
  <c r="Q28" i="45"/>
  <c r="Q29" i="45"/>
  <c r="Q30" i="45"/>
  <c r="Q31" i="45"/>
  <c r="Q32" i="45"/>
  <c r="Q33" i="45"/>
  <c r="Q34" i="45"/>
  <c r="Q35" i="45"/>
  <c r="Q36" i="45"/>
  <c r="Q37" i="45"/>
  <c r="Q38" i="45"/>
  <c r="Q41" i="45"/>
  <c r="Q43" i="45"/>
  <c r="Q39" i="45"/>
  <c r="Q42" i="45"/>
  <c r="Q40" i="45"/>
  <c r="G53" i="35"/>
  <c r="U53" i="35" s="1"/>
  <c r="AD53" i="35" s="1"/>
  <c r="AJ53" i="35" s="1"/>
  <c r="AP53" i="35" s="1"/>
  <c r="AP42" i="35"/>
  <c r="V42" i="37" s="1"/>
  <c r="AP36" i="35"/>
  <c r="V36" i="37" s="1"/>
  <c r="AP27" i="35"/>
  <c r="V27" i="37" s="1"/>
  <c r="AP19" i="35"/>
  <c r="V19" i="37" s="1"/>
  <c r="AP11" i="35"/>
  <c r="V11" i="37" s="1"/>
  <c r="AP46" i="35"/>
  <c r="V46" i="37" s="1"/>
  <c r="AP48" i="35"/>
  <c r="V48" i="37" s="1"/>
  <c r="G53" i="33"/>
  <c r="U53" i="33" s="1"/>
  <c r="AD53" i="33" s="1"/>
  <c r="AJ53" i="33" s="1"/>
  <c r="AP44" i="35"/>
  <c r="V44" i="37" s="1"/>
  <c r="AP41" i="35"/>
  <c r="V41" i="37" s="1"/>
  <c r="AP37" i="35"/>
  <c r="V37" i="37" s="1"/>
  <c r="AP33" i="35"/>
  <c r="V33" i="37" s="1"/>
  <c r="AP29" i="35"/>
  <c r="V29" i="37" s="1"/>
  <c r="AP25" i="35"/>
  <c r="V25" i="37" s="1"/>
  <c r="AP21" i="35"/>
  <c r="V21" i="37" s="1"/>
  <c r="AP17" i="35"/>
  <c r="V17" i="37" s="1"/>
  <c r="AP14" i="35"/>
  <c r="V14" i="37" s="1"/>
  <c r="AP9" i="35"/>
  <c r="V9" i="37" s="1"/>
  <c r="AP5" i="35"/>
  <c r="V5" i="37" s="1"/>
  <c r="AQ45" i="35"/>
  <c r="N45" i="37" s="1"/>
  <c r="V44" i="45"/>
  <c r="V28" i="45"/>
  <c r="V29" i="45"/>
  <c r="V30" i="45"/>
  <c r="V31" i="45"/>
  <c r="V32" i="45"/>
  <c r="V33" i="45"/>
  <c r="V34" i="45"/>
  <c r="V35" i="45"/>
  <c r="V36" i="45"/>
  <c r="V37" i="45"/>
  <c r="V38" i="45"/>
  <c r="V42" i="45"/>
  <c r="V41" i="45"/>
  <c r="V40" i="45"/>
  <c r="V43" i="45"/>
  <c r="V39" i="45"/>
  <c r="I53" i="34"/>
  <c r="W53" i="34" s="1"/>
  <c r="AF53" i="34" s="1"/>
  <c r="AL53" i="34" s="1"/>
  <c r="Y44" i="45"/>
  <c r="Y28" i="45"/>
  <c r="Y29" i="45"/>
  <c r="Y30" i="45"/>
  <c r="Y31" i="45"/>
  <c r="Y32" i="45"/>
  <c r="Y33" i="45"/>
  <c r="Y34" i="45"/>
  <c r="Y35" i="45"/>
  <c r="Y36" i="45"/>
  <c r="Y37" i="45"/>
  <c r="Y38" i="45"/>
  <c r="Y40" i="45"/>
  <c r="Y42" i="45"/>
  <c r="Y39" i="45"/>
  <c r="Y43" i="45"/>
  <c r="Y41" i="45"/>
  <c r="AR47" i="35"/>
  <c r="E47" i="37" s="1"/>
  <c r="AR49" i="35"/>
  <c r="E49" i="37" s="1"/>
  <c r="AQ44" i="35"/>
  <c r="N44" i="37" s="1"/>
  <c r="AP47" i="33"/>
  <c r="X47" i="37" s="1"/>
  <c r="AP44" i="33"/>
  <c r="X44" i="37" s="1"/>
  <c r="AP46" i="33"/>
  <c r="X46" i="37" s="1"/>
  <c r="AP48" i="33"/>
  <c r="X48" i="37" s="1"/>
  <c r="AP49" i="33"/>
  <c r="X49" i="37" s="1"/>
  <c r="AP43" i="33"/>
  <c r="X43" i="37" s="1"/>
  <c r="M51" i="37"/>
  <c r="AP50" i="33"/>
  <c r="X50" i="37" s="1"/>
  <c r="AQ48" i="35"/>
  <c r="N48" i="37" s="1"/>
  <c r="AK52" i="20"/>
  <c r="M52" i="21" s="1"/>
  <c r="M20" i="45" s="1"/>
  <c r="AR45" i="35"/>
  <c r="E45" i="37" s="1"/>
  <c r="AK53" i="28"/>
  <c r="AR51" i="35"/>
  <c r="E51" i="37" s="1"/>
  <c r="N52" i="21"/>
  <c r="N20" i="45" s="1"/>
  <c r="AK53" i="26"/>
  <c r="M54" i="35"/>
  <c r="M54" i="34"/>
  <c r="M54" i="33"/>
  <c r="M55" i="34"/>
  <c r="M55" i="35"/>
  <c r="M55" i="33"/>
  <c r="U53" i="26"/>
  <c r="AD53" i="26" s="1"/>
  <c r="AJ53" i="26" s="1"/>
  <c r="W53" i="28"/>
  <c r="AF53" i="28" s="1"/>
  <c r="AL53" i="28" s="1"/>
  <c r="AI55" i="33"/>
  <c r="AO54" i="33"/>
  <c r="AI55" i="34"/>
  <c r="AO54" i="34"/>
  <c r="AR52" i="34"/>
  <c r="F52" i="37" s="1"/>
  <c r="AR5" i="34"/>
  <c r="F5" i="37" s="1"/>
  <c r="AR6" i="34"/>
  <c r="F6" i="37" s="1"/>
  <c r="AR4" i="34"/>
  <c r="F4" i="37" s="1"/>
  <c r="AR7" i="34"/>
  <c r="F7" i="37" s="1"/>
  <c r="AR8" i="34"/>
  <c r="F8" i="37" s="1"/>
  <c r="AR9" i="34"/>
  <c r="F9" i="37" s="1"/>
  <c r="AR10" i="34"/>
  <c r="F10" i="37" s="1"/>
  <c r="AR11" i="34"/>
  <c r="F11" i="37" s="1"/>
  <c r="AR12" i="34"/>
  <c r="F12" i="37" s="1"/>
  <c r="AR13" i="34"/>
  <c r="F13" i="37" s="1"/>
  <c r="AR14" i="34"/>
  <c r="F14" i="37" s="1"/>
  <c r="AR15" i="34"/>
  <c r="F15" i="37" s="1"/>
  <c r="AR18" i="34"/>
  <c r="F18" i="37" s="1"/>
  <c r="AR16" i="34"/>
  <c r="F16" i="37" s="1"/>
  <c r="AR17" i="34"/>
  <c r="F17" i="37" s="1"/>
  <c r="AR19" i="34"/>
  <c r="F19" i="37" s="1"/>
  <c r="AR20" i="34"/>
  <c r="F20" i="37" s="1"/>
  <c r="AR22" i="34"/>
  <c r="F22" i="37" s="1"/>
  <c r="AR21" i="34"/>
  <c r="F21" i="37" s="1"/>
  <c r="AR23" i="34"/>
  <c r="F23" i="37" s="1"/>
  <c r="AR24" i="34"/>
  <c r="F24" i="37" s="1"/>
  <c r="AR25" i="34"/>
  <c r="F25" i="37" s="1"/>
  <c r="AR27" i="34"/>
  <c r="F27" i="37" s="1"/>
  <c r="AR26" i="34"/>
  <c r="F26" i="37" s="1"/>
  <c r="AR28" i="34"/>
  <c r="F28" i="37" s="1"/>
  <c r="AR30" i="34"/>
  <c r="F30" i="37" s="1"/>
  <c r="AR29" i="34"/>
  <c r="F29" i="37" s="1"/>
  <c r="AR33" i="34"/>
  <c r="F33" i="37" s="1"/>
  <c r="AR31" i="34"/>
  <c r="F31" i="37" s="1"/>
  <c r="AR32" i="34"/>
  <c r="F32" i="37" s="1"/>
  <c r="AR34" i="34"/>
  <c r="F34" i="37" s="1"/>
  <c r="AR35" i="34"/>
  <c r="F35" i="37" s="1"/>
  <c r="AR36" i="34"/>
  <c r="F36" i="37" s="1"/>
  <c r="AR37" i="34"/>
  <c r="F37" i="37" s="1"/>
  <c r="AR38" i="34"/>
  <c r="F38" i="37" s="1"/>
  <c r="AR39" i="34"/>
  <c r="F39" i="37" s="1"/>
  <c r="AR40" i="34"/>
  <c r="F40" i="37" s="1"/>
  <c r="AR42" i="34"/>
  <c r="F42" i="37" s="1"/>
  <c r="AR43" i="34"/>
  <c r="F43" i="37" s="1"/>
  <c r="AR41" i="34"/>
  <c r="F41" i="37" s="1"/>
  <c r="AR49" i="34"/>
  <c r="F49" i="37" s="1"/>
  <c r="AR50" i="34"/>
  <c r="F50" i="37" s="1"/>
  <c r="AR44" i="34"/>
  <c r="F44" i="37" s="1"/>
  <c r="U53" i="27"/>
  <c r="AD53" i="27" s="1"/>
  <c r="AJ53" i="27" s="1"/>
  <c r="W53" i="27"/>
  <c r="AF53" i="27" s="1"/>
  <c r="AL53" i="27" s="1"/>
  <c r="AR45" i="34"/>
  <c r="F45" i="37" s="1"/>
  <c r="AR47" i="34"/>
  <c r="F47" i="37" s="1"/>
  <c r="M52" i="37"/>
  <c r="M6" i="37"/>
  <c r="M7" i="37"/>
  <c r="M9" i="37"/>
  <c r="M12" i="37"/>
  <c r="M10" i="37"/>
  <c r="M13" i="37"/>
  <c r="M16" i="37"/>
  <c r="M15" i="37"/>
  <c r="M18" i="37"/>
  <c r="M21" i="37"/>
  <c r="M19" i="37"/>
  <c r="M22" i="37"/>
  <c r="M25" i="37"/>
  <c r="M24" i="37"/>
  <c r="M27" i="37"/>
  <c r="M28" i="37"/>
  <c r="M30" i="37"/>
  <c r="M31" i="37"/>
  <c r="M33" i="37"/>
  <c r="M34" i="37"/>
  <c r="M36" i="37"/>
  <c r="M37" i="37"/>
  <c r="M40" i="37"/>
  <c r="M39" i="37"/>
  <c r="M42" i="37"/>
  <c r="L54" i="33"/>
  <c r="L54" i="34"/>
  <c r="L54" i="35"/>
  <c r="U53" i="28"/>
  <c r="AD53" i="28" s="1"/>
  <c r="AJ53" i="28" s="1"/>
  <c r="AI55" i="35"/>
  <c r="AO54" i="35"/>
  <c r="M48" i="37"/>
  <c r="AR46" i="34"/>
  <c r="F46" i="37" s="1"/>
  <c r="AK53" i="35"/>
  <c r="AQ52" i="35"/>
  <c r="N52" i="37" s="1"/>
  <c r="AQ4" i="35"/>
  <c r="N4" i="37" s="1"/>
  <c r="AQ5" i="35"/>
  <c r="N5" i="37" s="1"/>
  <c r="AQ7" i="35"/>
  <c r="N7" i="37" s="1"/>
  <c r="AQ6" i="35"/>
  <c r="N6" i="37" s="1"/>
  <c r="AQ9" i="35"/>
  <c r="N9" i="37" s="1"/>
  <c r="AQ8" i="35"/>
  <c r="N8" i="37" s="1"/>
  <c r="AQ10" i="35"/>
  <c r="N10" i="37" s="1"/>
  <c r="AQ11" i="35"/>
  <c r="N11" i="37" s="1"/>
  <c r="AQ12" i="35"/>
  <c r="N12" i="37" s="1"/>
  <c r="AQ13" i="35"/>
  <c r="N13" i="37" s="1"/>
  <c r="AQ15" i="35"/>
  <c r="N15" i="37" s="1"/>
  <c r="AQ14" i="35"/>
  <c r="N14" i="37" s="1"/>
  <c r="AQ16" i="35"/>
  <c r="N16" i="37" s="1"/>
  <c r="AQ17" i="35"/>
  <c r="N17" i="37" s="1"/>
  <c r="AQ18" i="35"/>
  <c r="N18" i="37" s="1"/>
  <c r="AQ20" i="35"/>
  <c r="N20" i="37" s="1"/>
  <c r="AQ19" i="35"/>
  <c r="N19" i="37" s="1"/>
  <c r="AQ22" i="35"/>
  <c r="N22" i="37" s="1"/>
  <c r="AQ21" i="35"/>
  <c r="N21" i="37" s="1"/>
  <c r="AQ23" i="35"/>
  <c r="N23" i="37" s="1"/>
  <c r="AQ24" i="35"/>
  <c r="N24" i="37" s="1"/>
  <c r="AQ25" i="35"/>
  <c r="N25" i="37" s="1"/>
  <c r="AQ26" i="35"/>
  <c r="N26" i="37" s="1"/>
  <c r="AQ27" i="35"/>
  <c r="N27" i="37" s="1"/>
  <c r="AQ29" i="35"/>
  <c r="N29" i="37" s="1"/>
  <c r="AQ30" i="35"/>
  <c r="N30" i="37" s="1"/>
  <c r="AQ28" i="35"/>
  <c r="N28" i="37" s="1"/>
  <c r="AQ33" i="35"/>
  <c r="N33" i="37" s="1"/>
  <c r="AQ31" i="35"/>
  <c r="N31" i="37" s="1"/>
  <c r="AQ32" i="35"/>
  <c r="N32" i="37" s="1"/>
  <c r="AQ34" i="35"/>
  <c r="N34" i="37" s="1"/>
  <c r="AQ35" i="35"/>
  <c r="N35" i="37" s="1"/>
  <c r="AQ37" i="35"/>
  <c r="N37" i="37" s="1"/>
  <c r="AQ36" i="35"/>
  <c r="N36" i="37" s="1"/>
  <c r="AQ39" i="35"/>
  <c r="N39" i="37" s="1"/>
  <c r="AQ38" i="35"/>
  <c r="N38" i="37" s="1"/>
  <c r="AQ42" i="35"/>
  <c r="N42" i="37" s="1"/>
  <c r="AQ41" i="35"/>
  <c r="N41" i="37" s="1"/>
  <c r="AQ40" i="35"/>
  <c r="N40" i="37" s="1"/>
  <c r="AQ43" i="35"/>
  <c r="N43" i="37" s="1"/>
  <c r="AQ47" i="35"/>
  <c r="N47" i="37" s="1"/>
  <c r="AQ50" i="35"/>
  <c r="N50" i="37" s="1"/>
  <c r="AQ46" i="35"/>
  <c r="N46" i="37" s="1"/>
  <c r="AR52" i="35"/>
  <c r="E52" i="37" s="1"/>
  <c r="AR5" i="35"/>
  <c r="E5" i="37" s="1"/>
  <c r="AR4" i="35"/>
  <c r="E4" i="37" s="1"/>
  <c r="AR6" i="35"/>
  <c r="E6" i="37" s="1"/>
  <c r="AR7" i="35"/>
  <c r="E7" i="37" s="1"/>
  <c r="AR8" i="35"/>
  <c r="E8" i="37" s="1"/>
  <c r="AR9" i="35"/>
  <c r="E9" i="37" s="1"/>
  <c r="AR10" i="35"/>
  <c r="E10" i="37" s="1"/>
  <c r="AR11" i="35"/>
  <c r="E11" i="37" s="1"/>
  <c r="AR12" i="35"/>
  <c r="E12" i="37" s="1"/>
  <c r="AR13" i="35"/>
  <c r="E13" i="37" s="1"/>
  <c r="AR14" i="35"/>
  <c r="E14" i="37" s="1"/>
  <c r="AR15" i="35"/>
  <c r="E15" i="37" s="1"/>
  <c r="AR17" i="35"/>
  <c r="E17" i="37" s="1"/>
  <c r="AR16" i="35"/>
  <c r="E16" i="37" s="1"/>
  <c r="AR18" i="35"/>
  <c r="E18" i="37" s="1"/>
  <c r="AR19" i="35"/>
  <c r="E19" i="37" s="1"/>
  <c r="AR20" i="35"/>
  <c r="E20" i="37" s="1"/>
  <c r="AR21" i="35"/>
  <c r="E21" i="37" s="1"/>
  <c r="AR23" i="35"/>
  <c r="E23" i="37" s="1"/>
  <c r="AR22" i="35"/>
  <c r="E22" i="37" s="1"/>
  <c r="AR24" i="35"/>
  <c r="E24" i="37" s="1"/>
  <c r="AR26" i="35"/>
  <c r="E26" i="37" s="1"/>
  <c r="AR25" i="35"/>
  <c r="E25" i="37" s="1"/>
  <c r="AR28" i="35"/>
  <c r="E28" i="37" s="1"/>
  <c r="AR27" i="35"/>
  <c r="E27" i="37" s="1"/>
  <c r="AR29" i="35"/>
  <c r="E29" i="37" s="1"/>
  <c r="AR30" i="35"/>
  <c r="E30" i="37" s="1"/>
  <c r="AR32" i="35"/>
  <c r="E32" i="37" s="1"/>
  <c r="AR31" i="35"/>
  <c r="E31" i="37" s="1"/>
  <c r="AR35" i="35"/>
  <c r="E35" i="37" s="1"/>
  <c r="AR33" i="35"/>
  <c r="E33" i="37" s="1"/>
  <c r="AR34" i="35"/>
  <c r="E34" i="37" s="1"/>
  <c r="AR36" i="35"/>
  <c r="E36" i="37" s="1"/>
  <c r="AR38" i="35"/>
  <c r="E38" i="37" s="1"/>
  <c r="AR40" i="35"/>
  <c r="E40" i="37" s="1"/>
  <c r="AR37" i="35"/>
  <c r="E37" i="37" s="1"/>
  <c r="AR41" i="35"/>
  <c r="E41" i="37" s="1"/>
  <c r="AR39" i="35"/>
  <c r="E39" i="37" s="1"/>
  <c r="AR42" i="35"/>
  <c r="E42" i="37" s="1"/>
  <c r="AR43" i="35"/>
  <c r="E43" i="37" s="1"/>
  <c r="AR44" i="35"/>
  <c r="E44" i="37" s="1"/>
  <c r="M46" i="37"/>
  <c r="M49" i="37"/>
  <c r="N54" i="35"/>
  <c r="N54" i="34"/>
  <c r="N54" i="33"/>
  <c r="W53" i="26"/>
  <c r="AF53" i="26" s="1"/>
  <c r="AL53" i="26" s="1"/>
  <c r="AR50" i="35"/>
  <c r="E50" i="37" s="1"/>
  <c r="D52" i="37"/>
  <c r="D6" i="37"/>
  <c r="D7" i="37"/>
  <c r="D9" i="37"/>
  <c r="D10" i="37"/>
  <c r="D12" i="37"/>
  <c r="D13" i="37"/>
  <c r="D15" i="37"/>
  <c r="D16" i="37"/>
  <c r="D18" i="37"/>
  <c r="D19" i="37"/>
  <c r="D22" i="37"/>
  <c r="D21" i="37"/>
  <c r="D24" i="37"/>
  <c r="D25" i="37"/>
  <c r="D28" i="37"/>
  <c r="D27" i="37"/>
  <c r="D31" i="37"/>
  <c r="D30" i="37"/>
  <c r="D33" i="37"/>
  <c r="D34" i="37"/>
  <c r="D36" i="37"/>
  <c r="D37" i="37"/>
  <c r="D39" i="37"/>
  <c r="D40" i="37"/>
  <c r="D43" i="37"/>
  <c r="D42" i="37"/>
  <c r="D49" i="37"/>
  <c r="D45" i="37"/>
  <c r="D48" i="37"/>
  <c r="AQ49" i="35"/>
  <c r="N49" i="37" s="1"/>
  <c r="AR51" i="34"/>
  <c r="F51" i="37" s="1"/>
  <c r="AR46" i="35"/>
  <c r="E46" i="37" s="1"/>
  <c r="AP52" i="33"/>
  <c r="X52" i="37" s="1"/>
  <c r="AP4" i="33"/>
  <c r="X4" i="37" s="1"/>
  <c r="AP5" i="33"/>
  <c r="X5" i="37" s="1"/>
  <c r="AP6" i="33"/>
  <c r="X6" i="37" s="1"/>
  <c r="AP7" i="33"/>
  <c r="X7" i="37" s="1"/>
  <c r="AP8" i="33"/>
  <c r="X8" i="37" s="1"/>
  <c r="AP9" i="33"/>
  <c r="X9" i="37" s="1"/>
  <c r="AP10" i="33"/>
  <c r="X10" i="37" s="1"/>
  <c r="AP12" i="33"/>
  <c r="X12" i="37" s="1"/>
  <c r="AP11" i="33"/>
  <c r="X11" i="37" s="1"/>
  <c r="AP14" i="33"/>
  <c r="X14" i="37" s="1"/>
  <c r="AP13" i="33"/>
  <c r="X13" i="37" s="1"/>
  <c r="AP15" i="33"/>
  <c r="X15" i="37" s="1"/>
  <c r="AP16" i="33"/>
  <c r="X16" i="37" s="1"/>
  <c r="AP17" i="33"/>
  <c r="X17" i="37" s="1"/>
  <c r="AP18" i="33"/>
  <c r="X18" i="37" s="1"/>
  <c r="AP19" i="33"/>
  <c r="X19" i="37" s="1"/>
  <c r="AP20" i="33"/>
  <c r="X20" i="37" s="1"/>
  <c r="AP21" i="33"/>
  <c r="X21" i="37" s="1"/>
  <c r="AP22" i="33"/>
  <c r="X22" i="37" s="1"/>
  <c r="AP23" i="33"/>
  <c r="X23" i="37" s="1"/>
  <c r="AP25" i="33"/>
  <c r="X25" i="37" s="1"/>
  <c r="AP24" i="33"/>
  <c r="X24" i="37" s="1"/>
  <c r="AP28" i="33"/>
  <c r="X28" i="37" s="1"/>
  <c r="AP26" i="33"/>
  <c r="X26" i="37" s="1"/>
  <c r="AP27" i="33"/>
  <c r="X27" i="37" s="1"/>
  <c r="AP29" i="33"/>
  <c r="X29" i="37" s="1"/>
  <c r="AP32" i="33"/>
  <c r="X32" i="37" s="1"/>
  <c r="AP31" i="33"/>
  <c r="X31" i="37" s="1"/>
  <c r="AP30" i="33"/>
  <c r="X30" i="37" s="1"/>
  <c r="AP34" i="33"/>
  <c r="X34" i="37" s="1"/>
  <c r="AP33" i="33"/>
  <c r="X33" i="37" s="1"/>
  <c r="AP36" i="33"/>
  <c r="X36" i="37" s="1"/>
  <c r="AP35" i="33"/>
  <c r="X35" i="37" s="1"/>
  <c r="AP37" i="33"/>
  <c r="X37" i="37" s="1"/>
  <c r="AP38" i="33"/>
  <c r="X38" i="37" s="1"/>
  <c r="AP39" i="33"/>
  <c r="X39" i="37" s="1"/>
  <c r="AP41" i="33"/>
  <c r="X41" i="37" s="1"/>
  <c r="AP40" i="33"/>
  <c r="X40" i="37" s="1"/>
  <c r="AP42" i="33"/>
  <c r="X42" i="37" s="1"/>
  <c r="AP45" i="33"/>
  <c r="X45" i="37" s="1"/>
  <c r="M54" i="28"/>
  <c r="H54" i="28" s="1"/>
  <c r="M54" i="26"/>
  <c r="H54" i="26" s="1"/>
  <c r="M54" i="27"/>
  <c r="H54" i="27" s="1"/>
  <c r="M55" i="20"/>
  <c r="H55" i="20" s="1"/>
  <c r="M55" i="28"/>
  <c r="H55" i="28" s="1"/>
  <c r="M55" i="27"/>
  <c r="H55" i="27" s="1"/>
  <c r="M55" i="26"/>
  <c r="H55" i="26" s="1"/>
  <c r="W53" i="20"/>
  <c r="AF53" i="20" s="1"/>
  <c r="AL53" i="20" s="1"/>
  <c r="U53" i="20"/>
  <c r="AD53" i="20" s="1"/>
  <c r="AJ53" i="20" s="1"/>
  <c r="L54" i="27"/>
  <c r="G54" i="27" s="1"/>
  <c r="L54" i="26"/>
  <c r="G54" i="26" s="1"/>
  <c r="L54" i="28"/>
  <c r="G54" i="28" s="1"/>
  <c r="N54" i="28"/>
  <c r="I54" i="28" s="1"/>
  <c r="N54" i="27"/>
  <c r="I54" i="27" s="1"/>
  <c r="N54" i="26"/>
  <c r="I54" i="26" s="1"/>
  <c r="N54" i="20"/>
  <c r="I54" i="20" s="1"/>
  <c r="AD56" i="12"/>
  <c r="AK56" i="12" s="1"/>
  <c r="AL55" i="12"/>
  <c r="AJ55" i="12"/>
  <c r="M54" i="20"/>
  <c r="H54" i="20" s="1"/>
  <c r="L54" i="20"/>
  <c r="G54" i="20" s="1"/>
  <c r="D47" i="37" l="1"/>
  <c r="BE19" i="36"/>
  <c r="D44" i="37"/>
  <c r="BE18" i="36"/>
  <c r="D41" i="37"/>
  <c r="BE17" i="36"/>
  <c r="D32" i="37"/>
  <c r="BE14" i="36"/>
  <c r="D20" i="37"/>
  <c r="BE10" i="36"/>
  <c r="D5" i="37"/>
  <c r="BE5" i="36"/>
  <c r="M35" i="37"/>
  <c r="BD15" i="36"/>
  <c r="M26" i="37"/>
  <c r="BD12" i="36"/>
  <c r="M23" i="37"/>
  <c r="BD11" i="36"/>
  <c r="M14" i="37"/>
  <c r="BD8" i="36"/>
  <c r="M8" i="37"/>
  <c r="BD6" i="36"/>
  <c r="U29" i="37"/>
  <c r="BC13" i="36"/>
  <c r="U23" i="37"/>
  <c r="BC11" i="36"/>
  <c r="U8" i="37"/>
  <c r="BC6" i="36"/>
  <c r="U44" i="37"/>
  <c r="BC18" i="36"/>
  <c r="U14" i="37"/>
  <c r="BC8" i="36"/>
  <c r="M47" i="37"/>
  <c r="BD19" i="36"/>
  <c r="D35" i="37"/>
  <c r="BE15" i="36"/>
  <c r="D23" i="37"/>
  <c r="BE11" i="36"/>
  <c r="D11" i="37"/>
  <c r="BE7" i="36"/>
  <c r="M41" i="37"/>
  <c r="BD17" i="36"/>
  <c r="M38" i="37"/>
  <c r="BD16" i="36"/>
  <c r="M11" i="37"/>
  <c r="BD7" i="36"/>
  <c r="U47" i="37"/>
  <c r="BC19" i="36"/>
  <c r="U35" i="37"/>
  <c r="BC15" i="36"/>
  <c r="U20" i="37"/>
  <c r="BC10" i="36"/>
  <c r="U26" i="37"/>
  <c r="BC12" i="36"/>
  <c r="U11" i="37"/>
  <c r="BC7" i="36"/>
  <c r="M44" i="37"/>
  <c r="BD18" i="36"/>
  <c r="D50" i="37"/>
  <c r="BE20" i="36"/>
  <c r="D38" i="37"/>
  <c r="BE16" i="36"/>
  <c r="D26" i="37"/>
  <c r="BE12" i="36"/>
  <c r="D14" i="37"/>
  <c r="BE8" i="36"/>
  <c r="D4" i="37"/>
  <c r="BE4" i="36"/>
  <c r="M50" i="37"/>
  <c r="BD20" i="36"/>
  <c r="M32" i="37"/>
  <c r="BD14" i="36"/>
  <c r="M20" i="37"/>
  <c r="BD10" i="36"/>
  <c r="M5" i="37"/>
  <c r="BD5" i="36"/>
  <c r="U32" i="37"/>
  <c r="BC14" i="36"/>
  <c r="U50" i="37"/>
  <c r="BC20" i="36"/>
  <c r="U17" i="37"/>
  <c r="BC9" i="36"/>
  <c r="U38" i="37"/>
  <c r="BC16" i="36"/>
  <c r="U4" i="37"/>
  <c r="BC4" i="36"/>
  <c r="D29" i="37"/>
  <c r="BE13" i="36"/>
  <c r="D17" i="37"/>
  <c r="BE9" i="36"/>
  <c r="D8" i="37"/>
  <c r="BE6" i="36"/>
  <c r="M29" i="37"/>
  <c r="BD13" i="36"/>
  <c r="M17" i="37"/>
  <c r="BD9" i="36"/>
  <c r="M4" i="37"/>
  <c r="BD4" i="36"/>
  <c r="U5" i="37"/>
  <c r="BC5" i="36"/>
  <c r="U41" i="37"/>
  <c r="BC17" i="36"/>
  <c r="AQ50" i="33"/>
  <c r="P50" i="37" s="1"/>
  <c r="AQ12" i="33"/>
  <c r="P12" i="37" s="1"/>
  <c r="AQ25" i="33"/>
  <c r="P25" i="37" s="1"/>
  <c r="AQ21" i="33"/>
  <c r="P21" i="37" s="1"/>
  <c r="AQ15" i="33"/>
  <c r="P15" i="37" s="1"/>
  <c r="AQ49" i="33"/>
  <c r="P49" i="37" s="1"/>
  <c r="AQ16" i="33"/>
  <c r="P16" i="37" s="1"/>
  <c r="AQ10" i="33"/>
  <c r="P10" i="37" s="1"/>
  <c r="AQ9" i="33"/>
  <c r="P9" i="37" s="1"/>
  <c r="AQ33" i="33"/>
  <c r="P33" i="37" s="1"/>
  <c r="AQ22" i="33"/>
  <c r="P22" i="37" s="1"/>
  <c r="AQ6" i="33"/>
  <c r="P6" i="37" s="1"/>
  <c r="AQ30" i="33"/>
  <c r="P30" i="37" s="1"/>
  <c r="AQ23" i="33"/>
  <c r="P23" i="37" s="1"/>
  <c r="AQ8" i="33"/>
  <c r="P8" i="37" s="1"/>
  <c r="AQ44" i="33"/>
  <c r="P44" i="37" s="1"/>
  <c r="AQ20" i="33"/>
  <c r="P20" i="37" s="1"/>
  <c r="AQ17" i="33"/>
  <c r="P17" i="37" s="1"/>
  <c r="AQ36" i="33"/>
  <c r="P36" i="37" s="1"/>
  <c r="AQ46" i="33"/>
  <c r="P46" i="37" s="1"/>
  <c r="AQ48" i="33"/>
  <c r="P48" i="37" s="1"/>
  <c r="AQ27" i="33"/>
  <c r="P27" i="37" s="1"/>
  <c r="AQ14" i="33"/>
  <c r="P14" i="37" s="1"/>
  <c r="AQ34" i="33"/>
  <c r="P34" i="37" s="1"/>
  <c r="AQ51" i="33"/>
  <c r="P51" i="37" s="1"/>
  <c r="AQ31" i="33"/>
  <c r="P31" i="37" s="1"/>
  <c r="AQ40" i="33"/>
  <c r="P40" i="37" s="1"/>
  <c r="AQ47" i="33"/>
  <c r="P47" i="37" s="1"/>
  <c r="AQ19" i="33"/>
  <c r="P19" i="37" s="1"/>
  <c r="AQ41" i="33"/>
  <c r="P41" i="37" s="1"/>
  <c r="AQ52" i="33"/>
  <c r="P52" i="37" s="1"/>
  <c r="AQ43" i="33"/>
  <c r="P43" i="37" s="1"/>
  <c r="AQ18" i="33"/>
  <c r="P18" i="37" s="1"/>
  <c r="AQ38" i="33"/>
  <c r="P38" i="37" s="1"/>
  <c r="AQ5" i="33"/>
  <c r="P5" i="37" s="1"/>
  <c r="AQ37" i="33"/>
  <c r="P37" i="37" s="1"/>
  <c r="AQ13" i="33"/>
  <c r="P13" i="37" s="1"/>
  <c r="AQ28" i="33"/>
  <c r="P28" i="37" s="1"/>
  <c r="AQ7" i="33"/>
  <c r="P7" i="37" s="1"/>
  <c r="AQ35" i="33"/>
  <c r="P35" i="37" s="1"/>
  <c r="AQ11" i="33"/>
  <c r="P11" i="37" s="1"/>
  <c r="AQ26" i="33"/>
  <c r="P26" i="37" s="1"/>
  <c r="AQ42" i="33"/>
  <c r="P42" i="37" s="1"/>
  <c r="AQ39" i="33"/>
  <c r="P39" i="37" s="1"/>
  <c r="AQ24" i="33"/>
  <c r="P24" i="37" s="1"/>
  <c r="AQ29" i="33"/>
  <c r="P29" i="37" s="1"/>
  <c r="AK53" i="33"/>
  <c r="AQ53" i="33" s="1"/>
  <c r="AQ4" i="33"/>
  <c r="P4" i="37" s="1"/>
  <c r="AQ32" i="33"/>
  <c r="P32" i="37" s="1"/>
  <c r="N44" i="45"/>
  <c r="N28" i="45"/>
  <c r="N29" i="45"/>
  <c r="N30" i="45"/>
  <c r="N31" i="45"/>
  <c r="N32" i="45"/>
  <c r="N33" i="45"/>
  <c r="N34" i="45"/>
  <c r="N35" i="45"/>
  <c r="N36" i="45"/>
  <c r="N37" i="45"/>
  <c r="N38" i="45"/>
  <c r="N39" i="45"/>
  <c r="N40" i="45"/>
  <c r="N43" i="45"/>
  <c r="N41" i="45"/>
  <c r="N42" i="45"/>
  <c r="M44" i="45"/>
  <c r="M28" i="45"/>
  <c r="M29" i="45"/>
  <c r="M30" i="45"/>
  <c r="M31" i="45"/>
  <c r="M32" i="45"/>
  <c r="M33" i="45"/>
  <c r="M34" i="45"/>
  <c r="M35" i="45"/>
  <c r="M36" i="45"/>
  <c r="M37" i="45"/>
  <c r="M38" i="45"/>
  <c r="M39" i="45"/>
  <c r="M42" i="45"/>
  <c r="M43" i="45"/>
  <c r="M41" i="45"/>
  <c r="M40" i="45"/>
  <c r="AK53" i="20"/>
  <c r="I54" i="33"/>
  <c r="W54" i="33" s="1"/>
  <c r="AF54" i="33" s="1"/>
  <c r="AL54" i="33" s="1"/>
  <c r="AR54" i="33" s="1"/>
  <c r="H55" i="33"/>
  <c r="V55" i="33" s="1"/>
  <c r="H54" i="33"/>
  <c r="V54" i="33" s="1"/>
  <c r="AE54" i="33" s="1"/>
  <c r="I54" i="34"/>
  <c r="W54" i="34" s="1"/>
  <c r="AF54" i="34" s="1"/>
  <c r="AL54" i="34" s="1"/>
  <c r="G54" i="35"/>
  <c r="U54" i="35" s="1"/>
  <c r="AD54" i="35" s="1"/>
  <c r="AJ54" i="35" s="1"/>
  <c r="AP54" i="35" s="1"/>
  <c r="H55" i="35"/>
  <c r="V55" i="35" s="1"/>
  <c r="H54" i="34"/>
  <c r="V54" i="34" s="1"/>
  <c r="AE54" i="34" s="1"/>
  <c r="AK54" i="34" s="1"/>
  <c r="AQ54" i="34" s="1"/>
  <c r="G54" i="33"/>
  <c r="U54" i="33" s="1"/>
  <c r="AD54" i="33" s="1"/>
  <c r="AJ54" i="33" s="1"/>
  <c r="I54" i="35"/>
  <c r="W54" i="35" s="1"/>
  <c r="AF54" i="35" s="1"/>
  <c r="AL54" i="35" s="1"/>
  <c r="G54" i="34"/>
  <c r="U54" i="34" s="1"/>
  <c r="AD54" i="34" s="1"/>
  <c r="AJ54" i="34" s="1"/>
  <c r="AP54" i="34" s="1"/>
  <c r="H55" i="34"/>
  <c r="V55" i="34" s="1"/>
  <c r="H54" i="35"/>
  <c r="V54" i="35" s="1"/>
  <c r="AE54" i="35" s="1"/>
  <c r="AK54" i="35" s="1"/>
  <c r="M56" i="35"/>
  <c r="M56" i="34"/>
  <c r="M56" i="33"/>
  <c r="W54" i="28"/>
  <c r="AF54" i="28" s="1"/>
  <c r="AL54" i="28" s="1"/>
  <c r="V55" i="28"/>
  <c r="V54" i="28"/>
  <c r="AE54" i="28" s="1"/>
  <c r="AK54" i="28" s="1"/>
  <c r="AQ53" i="35"/>
  <c r="AI56" i="35"/>
  <c r="AO56" i="35" s="1"/>
  <c r="AO55" i="35"/>
  <c r="AI56" i="34"/>
  <c r="AO56" i="34" s="1"/>
  <c r="AO55" i="34"/>
  <c r="U54" i="28"/>
  <c r="AD54" i="28" s="1"/>
  <c r="AJ54" i="28" s="1"/>
  <c r="V55" i="20"/>
  <c r="AP53" i="33"/>
  <c r="L55" i="35"/>
  <c r="L55" i="34"/>
  <c r="L55" i="33"/>
  <c r="W54" i="26"/>
  <c r="AF54" i="26" s="1"/>
  <c r="AL54" i="26" s="1"/>
  <c r="U54" i="26"/>
  <c r="AD54" i="26" s="1"/>
  <c r="AJ54" i="26" s="1"/>
  <c r="V55" i="26"/>
  <c r="V54" i="27"/>
  <c r="AE54" i="27" s="1"/>
  <c r="AK54" i="27" s="1"/>
  <c r="AR53" i="34"/>
  <c r="AI56" i="33"/>
  <c r="AO56" i="33" s="1"/>
  <c r="AO55" i="33"/>
  <c r="N55" i="34"/>
  <c r="N55" i="35"/>
  <c r="N55" i="33"/>
  <c r="W54" i="27"/>
  <c r="AF54" i="27" s="1"/>
  <c r="AL54" i="27" s="1"/>
  <c r="U54" i="27"/>
  <c r="AD54" i="27" s="1"/>
  <c r="AJ54" i="27" s="1"/>
  <c r="V55" i="27"/>
  <c r="V54" i="26"/>
  <c r="AE54" i="26" s="1"/>
  <c r="AK54" i="26" s="1"/>
  <c r="AR53" i="35"/>
  <c r="L55" i="28"/>
  <c r="G55" i="28" s="1"/>
  <c r="L55" i="27"/>
  <c r="G55" i="27" s="1"/>
  <c r="L55" i="26"/>
  <c r="G55" i="26" s="1"/>
  <c r="N55" i="26"/>
  <c r="I55" i="26" s="1"/>
  <c r="N55" i="28"/>
  <c r="I55" i="28" s="1"/>
  <c r="N55" i="27"/>
  <c r="I55" i="27" s="1"/>
  <c r="U54" i="20"/>
  <c r="AD54" i="20" s="1"/>
  <c r="AJ54" i="20" s="1"/>
  <c r="M56" i="28"/>
  <c r="H56" i="28" s="1"/>
  <c r="M56" i="27"/>
  <c r="H56" i="27" s="1"/>
  <c r="M56" i="26"/>
  <c r="H56" i="26" s="1"/>
  <c r="V54" i="20"/>
  <c r="AE54" i="20" s="1"/>
  <c r="AK54" i="20" s="1"/>
  <c r="W54" i="20"/>
  <c r="AF54" i="20" s="1"/>
  <c r="AL54" i="20" s="1"/>
  <c r="M56" i="20"/>
  <c r="H56" i="20" s="1"/>
  <c r="N55" i="20"/>
  <c r="I55" i="20" s="1"/>
  <c r="L55" i="20"/>
  <c r="G55" i="20" s="1"/>
  <c r="AL56" i="12"/>
  <c r="AJ56" i="12"/>
  <c r="AK54" i="33" l="1"/>
  <c r="AQ54" i="33" s="1"/>
  <c r="AE55" i="34"/>
  <c r="AK55" i="34" s="1"/>
  <c r="AE55" i="35"/>
  <c r="AK55" i="35" s="1"/>
  <c r="I55" i="35"/>
  <c r="W55" i="35" s="1"/>
  <c r="AF55" i="35" s="1"/>
  <c r="AL55" i="35" s="1"/>
  <c r="AE55" i="33"/>
  <c r="H56" i="35"/>
  <c r="V56" i="35" s="1"/>
  <c r="AE56" i="35" s="1"/>
  <c r="H56" i="34"/>
  <c r="V56" i="34" s="1"/>
  <c r="AE56" i="34" s="1"/>
  <c r="AK56" i="34" s="1"/>
  <c r="AQ56" i="34" s="1"/>
  <c r="I55" i="34"/>
  <c r="W55" i="34" s="1"/>
  <c r="AF55" i="34" s="1"/>
  <c r="AL55" i="34" s="1"/>
  <c r="G55" i="35"/>
  <c r="U55" i="35" s="1"/>
  <c r="AD55" i="35" s="1"/>
  <c r="AJ55" i="35" s="1"/>
  <c r="AP55" i="35" s="1"/>
  <c r="G55" i="34"/>
  <c r="U55" i="34" s="1"/>
  <c r="AD55" i="34" s="1"/>
  <c r="AJ55" i="34" s="1"/>
  <c r="AP55" i="34" s="1"/>
  <c r="I55" i="33"/>
  <c r="W55" i="33" s="1"/>
  <c r="AF55" i="33" s="1"/>
  <c r="AL55" i="33" s="1"/>
  <c r="AR55" i="33" s="1"/>
  <c r="G55" i="33"/>
  <c r="U55" i="33" s="1"/>
  <c r="AD55" i="33" s="1"/>
  <c r="AJ55" i="33" s="1"/>
  <c r="H56" i="33"/>
  <c r="V56" i="33" s="1"/>
  <c r="AE56" i="33" s="1"/>
  <c r="AQ55" i="34"/>
  <c r="AE55" i="27"/>
  <c r="AK55" i="27" s="1"/>
  <c r="AE55" i="26"/>
  <c r="AK55" i="26" s="1"/>
  <c r="V56" i="28"/>
  <c r="AE56" i="28" s="1"/>
  <c r="W55" i="26"/>
  <c r="AF55" i="26" s="1"/>
  <c r="AL55" i="26" s="1"/>
  <c r="U55" i="28"/>
  <c r="AD55" i="28" s="1"/>
  <c r="AJ55" i="28" s="1"/>
  <c r="AQ54" i="35"/>
  <c r="AE55" i="28"/>
  <c r="AK55" i="28" s="1"/>
  <c r="AR54" i="34"/>
  <c r="L56" i="35"/>
  <c r="L56" i="34"/>
  <c r="L56" i="33"/>
  <c r="V56" i="26"/>
  <c r="AE56" i="26" s="1"/>
  <c r="W55" i="27"/>
  <c r="AF55" i="27" s="1"/>
  <c r="AL55" i="27" s="1"/>
  <c r="U55" i="26"/>
  <c r="AD55" i="26" s="1"/>
  <c r="AJ55" i="26" s="1"/>
  <c r="AP54" i="33"/>
  <c r="N56" i="35"/>
  <c r="N56" i="34"/>
  <c r="N56" i="33"/>
  <c r="V56" i="27"/>
  <c r="AE56" i="27" s="1"/>
  <c r="W55" i="28"/>
  <c r="AF55" i="28" s="1"/>
  <c r="AL55" i="28" s="1"/>
  <c r="U55" i="27"/>
  <c r="AD55" i="27" s="1"/>
  <c r="AJ55" i="27" s="1"/>
  <c r="AR54" i="35"/>
  <c r="AE55" i="20"/>
  <c r="AK55" i="20" s="1"/>
  <c r="U55" i="20"/>
  <c r="AD55" i="20" s="1"/>
  <c r="AJ55" i="20" s="1"/>
  <c r="W55" i="20"/>
  <c r="AF55" i="20" s="1"/>
  <c r="AL55" i="20" s="1"/>
  <c r="L56" i="28"/>
  <c r="G56" i="28" s="1"/>
  <c r="L56" i="27"/>
  <c r="G56" i="27" s="1"/>
  <c r="L56" i="26"/>
  <c r="G56" i="26" s="1"/>
  <c r="V56" i="20"/>
  <c r="AE56" i="20" s="1"/>
  <c r="N56" i="28"/>
  <c r="I56" i="28" s="1"/>
  <c r="N56" i="26"/>
  <c r="I56" i="26" s="1"/>
  <c r="N56" i="27"/>
  <c r="I56" i="27" s="1"/>
  <c r="N56" i="20"/>
  <c r="I56" i="20" s="1"/>
  <c r="L56" i="20"/>
  <c r="G56" i="20" s="1"/>
  <c r="AK55" i="33" l="1"/>
  <c r="AQ55" i="33" s="1"/>
  <c r="AK56" i="27"/>
  <c r="I56" i="35"/>
  <c r="W56" i="35" s="1"/>
  <c r="AF56" i="35" s="1"/>
  <c r="AL56" i="35" s="1"/>
  <c r="AR56" i="35" s="1"/>
  <c r="G56" i="34"/>
  <c r="U56" i="34" s="1"/>
  <c r="AD56" i="34" s="1"/>
  <c r="AJ56" i="34" s="1"/>
  <c r="AP56" i="34" s="1"/>
  <c r="I56" i="34"/>
  <c r="W56" i="34" s="1"/>
  <c r="AF56" i="34" s="1"/>
  <c r="AL56" i="34" s="1"/>
  <c r="AR56" i="34" s="1"/>
  <c r="G56" i="33"/>
  <c r="U56" i="33" s="1"/>
  <c r="AD56" i="33" s="1"/>
  <c r="AJ56" i="33" s="1"/>
  <c r="AP56" i="33" s="1"/>
  <c r="I56" i="33"/>
  <c r="W56" i="33" s="1"/>
  <c r="AF56" i="33" s="1"/>
  <c r="AL56" i="33" s="1"/>
  <c r="AR56" i="33" s="1"/>
  <c r="G56" i="35"/>
  <c r="U56" i="35" s="1"/>
  <c r="AD56" i="35" s="1"/>
  <c r="AJ56" i="35" s="1"/>
  <c r="AP56" i="35" s="1"/>
  <c r="AK56" i="26"/>
  <c r="AK56" i="28"/>
  <c r="W56" i="27"/>
  <c r="AF56" i="27" s="1"/>
  <c r="AL56" i="27" s="1"/>
  <c r="U56" i="26"/>
  <c r="AD56" i="26" s="1"/>
  <c r="AJ56" i="26" s="1"/>
  <c r="AR55" i="35"/>
  <c r="AP55" i="33"/>
  <c r="W56" i="26"/>
  <c r="AF56" i="26" s="1"/>
  <c r="AL56" i="26" s="1"/>
  <c r="U56" i="27"/>
  <c r="AD56" i="27" s="1"/>
  <c r="AJ56" i="27" s="1"/>
  <c r="W56" i="28"/>
  <c r="AF56" i="28" s="1"/>
  <c r="AL56" i="28" s="1"/>
  <c r="U56" i="28"/>
  <c r="AD56" i="28" s="1"/>
  <c r="AJ56" i="28" s="1"/>
  <c r="AR55" i="34"/>
  <c r="AK56" i="35"/>
  <c r="AQ56" i="35" s="1"/>
  <c r="AQ55" i="35"/>
  <c r="AK56" i="20"/>
  <c r="U56" i="20"/>
  <c r="AD56" i="20" s="1"/>
  <c r="AJ56" i="20" s="1"/>
  <c r="W56" i="20"/>
  <c r="AF56" i="20" s="1"/>
  <c r="AL56" i="20" s="1"/>
  <c r="AO4" i="33"/>
  <c r="AK56" i="33" l="1"/>
  <c r="AQ56" i="33" s="1"/>
</calcChain>
</file>

<file path=xl/comments1.xml><?xml version="1.0" encoding="utf-8"?>
<comments xmlns="http://schemas.openxmlformats.org/spreadsheetml/2006/main">
  <authors>
    <author>Windows User</author>
    <author>uras</author>
  </authors>
  <commentList>
    <comment ref="O1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See scatter chart on right: Okun's coefficient in first-differences, 1949:1-2013:2</t>
        </r>
      </text>
    </comment>
    <comment ref="D3" authorId="1" shapeId="0">
      <text>
        <r>
          <rPr>
            <b/>
            <sz val="9"/>
            <color indexed="81"/>
            <rFont val="Tahoma"/>
            <family val="2"/>
          </rPr>
          <t>uras:</t>
        </r>
        <r>
          <rPr>
            <sz val="9"/>
            <color indexed="81"/>
            <rFont val="Tahoma"/>
            <family val="2"/>
          </rPr>
          <t xml:space="preserve">
source: 
"US budget cyclically adjusted - CBO.xlsx"</t>
        </r>
      </text>
    </comment>
  </commentList>
</comments>
</file>

<file path=xl/sharedStrings.xml><?xml version="1.0" encoding="utf-8"?>
<sst xmlns="http://schemas.openxmlformats.org/spreadsheetml/2006/main" count="709" uniqueCount="210">
  <si>
    <t>Title:</t>
  </si>
  <si>
    <t>Series ID:</t>
  </si>
  <si>
    <t>Source:</t>
  </si>
  <si>
    <t>Release:</t>
  </si>
  <si>
    <t>Seasonal Adjustment:</t>
  </si>
  <si>
    <t>Frequency:</t>
  </si>
  <si>
    <t>Units:</t>
  </si>
  <si>
    <t>Date Range:</t>
  </si>
  <si>
    <t>Last Updated:</t>
  </si>
  <si>
    <t>Notes:</t>
  </si>
  <si>
    <t/>
  </si>
  <si>
    <t>DATE</t>
  </si>
  <si>
    <t>VALUE</t>
  </si>
  <si>
    <t>U.S. Department of Labor: Bureau of Labor Statistics</t>
  </si>
  <si>
    <t>Employment Situation</t>
  </si>
  <si>
    <t>Seasonally Adjusted</t>
  </si>
  <si>
    <t>2013-08-02 8:06 AM CDT</t>
  </si>
  <si>
    <t>Monthly</t>
  </si>
  <si>
    <t>All Employees: Government</t>
  </si>
  <si>
    <t>USGOVT</t>
  </si>
  <si>
    <t>Thousands of Persons</t>
  </si>
  <si>
    <t>1939-01-01 to 2013-07-01</t>
  </si>
  <si>
    <t>Government employment covers only civilian employees; military</t>
  </si>
  <si>
    <t>personnel are excluded. Employees of the Central Intelligence Agency,</t>
  </si>
  <si>
    <t>the National Security Agency, the National Imagery and Mapping Agency,</t>
  </si>
  <si>
    <t>and the Defense Intelligence Agency also are excluded. Postal Services</t>
  </si>
  <si>
    <t xml:space="preserve">are included. </t>
  </si>
  <si>
    <t>Handbook of Methods Establishment Survey -</t>
  </si>
  <si>
    <t xml:space="preserve">(http://www.bls.gov/opub/hom/pdf/homch2.pdf) </t>
  </si>
  <si>
    <t>Frequently Asked Questions - (http://stats.bls.gov:80/cps/cps_faq.htm)</t>
  </si>
  <si>
    <t>Effective with the June 6, 2003 release, all historical establishment</t>
  </si>
  <si>
    <t>survey data were reconstructed to reflect the switch from the Standard</t>
  </si>
  <si>
    <t>Industrial Classification (SIC) system to the North American Industry</t>
  </si>
  <si>
    <t>Classification System (NAICS).</t>
  </si>
  <si>
    <t>All Employees: Government: Federal, Except U.S. Postal Service</t>
  </si>
  <si>
    <t>CES9091100001</t>
  </si>
  <si>
    <t>All Employees: Government: Local Government</t>
  </si>
  <si>
    <t>CES9093000001</t>
  </si>
  <si>
    <t>1955-01-01 to 2013-07-01</t>
  </si>
  <si>
    <t>All Employees: Government: State Government</t>
  </si>
  <si>
    <t>CES9092000001</t>
  </si>
  <si>
    <t>Census employment</t>
  </si>
  <si>
    <t>Government employment net of census</t>
  </si>
  <si>
    <t>Government employment net of census and USPS</t>
  </si>
  <si>
    <t>date</t>
  </si>
  <si>
    <t>Mar 01</t>
  </si>
  <si>
    <t>Dec. 07</t>
  </si>
  <si>
    <t>Government Employment (level)</t>
  </si>
  <si>
    <t>Government Employment : LOG DEVIATION</t>
  </si>
  <si>
    <t>Government Employment : LOG CHANGE DEVIATION</t>
  </si>
  <si>
    <t>Pre-1990 average</t>
  </si>
  <si>
    <t>All Employees: Total nonfarm</t>
  </si>
  <si>
    <t>PAYEMS</t>
  </si>
  <si>
    <t>All Employees: Total Nonfarm, commonly known as Total Nonfarm Payroll,</t>
  </si>
  <si>
    <t>is a measure of the number of U.S. workers in the economy that</t>
  </si>
  <si>
    <t>excludes proprietors, private household employees, unpaid volunteers,</t>
  </si>
  <si>
    <t>farm employees, and the unincorporated self-employed.(1) This measure</t>
  </si>
  <si>
    <t>accounts for approximately 80 percent of the workers who contribute to</t>
  </si>
  <si>
    <t xml:space="preserve">Gross Domestic Product (GDP). </t>
  </si>
  <si>
    <t>This measure provides useful insights into the current economic</t>
  </si>
  <si>
    <t>situation because it can represent the number of jobs added or lost in</t>
  </si>
  <si>
    <t>an economy. Increases in employment might indicate that businesses are</t>
  </si>
  <si>
    <t>hiring which might also suggest that businesses are growing.</t>
  </si>
  <si>
    <t>Additionally, those who are newly employed have increased their</t>
  </si>
  <si>
    <t>personal incomes, which means (all else constant) their disposable</t>
  </si>
  <si>
    <t>incomes have also increased, thus fostering further economic</t>
  </si>
  <si>
    <t xml:space="preserve">expansion. </t>
  </si>
  <si>
    <t>Generally, the U.S. labor force and levels of employment and</t>
  </si>
  <si>
    <t>unemployment are subject to fluctuations due to seasonal changes in</t>
  </si>
  <si>
    <t>weather, major holidays, and the opening and closing of schools. The</t>
  </si>
  <si>
    <t>Bureau of Labor Statistics (BLS) adjusts the data to offset the</t>
  </si>
  <si>
    <t>participation in the labor force; or a general decline in the number</t>
  </si>
  <si>
    <t>of employees, a possible indication of a downturn in the economy. To</t>
  </si>
  <si>
    <t>closely examine seasonal and non-seasonal changes, the BLS releases</t>
  </si>
  <si>
    <t>two monthly statistical measures: the seasonally adjusted All</t>
  </si>
  <si>
    <t>Employees: Total Nonfarm (PAYEMS) and All Employees: Total Nonfarm</t>
  </si>
  <si>
    <t>(PAYNSA), which is not seasonally adjusted.</t>
  </si>
  <si>
    <t>modified July 10, 2013; http://www.bls.gov/opub/hom/.</t>
  </si>
  <si>
    <t>Frequently Asked Questions about employment data can be found at</t>
  </si>
  <si>
    <t>http://stats.bls.gov:80/cps/cps_faq.htm</t>
  </si>
  <si>
    <t>Private employment</t>
  </si>
  <si>
    <t>Private Employment (level)</t>
  </si>
  <si>
    <t>Private Employment : LOG DEVIATION</t>
  </si>
  <si>
    <t>Private Employment : LOG CHANGE DEVIATION</t>
  </si>
  <si>
    <t>MULTIPLIER</t>
  </si>
  <si>
    <t>Percent deviation of government employment: relative to pre-1990 recession</t>
  </si>
  <si>
    <t>M1</t>
  </si>
  <si>
    <t>M2</t>
  </si>
  <si>
    <t>M3</t>
  </si>
  <si>
    <t>M4</t>
  </si>
  <si>
    <t>2007 Recession</t>
  </si>
  <si>
    <t>2001 Recession</t>
  </si>
  <si>
    <t>1990 Recession</t>
  </si>
  <si>
    <t>Deviation from 1990 average</t>
  </si>
  <si>
    <t>Government employment net of census and USPS NORMALIZED BY LABOR FORCE</t>
  </si>
  <si>
    <t>Working Age Population: Aged 15-64: All Persons for the United States</t>
  </si>
  <si>
    <t>LFWA64TTUSM647N</t>
  </si>
  <si>
    <t>Organisation for Economic Co-operation and Development</t>
  </si>
  <si>
    <t>Main Economic Indicators (Not a Press Release)</t>
  </si>
  <si>
    <t>Not Seasonally Adjusted</t>
  </si>
  <si>
    <t>Persons</t>
  </si>
  <si>
    <t>2013-08-22 11:49 AM CDT</t>
  </si>
  <si>
    <t>OECD descriptor ID: LFWA64TT</t>
  </si>
  <si>
    <t>OECD unit ID: ST</t>
  </si>
  <si>
    <t>OECD country ID: USA</t>
  </si>
  <si>
    <t>All OECD data should be cited as follows: OECD, "Main Economic</t>
  </si>
  <si>
    <t>Indicators - complete database", Main Economic Indicators</t>
  </si>
  <si>
    <t>(database),http://dx.doi.org/10.1787/data-00052-en (Accessed on date)</t>
  </si>
  <si>
    <t>Copyright OECD. Reprinted with permission.</t>
  </si>
  <si>
    <t>pre-1990 average</t>
  </si>
  <si>
    <t>actual</t>
  </si>
  <si>
    <t>Civilian Labor Force</t>
  </si>
  <si>
    <t>CLF16OV</t>
  </si>
  <si>
    <t>1948-01-01 to 2013-08-01</t>
  </si>
  <si>
    <t>2013-09-06 9:06 AM CDT</t>
  </si>
  <si>
    <t>Persons 16 years of age and older.</t>
  </si>
  <si>
    <t>The Bureau of Labor Statistics (BLS) announced several revisions to</t>
  </si>
  <si>
    <t>the Household Survey on Friday Feb.7th 2003, with the release of the</t>
  </si>
  <si>
    <t>January 2003 Data. They introduced the Census 2000 population controls</t>
  </si>
  <si>
    <t>(which affect data back to 2000 and cause a break in the data in</t>
  </si>
  <si>
    <t>January 2000), a new seasonal adjustment procedure, and new seasonal</t>
  </si>
  <si>
    <t>factors back to January 1998. For further information contact the</t>
  </si>
  <si>
    <t>Current Employment Statistics (CES) homepage at www.bls.gov/ces or by</t>
  </si>
  <si>
    <t>calling 202-691-6555.</t>
  </si>
  <si>
    <t>NORMALIZED</t>
  </si>
  <si>
    <t>ACTIVITY RATES: Activity Rate: Aged 15-64: All Persons for the United States (LRAC64TTUSM156S)</t>
  </si>
  <si>
    <t>M1.5</t>
  </si>
  <si>
    <t>Quarter</t>
  </si>
  <si>
    <t>Employment to Working Age population Ratio</t>
  </si>
  <si>
    <t>UNEMPLOYMENT RATE</t>
  </si>
  <si>
    <t>QUARTERLY FREQUENCY</t>
  </si>
  <si>
    <t>Unemployment rate</t>
  </si>
  <si>
    <t>unemployment rate: deviation from the level of UE before the recession</t>
  </si>
  <si>
    <t>Increment in unemployment rate</t>
  </si>
  <si>
    <t>Accumulated average increments of unemployment rate</t>
  </si>
  <si>
    <t>QUARTERLY</t>
  </si>
  <si>
    <t>Normalized unemployment rate</t>
  </si>
  <si>
    <t xml:space="preserve"> </t>
  </si>
  <si>
    <t>normalized</t>
  </si>
  <si>
    <r>
      <t xml:space="preserve">QUARTERLY, </t>
    </r>
    <r>
      <rPr>
        <b/>
        <sz val="11"/>
        <color theme="1"/>
        <rFont val="Calibri"/>
        <family val="2"/>
        <scheme val="minor"/>
      </rPr>
      <t>normalized</t>
    </r>
  </si>
  <si>
    <t>Construct contribution of fiscal policies to UE outcomes</t>
  </si>
  <si>
    <t>Multiplier is:</t>
  </si>
  <si>
    <t>Okun coeff.:</t>
  </si>
  <si>
    <t>Real Gross Domestic Product</t>
  </si>
  <si>
    <t>Real Potential Gross Domestic Product</t>
  </si>
  <si>
    <t>Civilian Unemployment Rate</t>
  </si>
  <si>
    <t>Counterfactual UE paths for each recession</t>
  </si>
  <si>
    <t>GDPC1</t>
  </si>
  <si>
    <t>GDPPOT</t>
  </si>
  <si>
    <t>UNRATE</t>
  </si>
  <si>
    <t>Cumulative change in Fiscal Balances (rel. to pot. GDP)</t>
  </si>
  <si>
    <t>Contribution to Output Growth (rel. to pot. GDP and pre-90 recessions)</t>
  </si>
  <si>
    <t>Contemporaneous Effect on UE</t>
  </si>
  <si>
    <t>Cumulative Effect on UE</t>
  </si>
  <si>
    <t>Dec. 2007</t>
  </si>
  <si>
    <t>U.S. Department of Commerce: Bureau of Economic Analysis</t>
  </si>
  <si>
    <t>U.S. Congress: Congressional Budget Office</t>
  </si>
  <si>
    <t>Average</t>
  </si>
  <si>
    <t>1990Q3</t>
  </si>
  <si>
    <t>2001Q1</t>
  </si>
  <si>
    <t>2007Q4</t>
  </si>
  <si>
    <t>qrts</t>
  </si>
  <si>
    <t>counterf.</t>
  </si>
  <si>
    <t>Gross Domestic Product</t>
  </si>
  <si>
    <t>Budget and Economic Outlook</t>
  </si>
  <si>
    <t>Seasonally Adjusted Annual Rate</t>
  </si>
  <si>
    <t>Quarterly</t>
  </si>
  <si>
    <t>Change, Billions of Chained 2009 Dollars</t>
  </si>
  <si>
    <t>Billions of Chained 2005 Dollars</t>
  </si>
  <si>
    <t>1947-01-01 to 2013-04-01</t>
  </si>
  <si>
    <t>1949-01-01 to 2023-10-01</t>
  </si>
  <si>
    <t>Change, Percent</t>
  </si>
  <si>
    <t>Percent</t>
  </si>
  <si>
    <t>2013-07-31 8:58 AM CDT</t>
  </si>
  <si>
    <t>2013-02-05 3:16 PM CST</t>
  </si>
  <si>
    <t>1948-01-01 to 2013-07-01</t>
  </si>
  <si>
    <t>1990-01-01 to 2013-07-01</t>
  </si>
  <si>
    <t>BEA Account Code: A191RX1</t>
  </si>
  <si>
    <t>would produce with a high rate of use of its capital and labor</t>
  </si>
  <si>
    <t>The unemployment rate represents the number of unemployed as a</t>
  </si>
  <si>
    <t>Real gross domestic product is the inflation adjusted value of the</t>
  </si>
  <si>
    <t>resources. The data is adjusted to remove the effects of inflation.</t>
  </si>
  <si>
    <t>percentage of the labor force. Labor force data are restricted to</t>
  </si>
  <si>
    <t>goods and services produced by labor and property located in the</t>
  </si>
  <si>
    <t>people 16 years of age and older, who currently reside in 1 of the 50</t>
  </si>
  <si>
    <t xml:space="preserve">United States. </t>
  </si>
  <si>
    <t>states or the District of Columbia, who do not reside in institutions</t>
  </si>
  <si>
    <t>(e.g., penal and mental facilities, homes for the aged), and who are</t>
  </si>
  <si>
    <t>For more information see the Guide to the National Income and Product</t>
  </si>
  <si>
    <t>not on active duty in the Armed Forces.</t>
  </si>
  <si>
    <t>Accounts of the United States (NIPA) -</t>
  </si>
  <si>
    <t>(http://www.bea.gov/national/pdf/nipaguid.pdf)</t>
  </si>
  <si>
    <t>This rate is also defined as the U-3 measure of labor</t>
  </si>
  <si>
    <t>underutilization.</t>
  </si>
  <si>
    <t>D(RGDP)</t>
  </si>
  <si>
    <t>Potential GDP</t>
  </si>
  <si>
    <t>D(RGDP)/POT</t>
  </si>
  <si>
    <t>D(UE)</t>
  </si>
  <si>
    <t>counterf. budget</t>
  </si>
  <si>
    <t>counterf. Empl.</t>
  </si>
  <si>
    <t>Simulated response - Actual response</t>
  </si>
  <si>
    <t>Counterfactual (cyclically adjusted budget deficit)</t>
  </si>
  <si>
    <t>Counterfactual (layoffs of government workers)</t>
  </si>
  <si>
    <t>Actual</t>
  </si>
  <si>
    <t>pre-1990</t>
  </si>
  <si>
    <t>2007 Recession: Actual</t>
  </si>
  <si>
    <t>Pre-1990 Recessions: Actual</t>
  </si>
  <si>
    <t>Contribution of monetary policy shocks</t>
  </si>
  <si>
    <t>2007 Recession: Counterfactual (mon. policy + cyclically adjusted budget deficit)</t>
  </si>
  <si>
    <t>2007 Recession: Counterfactual (mon. policy + layoffs of government workers)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</si>
</sst>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yyyy\-mm\-dd"/>
    <numFmt numFmtId="165" formatCode="0.0"/>
    <numFmt numFmtId="166" formatCode="0.000"/>
    <numFmt numFmtId="167" formatCode="0.0000"/>
  </numFmts>
  <fonts count="7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164" fontId="0" fillId="0" borderId="0" xfId="0" applyNumberFormat="1" applyFont="1" applyFill="1" applyBorder="1" applyAlignment="1" applyProtection="1"/>
    <xf numFmtId="165" fontId="0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alignment horizontal="left"/>
    </xf>
    <xf numFmtId="1" fontId="0" fillId="0" borderId="0" xfId="0" applyNumberFormat="1" applyFont="1" applyFill="1" applyBorder="1" applyAlignment="1" applyProtection="1"/>
    <xf numFmtId="1" fontId="0" fillId="0" borderId="0" xfId="0" applyNumberFormat="1"/>
    <xf numFmtId="17" fontId="0" fillId="0" borderId="0" xfId="0" applyNumberFormat="1"/>
    <xf numFmtId="16" fontId="0" fillId="0" borderId="0" xfId="0" quotePrefix="1" applyNumberFormat="1"/>
    <xf numFmtId="0" fontId="0" fillId="2" borderId="0" xfId="0" applyFill="1"/>
    <xf numFmtId="0" fontId="1" fillId="2" borderId="0" xfId="0" applyFont="1" applyFill="1" applyAlignment="1">
      <alignment horizontal="center"/>
    </xf>
    <xf numFmtId="166" fontId="0" fillId="0" borderId="0" xfId="0" applyNumberFormat="1"/>
    <xf numFmtId="17" fontId="0" fillId="2" borderId="0" xfId="0" applyNumberFormat="1" applyFill="1"/>
    <xf numFmtId="16" fontId="0" fillId="2" borderId="0" xfId="0" quotePrefix="1" applyNumberFormat="1" applyFill="1"/>
    <xf numFmtId="2" fontId="0" fillId="0" borderId="0" xfId="0" applyNumberFormat="1"/>
    <xf numFmtId="0" fontId="0" fillId="2" borderId="0" xfId="0" applyNumberFormat="1" applyFont="1" applyFill="1" applyBorder="1" applyAlignment="1" applyProtection="1">
      <alignment horizontal="left"/>
    </xf>
    <xf numFmtId="166" fontId="0" fillId="2" borderId="0" xfId="0" applyNumberFormat="1" applyFill="1"/>
    <xf numFmtId="0" fontId="0" fillId="3" borderId="0" xfId="0" applyFill="1"/>
    <xf numFmtId="2" fontId="0" fillId="0" borderId="0" xfId="0" applyNumberFormat="1" applyFont="1" applyFill="1" applyBorder="1" applyAlignment="1" applyProtection="1"/>
    <xf numFmtId="167" fontId="0" fillId="0" borderId="0" xfId="0" applyNumberFormat="1"/>
    <xf numFmtId="0" fontId="0" fillId="4" borderId="0" xfId="0" applyFill="1"/>
    <xf numFmtId="0" fontId="0" fillId="5" borderId="0" xfId="0" applyFill="1"/>
    <xf numFmtId="167" fontId="0" fillId="5" borderId="0" xfId="0" applyNumberFormat="1" applyFill="1"/>
    <xf numFmtId="167" fontId="0" fillId="3" borderId="0" xfId="0" applyNumberFormat="1" applyFill="1"/>
    <xf numFmtId="2" fontId="0" fillId="2" borderId="0" xfId="0" applyNumberFormat="1" applyFill="1"/>
    <xf numFmtId="2" fontId="0" fillId="5" borderId="0" xfId="0" applyNumberFormat="1" applyFont="1" applyFill="1" applyBorder="1" applyAlignment="1" applyProtection="1"/>
    <xf numFmtId="167" fontId="0" fillId="2" borderId="0" xfId="0" applyNumberFormat="1" applyFill="1"/>
    <xf numFmtId="0" fontId="0" fillId="0" borderId="0" xfId="0" applyFill="1"/>
    <xf numFmtId="167" fontId="0" fillId="0" borderId="0" xfId="0" applyNumberFormat="1" applyFill="1"/>
    <xf numFmtId="1" fontId="0" fillId="0" borderId="0" xfId="0" applyNumberFormat="1" applyFill="1"/>
    <xf numFmtId="0" fontId="2" fillId="0" borderId="0" xfId="0" applyFont="1"/>
    <xf numFmtId="2" fontId="2" fillId="0" borderId="0" xfId="0" applyNumberFormat="1" applyFont="1" applyFill="1" applyBorder="1" applyAlignment="1" applyProtection="1"/>
    <xf numFmtId="17" fontId="2" fillId="0" borderId="0" xfId="0" applyNumberFormat="1" applyFont="1"/>
    <xf numFmtId="16" fontId="2" fillId="0" borderId="0" xfId="0" quotePrefix="1" applyNumberFormat="1" applyFont="1"/>
    <xf numFmtId="2" fontId="2" fillId="0" borderId="0" xfId="0" applyNumberFormat="1" applyFont="1"/>
    <xf numFmtId="17" fontId="0" fillId="3" borderId="0" xfId="0" applyNumberFormat="1" applyFill="1"/>
    <xf numFmtId="16" fontId="0" fillId="3" borderId="0" xfId="0" quotePrefix="1" applyNumberFormat="1" applyFill="1"/>
    <xf numFmtId="166" fontId="0" fillId="3" borderId="0" xfId="0" applyNumberFormat="1" applyFill="1"/>
    <xf numFmtId="0" fontId="0" fillId="6" borderId="0" xfId="0" applyFill="1"/>
    <xf numFmtId="0" fontId="0" fillId="7" borderId="0" xfId="0" applyFill="1"/>
    <xf numFmtId="0" fontId="0" fillId="7" borderId="0" xfId="0" applyFill="1" applyAlignment="1">
      <alignment horizontal="left"/>
    </xf>
    <xf numFmtId="0" fontId="0" fillId="8" borderId="0" xfId="0" applyFill="1"/>
    <xf numFmtId="0" fontId="0" fillId="9" borderId="0" xfId="0" applyFill="1"/>
    <xf numFmtId="0" fontId="0" fillId="0" borderId="0" xfId="0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6" borderId="1" xfId="0" applyFill="1" applyBorder="1"/>
    <xf numFmtId="0" fontId="4" fillId="6" borderId="1" xfId="0" applyNumberFormat="1" applyFont="1" applyFill="1" applyBorder="1"/>
    <xf numFmtId="0" fontId="0" fillId="0" borderId="1" xfId="0" applyBorder="1"/>
    <xf numFmtId="0" fontId="4" fillId="7" borderId="1" xfId="0" applyNumberFormat="1" applyFont="1" applyFill="1" applyBorder="1"/>
    <xf numFmtId="0" fontId="4" fillId="4" borderId="1" xfId="0" applyNumberFormat="1" applyFont="1" applyFill="1" applyBorder="1"/>
    <xf numFmtId="0" fontId="4" fillId="8" borderId="1" xfId="0" applyNumberFormat="1" applyFont="1" applyFill="1" applyBorder="1"/>
    <xf numFmtId="0" fontId="4" fillId="0" borderId="1" xfId="0" applyNumberFormat="1" applyFont="1" applyFill="1" applyBorder="1"/>
    <xf numFmtId="0" fontId="4" fillId="9" borderId="1" xfId="0" applyNumberFormat="1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4" fillId="6" borderId="0" xfId="0" applyFont="1" applyFill="1"/>
    <xf numFmtId="166" fontId="0" fillId="6" borderId="0" xfId="0" applyNumberFormat="1" applyFill="1"/>
    <xf numFmtId="2" fontId="0" fillId="6" borderId="0" xfId="0" applyNumberFormat="1" applyFill="1"/>
    <xf numFmtId="0" fontId="0" fillId="9" borderId="0" xfId="0" applyFill="1" applyAlignment="1">
      <alignment horizontal="center"/>
    </xf>
    <xf numFmtId="165" fontId="0" fillId="9" borderId="0" xfId="0" applyNumberFormat="1" applyFont="1" applyFill="1" applyBorder="1" applyAlignment="1" applyProtection="1">
      <alignment horizontal="center"/>
    </xf>
    <xf numFmtId="165" fontId="0" fillId="9" borderId="0" xfId="0" applyNumberFormat="1" applyFill="1" applyAlignment="1">
      <alignment horizontal="center"/>
    </xf>
    <xf numFmtId="165" fontId="0" fillId="0" borderId="0" xfId="0" applyNumberFormat="1"/>
    <xf numFmtId="0" fontId="0" fillId="0" borderId="0" xfId="0" applyNumberFormat="1" applyFont="1" applyFill="1" applyBorder="1" applyAlignment="1" applyProtection="1">
      <alignment horizontal="right"/>
    </xf>
    <xf numFmtId="1" fontId="0" fillId="9" borderId="0" xfId="0" applyNumberFormat="1" applyFill="1" applyAlignment="1">
      <alignment horizontal="center"/>
    </xf>
    <xf numFmtId="0" fontId="1" fillId="0" borderId="0" xfId="0" applyFont="1"/>
    <xf numFmtId="0" fontId="0" fillId="3" borderId="1" xfId="0" applyFill="1" applyBorder="1" applyAlignment="1">
      <alignment horizontal="center"/>
    </xf>
    <xf numFmtId="0" fontId="4" fillId="3" borderId="1" xfId="0" applyNumberFormat="1" applyFont="1" applyFill="1" applyBorder="1" applyAlignment="1">
      <alignment horizontal="center"/>
    </xf>
    <xf numFmtId="1" fontId="0" fillId="3" borderId="0" xfId="0" applyNumberFormat="1" applyFill="1" applyAlignment="1">
      <alignment horizontal="center"/>
    </xf>
    <xf numFmtId="165" fontId="0" fillId="3" borderId="0" xfId="0" applyNumberFormat="1" applyFont="1" applyFill="1" applyBorder="1" applyAlignment="1" applyProtection="1">
      <alignment horizontal="center"/>
    </xf>
    <xf numFmtId="2" fontId="0" fillId="9" borderId="0" xfId="0" applyNumberFormat="1" applyFill="1" applyAlignment="1">
      <alignment horizontal="center"/>
    </xf>
    <xf numFmtId="2" fontId="0" fillId="9" borderId="0" xfId="0" applyNumberFormat="1" applyFont="1" applyFill="1" applyBorder="1" applyAlignment="1" applyProtection="1">
      <alignment horizontal="center"/>
    </xf>
    <xf numFmtId="2" fontId="0" fillId="3" borderId="0" xfId="0" applyNumberFormat="1" applyFill="1" applyAlignment="1">
      <alignment horizontal="center"/>
    </xf>
    <xf numFmtId="2" fontId="0" fillId="3" borderId="0" xfId="0" applyNumberFormat="1" applyFont="1" applyFill="1" applyBorder="1" applyAlignment="1" applyProtection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Font="1" applyFill="1" applyBorder="1" applyAlignment="1" applyProtection="1">
      <alignment horizontal="right"/>
    </xf>
    <xf numFmtId="2" fontId="0" fillId="0" borderId="0" xfId="0" applyNumberFormat="1" applyAlignment="1">
      <alignment horizontal="right"/>
    </xf>
    <xf numFmtId="0" fontId="0" fillId="9" borderId="1" xfId="0" applyFill="1" applyBorder="1" applyAlignment="1">
      <alignment horizontal="center"/>
    </xf>
    <xf numFmtId="0" fontId="0" fillId="6" borderId="1" xfId="0" applyFill="1" applyBorder="1" applyAlignment="1">
      <alignment horizontal="center" wrapText="1"/>
    </xf>
    <xf numFmtId="0" fontId="0" fillId="7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8" borderId="1" xfId="0" applyFill="1" applyBorder="1" applyAlignment="1">
      <alignment horizontal="center"/>
    </xf>
    <xf numFmtId="17" fontId="0" fillId="9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1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'PE multi 4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4 (percent) NORM'!$AO$4:$AO$52</c:f>
              <c:numCache>
                <c:formatCode>General</c:formatCode>
                <c:ptCount val="49"/>
                <c:pt idx="0">
                  <c:v>0</c:v>
                </c:pt>
                <c:pt idx="1">
                  <c:v>5.5771371409261104E-2</c:v>
                </c:pt>
                <c:pt idx="2">
                  <c:v>0.11860796610554389</c:v>
                </c:pt>
                <c:pt idx="3">
                  <c:v>0.22566197309112779</c:v>
                </c:pt>
                <c:pt idx="4">
                  <c:v>0.31336403820192865</c:v>
                </c:pt>
                <c:pt idx="5">
                  <c:v>0.35939924497499304</c:v>
                </c:pt>
                <c:pt idx="6">
                  <c:v>0.41211426293993941</c:v>
                </c:pt>
                <c:pt idx="7">
                  <c:v>0.45748524825038717</c:v>
                </c:pt>
                <c:pt idx="8">
                  <c:v>0.47089248879199425</c:v>
                </c:pt>
                <c:pt idx="9">
                  <c:v>0.51922266462096633</c:v>
                </c:pt>
                <c:pt idx="10">
                  <c:v>0.56602329648954364</c:v>
                </c:pt>
                <c:pt idx="11">
                  <c:v>0.60074766323085427</c:v>
                </c:pt>
                <c:pt idx="12">
                  <c:v>0.72576953718117276</c:v>
                </c:pt>
                <c:pt idx="13">
                  <c:v>0.76104966366082816</c:v>
                </c:pt>
                <c:pt idx="14">
                  <c:v>0.85254985243452075</c:v>
                </c:pt>
                <c:pt idx="15">
                  <c:v>0.87983070424817378</c:v>
                </c:pt>
                <c:pt idx="16">
                  <c:v>0.96923957031359598</c:v>
                </c:pt>
                <c:pt idx="17">
                  <c:v>1</c:v>
                </c:pt>
                <c:pt idx="18">
                  <c:v>0.96860605564772195</c:v>
                </c:pt>
                <c:pt idx="19">
                  <c:v>0.95369313120211452</c:v>
                </c:pt>
                <c:pt idx="20">
                  <c:v>0.93377875049238979</c:v>
                </c:pt>
                <c:pt idx="21">
                  <c:v>0.87571017598378076</c:v>
                </c:pt>
                <c:pt idx="22">
                  <c:v>0.84912321749793529</c:v>
                </c:pt>
                <c:pt idx="23">
                  <c:v>0.86748449755137369</c:v>
                </c:pt>
                <c:pt idx="24">
                  <c:v>0.77887648595312142</c:v>
                </c:pt>
                <c:pt idx="25">
                  <c:v>0.75236973824329068</c:v>
                </c:pt>
                <c:pt idx="26">
                  <c:v>0.6704155625518442</c:v>
                </c:pt>
                <c:pt idx="27">
                  <c:v>0.61568981197918959</c:v>
                </c:pt>
                <c:pt idx="28">
                  <c:v>0.54643927906098944</c:v>
                </c:pt>
                <c:pt idx="29">
                  <c:v>0.52848721549247968</c:v>
                </c:pt>
                <c:pt idx="30">
                  <c:v>0.45821197247637702</c:v>
                </c:pt>
                <c:pt idx="31">
                  <c:v>0.46247039123714523</c:v>
                </c:pt>
                <c:pt idx="32">
                  <c:v>0.47175399617337288</c:v>
                </c:pt>
                <c:pt idx="33">
                  <c:v>0.46088752636598701</c:v>
                </c:pt>
                <c:pt idx="34">
                  <c:v>0.41173640920700916</c:v>
                </c:pt>
                <c:pt idx="35">
                  <c:v>0.35299547511100149</c:v>
                </c:pt>
                <c:pt idx="36">
                  <c:v>0.39207329576866762</c:v>
                </c:pt>
                <c:pt idx="37">
                  <c:v>0.35591874614060987</c:v>
                </c:pt>
                <c:pt idx="38">
                  <c:v>0.31850837499876772</c:v>
                </c:pt>
                <c:pt idx="39">
                  <c:v>0.32230070666517535</c:v>
                </c:pt>
                <c:pt idx="40">
                  <c:v>0.2899339536059175</c:v>
                </c:pt>
                <c:pt idx="41">
                  <c:v>0.25426187524772359</c:v>
                </c:pt>
                <c:pt idx="42">
                  <c:v>0.23992529553082839</c:v>
                </c:pt>
                <c:pt idx="43">
                  <c:v>0.24334070035110617</c:v>
                </c:pt>
                <c:pt idx="44">
                  <c:v>0.20712796390930149</c:v>
                </c:pt>
                <c:pt idx="45">
                  <c:v>0.22457875644334072</c:v>
                </c:pt>
                <c:pt idx="46">
                  <c:v>0.16481704773187622</c:v>
                </c:pt>
                <c:pt idx="47">
                  <c:v>0.21141807881439287</c:v>
                </c:pt>
                <c:pt idx="48">
                  <c:v>0.23228096324874678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'PE multi 4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4 (percent) NORM'!$AP$4:$AP$52</c:f>
              <c:numCache>
                <c:formatCode>General</c:formatCode>
                <c:ptCount val="49"/>
                <c:pt idx="0">
                  <c:v>0</c:v>
                </c:pt>
                <c:pt idx="1">
                  <c:v>7.3636874467393656E-2</c:v>
                </c:pt>
                <c:pt idx="2">
                  <c:v>0.13811784348701578</c:v>
                </c:pt>
                <c:pt idx="3">
                  <c:v>4.7647488712904161E-2</c:v>
                </c:pt>
                <c:pt idx="4">
                  <c:v>0.14678200535451993</c:v>
                </c:pt>
                <c:pt idx="5">
                  <c:v>0.24150582902623277</c:v>
                </c:pt>
                <c:pt idx="6">
                  <c:v>0.31724729728040213</c:v>
                </c:pt>
                <c:pt idx="7">
                  <c:v>0.40271515842899824</c:v>
                </c:pt>
                <c:pt idx="8">
                  <c:v>0.50553023763370619</c:v>
                </c:pt>
                <c:pt idx="9">
                  <c:v>0.42967702032102162</c:v>
                </c:pt>
                <c:pt idx="10">
                  <c:v>0.49137907756707255</c:v>
                </c:pt>
                <c:pt idx="11">
                  <c:v>0.52508896226326041</c:v>
                </c:pt>
                <c:pt idx="12">
                  <c:v>0.57516736068612828</c:v>
                </c:pt>
                <c:pt idx="13">
                  <c:v>0.544917934026656</c:v>
                </c:pt>
                <c:pt idx="14">
                  <c:v>0.53002146404032791</c:v>
                </c:pt>
                <c:pt idx="15">
                  <c:v>0.56704776779451194</c:v>
                </c:pt>
                <c:pt idx="16">
                  <c:v>0.63617922149979811</c:v>
                </c:pt>
                <c:pt idx="17">
                  <c:v>0.72076738749292713</c:v>
                </c:pt>
                <c:pt idx="18">
                  <c:v>0.73117404800565433</c:v>
                </c:pt>
                <c:pt idx="19">
                  <c:v>0.83010261212768788</c:v>
                </c:pt>
                <c:pt idx="20">
                  <c:v>0.82114193690237902</c:v>
                </c:pt>
                <c:pt idx="21">
                  <c:v>0.83091800706980345</c:v>
                </c:pt>
                <c:pt idx="22">
                  <c:v>0.93769777276687893</c:v>
                </c:pt>
                <c:pt idx="23">
                  <c:v>0.97035417703550075</c:v>
                </c:pt>
                <c:pt idx="24">
                  <c:v>0.96685972802999409</c:v>
                </c:pt>
                <c:pt idx="25">
                  <c:v>1</c:v>
                </c:pt>
                <c:pt idx="26">
                  <c:v>0.92101847527029757</c:v>
                </c:pt>
                <c:pt idx="27">
                  <c:v>0.85530911779482321</c:v>
                </c:pt>
                <c:pt idx="28">
                  <c:v>0.90060495146360597</c:v>
                </c:pt>
                <c:pt idx="29">
                  <c:v>0.88714931195617053</c:v>
                </c:pt>
                <c:pt idx="30">
                  <c:v>0.88886526388493303</c:v>
                </c:pt>
                <c:pt idx="31">
                  <c:v>0.81662229246845486</c:v>
                </c:pt>
                <c:pt idx="32">
                  <c:v>0.76470267208637976</c:v>
                </c:pt>
                <c:pt idx="33">
                  <c:v>0.77619057374204792</c:v>
                </c:pt>
                <c:pt idx="34">
                  <c:v>0.78334370561490974</c:v>
                </c:pt>
                <c:pt idx="35">
                  <c:v>0.73501896173418402</c:v>
                </c:pt>
                <c:pt idx="36">
                  <c:v>0.72194113339578392</c:v>
                </c:pt>
                <c:pt idx="37">
                  <c:v>0.62230188946643128</c:v>
                </c:pt>
                <c:pt idx="38">
                  <c:v>0.62174460280226518</c:v>
                </c:pt>
                <c:pt idx="39">
                  <c:v>0.62108063547987924</c:v>
                </c:pt>
                <c:pt idx="40">
                  <c:v>0.56446333944067661</c:v>
                </c:pt>
                <c:pt idx="41">
                  <c:v>0.57599558639859461</c:v>
                </c:pt>
                <c:pt idx="42">
                  <c:v>0.58609812676438844</c:v>
                </c:pt>
                <c:pt idx="43">
                  <c:v>0.54776664180797607</c:v>
                </c:pt>
                <c:pt idx="44">
                  <c:v>0.50794224984958836</c:v>
                </c:pt>
                <c:pt idx="45">
                  <c:v>0.50302776730019216</c:v>
                </c:pt>
                <c:pt idx="46">
                  <c:v>0.34229751333671821</c:v>
                </c:pt>
                <c:pt idx="47">
                  <c:v>0.31036556793036141</c:v>
                </c:pt>
                <c:pt idx="48">
                  <c:v>0.26507484129208436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'PE multi 4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4 (percent) NORM'!$AQ$4:$AQ$52</c:f>
              <c:numCache>
                <c:formatCode>General</c:formatCode>
                <c:ptCount val="49"/>
                <c:pt idx="0">
                  <c:v>0</c:v>
                </c:pt>
                <c:pt idx="1">
                  <c:v>9.78875318884945E-2</c:v>
                </c:pt>
                <c:pt idx="2">
                  <c:v>0.12068782067694762</c:v>
                </c:pt>
                <c:pt idx="3">
                  <c:v>0.1423288139083724</c:v>
                </c:pt>
                <c:pt idx="4">
                  <c:v>0.20414605299651511</c:v>
                </c:pt>
                <c:pt idx="5">
                  <c:v>0.38104158106070651</c:v>
                </c:pt>
                <c:pt idx="6">
                  <c:v>0.44440227961505396</c:v>
                </c:pt>
                <c:pt idx="7">
                  <c:v>0.62558684527577091</c:v>
                </c:pt>
                <c:pt idx="8">
                  <c:v>0.7641695370673024</c:v>
                </c:pt>
                <c:pt idx="9">
                  <c:v>0.83165123533992247</c:v>
                </c:pt>
                <c:pt idx="10">
                  <c:v>0.78986695266583795</c:v>
                </c:pt>
                <c:pt idx="11">
                  <c:v>0.77357117515065532</c:v>
                </c:pt>
                <c:pt idx="12">
                  <c:v>0.8750690661533822</c:v>
                </c:pt>
                <c:pt idx="13">
                  <c:v>0.94142133121058336</c:v>
                </c:pt>
                <c:pt idx="14">
                  <c:v>0.956906505690721</c:v>
                </c:pt>
                <c:pt idx="15">
                  <c:v>0.94030731479613205</c:v>
                </c:pt>
                <c:pt idx="16">
                  <c:v>0.9475683650347535</c:v>
                </c:pt>
                <c:pt idx="17">
                  <c:v>0.95357553022515762</c:v>
                </c:pt>
                <c:pt idx="18">
                  <c:v>0.83906322296408642</c:v>
                </c:pt>
                <c:pt idx="19">
                  <c:v>0.90836316989924837</c:v>
                </c:pt>
                <c:pt idx="20">
                  <c:v>0.95461248486957262</c:v>
                </c:pt>
                <c:pt idx="21">
                  <c:v>1</c:v>
                </c:pt>
                <c:pt idx="22">
                  <c:v>0.88875994100155375</c:v>
                </c:pt>
                <c:pt idx="23">
                  <c:v>0.84907343231184984</c:v>
                </c:pt>
                <c:pt idx="24">
                  <c:v>0.81807874143492065</c:v>
                </c:pt>
                <c:pt idx="25">
                  <c:v>0.83127835436557662</c:v>
                </c:pt>
                <c:pt idx="26">
                  <c:v>0.8264289022731095</c:v>
                </c:pt>
                <c:pt idx="27">
                  <c:v>0.92576707879966824</c:v>
                </c:pt>
                <c:pt idx="28">
                  <c:v>0.87589853315301092</c:v>
                </c:pt>
                <c:pt idx="29">
                  <c:v>0.73549124261412879</c:v>
                </c:pt>
                <c:pt idx="30">
                  <c:v>0.71112854298106276</c:v>
                </c:pt>
                <c:pt idx="31">
                  <c:v>0.66820406876408633</c:v>
                </c:pt>
                <c:pt idx="32">
                  <c:v>0.56436195793675514</c:v>
                </c:pt>
                <c:pt idx="33">
                  <c:v>0.45840953203096685</c:v>
                </c:pt>
                <c:pt idx="34">
                  <c:v>0.52166138428711795</c:v>
                </c:pt>
                <c:pt idx="35">
                  <c:v>0.42617584397132818</c:v>
                </c:pt>
                <c:pt idx="36">
                  <c:v>0.49429737396677609</c:v>
                </c:pt>
                <c:pt idx="37">
                  <c:v>0.41844503871918576</c:v>
                </c:pt>
                <c:pt idx="38">
                  <c:v>0.42845567062648765</c:v>
                </c:pt>
                <c:pt idx="39">
                  <c:v>0.41586299045441416</c:v>
                </c:pt>
                <c:pt idx="40">
                  <c:v>0.35580630303431288</c:v>
                </c:pt>
                <c:pt idx="41">
                  <c:v>0.32530854889299321</c:v>
                </c:pt>
                <c:pt idx="42">
                  <c:v>0.24604007658691979</c:v>
                </c:pt>
                <c:pt idx="43">
                  <c:v>0.26475496568769341</c:v>
                </c:pt>
                <c:pt idx="44">
                  <c:v>0.18728387630723986</c:v>
                </c:pt>
                <c:pt idx="45">
                  <c:v>0.19196196523589185</c:v>
                </c:pt>
                <c:pt idx="46">
                  <c:v>9.61004341072762E-2</c:v>
                </c:pt>
                <c:pt idx="47">
                  <c:v>9.9185527316581645E-2</c:v>
                </c:pt>
                <c:pt idx="48">
                  <c:v>-5.6832329670528217E-2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'PE multi 4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4 (percent) NORM'!$AR$4:$AR$52</c:f>
              <c:numCache>
                <c:formatCode>General</c:formatCode>
                <c:ptCount val="49"/>
                <c:pt idx="0">
                  <c:v>0</c:v>
                </c:pt>
                <c:pt idx="1">
                  <c:v>7.6617720122066663E-2</c:v>
                </c:pt>
                <c:pt idx="2">
                  <c:v>6.7496145702326024E-2</c:v>
                </c:pt>
                <c:pt idx="3">
                  <c:v>4.3664663574021871E-2</c:v>
                </c:pt>
                <c:pt idx="4">
                  <c:v>2.9468075732883757E-2</c:v>
                </c:pt>
                <c:pt idx="5">
                  <c:v>0.14551510720232408</c:v>
                </c:pt>
                <c:pt idx="6">
                  <c:v>0.19982366503595242</c:v>
                </c:pt>
                <c:pt idx="7">
                  <c:v>0.26509682027628584</c:v>
                </c:pt>
                <c:pt idx="8">
                  <c:v>0.33131186916022742</c:v>
                </c:pt>
                <c:pt idx="9">
                  <c:v>0.30796928546307456</c:v>
                </c:pt>
                <c:pt idx="10">
                  <c:v>0.36053064234673821</c:v>
                </c:pt>
                <c:pt idx="11">
                  <c:v>0.41284487608848852</c:v>
                </c:pt>
                <c:pt idx="12">
                  <c:v>0.51984064990166956</c:v>
                </c:pt>
                <c:pt idx="13">
                  <c:v>0.64930868012328569</c:v>
                </c:pt>
                <c:pt idx="14">
                  <c:v>0.74749446434276234</c:v>
                </c:pt>
                <c:pt idx="15">
                  <c:v>0.78347130339700699</c:v>
                </c:pt>
                <c:pt idx="16">
                  <c:v>0.83708553504893812</c:v>
                </c:pt>
                <c:pt idx="17">
                  <c:v>0.91426454777510224</c:v>
                </c:pt>
                <c:pt idx="18">
                  <c:v>0.93571803099545958</c:v>
                </c:pt>
                <c:pt idx="19">
                  <c:v>0.91076307332797235</c:v>
                </c:pt>
                <c:pt idx="20">
                  <c:v>0.93145152141449195</c:v>
                </c:pt>
                <c:pt idx="21">
                  <c:v>0.92552647882906425</c:v>
                </c:pt>
                <c:pt idx="22">
                  <c:v>1</c:v>
                </c:pt>
                <c:pt idx="23">
                  <c:v>0.96594238304155622</c:v>
                </c:pt>
                <c:pt idx="24">
                  <c:v>0.94228828022500466</c:v>
                </c:pt>
                <c:pt idx="25">
                  <c:v>0.92138836410246661</c:v>
                </c:pt>
                <c:pt idx="26">
                  <c:v>0.90820824434613012</c:v>
                </c:pt>
                <c:pt idx="27">
                  <c:v>0.92472104895439056</c:v>
                </c:pt>
                <c:pt idx="28">
                  <c:v>0.92202605280206873</c:v>
                </c:pt>
                <c:pt idx="29">
                  <c:v>0.8685752736727137</c:v>
                </c:pt>
                <c:pt idx="30">
                  <c:v>0.84626604257353388</c:v>
                </c:pt>
                <c:pt idx="31">
                  <c:v>0.81148352481402741</c:v>
                </c:pt>
                <c:pt idx="32">
                  <c:v>0.78512669617456798</c:v>
                </c:pt>
                <c:pt idx="33">
                  <c:v>0.71760502951612659</c:v>
                </c:pt>
                <c:pt idx="34">
                  <c:v>0.74224607261302566</c:v>
                </c:pt>
                <c:pt idx="35">
                  <c:v>0.77061811892676557</c:v>
                </c:pt>
                <c:pt idx="36">
                  <c:v>0.65628841675571503</c:v>
                </c:pt>
                <c:pt idx="37">
                  <c:v>0.64004478256675124</c:v>
                </c:pt>
                <c:pt idx="38">
                  <c:v>0.59601633738559046</c:v>
                </c:pt>
                <c:pt idx="39">
                  <c:v>0.57683567220400234</c:v>
                </c:pt>
                <c:pt idx="40">
                  <c:v>0.58815354143914111</c:v>
                </c:pt>
                <c:pt idx="41">
                  <c:v>0.5522174072883016</c:v>
                </c:pt>
                <c:pt idx="42">
                  <c:v>0.55380961464528544</c:v>
                </c:pt>
                <c:pt idx="43">
                  <c:v>0.46170056155891964</c:v>
                </c:pt>
                <c:pt idx="44">
                  <c:v>0.43607920227082841</c:v>
                </c:pt>
                <c:pt idx="45">
                  <c:v>0.43819547944205495</c:v>
                </c:pt>
                <c:pt idx="46">
                  <c:v>0.36144919176935814</c:v>
                </c:pt>
                <c:pt idx="47">
                  <c:v>0.28804226624854101</c:v>
                </c:pt>
                <c:pt idx="48">
                  <c:v>0.21467115024445571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9692576"/>
        <c:axId val="469693136"/>
      </c:lineChart>
      <c:catAx>
        <c:axId val="469692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69693136"/>
        <c:crossesAt val="-10"/>
        <c:auto val="1"/>
        <c:lblAlgn val="ctr"/>
        <c:lblOffset val="100"/>
        <c:tickLblSkip val="3"/>
        <c:noMultiLvlLbl val="0"/>
      </c:catAx>
      <c:valAx>
        <c:axId val="469693136"/>
        <c:scaling>
          <c:orientation val="minMax"/>
          <c:max val="1.1000000000000001"/>
          <c:min val="-0.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69692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6442357496010674"/>
          <c:y val="0.58593941309560138"/>
          <c:w val="0.27215336455036143"/>
          <c:h val="0.1959456648389834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'S3 UE after recession'!$AQ$4:$AQ$20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'S3 UE after recession'!$AY$4:$AY$20</c:f>
              <c:numCache>
                <c:formatCode>0.0000</c:formatCode>
                <c:ptCount val="17"/>
                <c:pt idx="0">
                  <c:v>0</c:v>
                </c:pt>
                <c:pt idx="1">
                  <c:v>0.13616825440752414</c:v>
                </c:pt>
                <c:pt idx="2">
                  <c:v>0.3692765666548149</c:v>
                </c:pt>
                <c:pt idx="3">
                  <c:v>0.49274216074225002</c:v>
                </c:pt>
                <c:pt idx="4">
                  <c:v>0.64419330960669374</c:v>
                </c:pt>
                <c:pt idx="5">
                  <c:v>0.84872744786500665</c:v>
                </c:pt>
                <c:pt idx="6">
                  <c:v>1</c:v>
                </c:pt>
                <c:pt idx="7">
                  <c:v>0.94054705708851538</c:v>
                </c:pt>
                <c:pt idx="8">
                  <c:v>0.84942659306200319</c:v>
                </c:pt>
                <c:pt idx="9">
                  <c:v>0.69386733419911995</c:v>
                </c:pt>
                <c:pt idx="10">
                  <c:v>0.52185807636783998</c:v>
                </c:pt>
                <c:pt idx="11">
                  <c:v>0.47487584148333123</c:v>
                </c:pt>
                <c:pt idx="12">
                  <c:v>0.39375968902659753</c:v>
                </c:pt>
                <c:pt idx="13">
                  <c:v>0.33927168228194593</c:v>
                </c:pt>
                <c:pt idx="14">
                  <c:v>0.26690344702094082</c:v>
                </c:pt>
                <c:pt idx="15">
                  <c:v>0.22977634179905565</c:v>
                </c:pt>
                <c:pt idx="16">
                  <c:v>0.20713004264677723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'S3 UE after recession'!$AQ$4:$AQ$20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'S3 UE after recession'!$AZ$4:$AZ$20</c:f>
              <c:numCache>
                <c:formatCode>0.0000</c:formatCode>
                <c:ptCount val="17"/>
                <c:pt idx="0">
                  <c:v>0</c:v>
                </c:pt>
                <c:pt idx="1">
                  <c:v>0.14647341555217164</c:v>
                </c:pt>
                <c:pt idx="2">
                  <c:v>0.34558708983157826</c:v>
                </c:pt>
                <c:pt idx="3">
                  <c:v>0.53489025409027524</c:v>
                </c:pt>
                <c:pt idx="4">
                  <c:v>0.62343272774259761</c:v>
                </c:pt>
                <c:pt idx="5">
                  <c:v>0.64295758811875015</c:v>
                </c:pt>
                <c:pt idx="6">
                  <c:v>0.77497052771313635</c:v>
                </c:pt>
                <c:pt idx="7">
                  <c:v>0.86711598309734184</c:v>
                </c:pt>
                <c:pt idx="8">
                  <c:v>1</c:v>
                </c:pt>
                <c:pt idx="9">
                  <c:v>0.92068980409712287</c:v>
                </c:pt>
                <c:pt idx="10">
                  <c:v>0.85699388990578462</c:v>
                </c:pt>
                <c:pt idx="11">
                  <c:v>0.72479824960562567</c:v>
                </c:pt>
                <c:pt idx="12">
                  <c:v>0.68695408603431307</c:v>
                </c:pt>
                <c:pt idx="13">
                  <c:v>0.56931096687320193</c:v>
                </c:pt>
                <c:pt idx="14">
                  <c:v>0.48749457571892019</c:v>
                </c:pt>
                <c:pt idx="15">
                  <c:v>0.44555461666841173</c:v>
                </c:pt>
                <c:pt idx="16">
                  <c:v>0.2572698245413525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'S3 UE after recession'!$AQ$4:$AQ$20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'S3 UE after recession'!$BA$4:$BA$20</c:f>
              <c:numCache>
                <c:formatCode>0.0000</c:formatCode>
                <c:ptCount val="17"/>
                <c:pt idx="0">
                  <c:v>0</c:v>
                </c:pt>
                <c:pt idx="1">
                  <c:v>7.6903970129903243E-2</c:v>
                </c:pt>
                <c:pt idx="2">
                  <c:v>0.29319283935853252</c:v>
                </c:pt>
                <c:pt idx="3">
                  <c:v>0.67427302608727324</c:v>
                </c:pt>
                <c:pt idx="4">
                  <c:v>0.76315586394549884</c:v>
                </c:pt>
                <c:pt idx="5">
                  <c:v>0.83735693071320272</c:v>
                </c:pt>
                <c:pt idx="6">
                  <c:v>0.77664770916384018</c:v>
                </c:pt>
                <c:pt idx="7">
                  <c:v>0.83987707089877406</c:v>
                </c:pt>
                <c:pt idx="8">
                  <c:v>0.852519622418625</c:v>
                </c:pt>
                <c:pt idx="9">
                  <c:v>1</c:v>
                </c:pt>
                <c:pt idx="10">
                  <c:v>0.97570919151495361</c:v>
                </c:pt>
                <c:pt idx="11">
                  <c:v>0.82345958554325771</c:v>
                </c:pt>
                <c:pt idx="12">
                  <c:v>0.7511327851483347</c:v>
                </c:pt>
                <c:pt idx="13">
                  <c:v>0.70182843677308415</c:v>
                </c:pt>
                <c:pt idx="14">
                  <c:v>0.61938731676406567</c:v>
                </c:pt>
                <c:pt idx="15">
                  <c:v>0.59564429461624813</c:v>
                </c:pt>
                <c:pt idx="16">
                  <c:v>0.539813339183702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'S3 UE after recession'!$AQ$4:$AQ$20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'S3 UE after recession'!$BB$4:$BB$20</c:f>
              <c:numCache>
                <c:formatCode>0.0000</c:formatCode>
                <c:ptCount val="17"/>
                <c:pt idx="0">
                  <c:v>0</c:v>
                </c:pt>
                <c:pt idx="1">
                  <c:v>3.2900810874830367E-3</c:v>
                </c:pt>
                <c:pt idx="2">
                  <c:v>7.1593943110139488E-2</c:v>
                </c:pt>
                <c:pt idx="3">
                  <c:v>0.21077606475526656</c:v>
                </c:pt>
                <c:pt idx="4">
                  <c:v>0.38488571588620102</c:v>
                </c:pt>
                <c:pt idx="5">
                  <c:v>0.67158680914389735</c:v>
                </c:pt>
                <c:pt idx="6">
                  <c:v>0.86994586143788</c:v>
                </c:pt>
                <c:pt idx="7">
                  <c:v>0.93681586066739975</c:v>
                </c:pt>
                <c:pt idx="8">
                  <c:v>1</c:v>
                </c:pt>
                <c:pt idx="9">
                  <c:v>0.98054145742039545</c:v>
                </c:pt>
                <c:pt idx="10">
                  <c:v>0.94588377895659215</c:v>
                </c:pt>
                <c:pt idx="11">
                  <c:v>0.91245369619666461</c:v>
                </c:pt>
                <c:pt idx="12">
                  <c:v>0.92408589340390568</c:v>
                </c:pt>
                <c:pt idx="13">
                  <c:v>0.81988532653112756</c:v>
                </c:pt>
                <c:pt idx="14">
                  <c:v>0.82661229422659044</c:v>
                </c:pt>
                <c:pt idx="15">
                  <c:v>0.81753598225386692</c:v>
                </c:pt>
                <c:pt idx="16">
                  <c:v>0.74849222973600871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9245728"/>
        <c:axId val="459246288"/>
      </c:lineChart>
      <c:catAx>
        <c:axId val="45924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after start of NBER-dated recession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459246288"/>
        <c:crossesAt val="-6"/>
        <c:auto val="1"/>
        <c:lblAlgn val="ctr"/>
        <c:lblOffset val="100"/>
        <c:tickLblSkip val="3"/>
        <c:noMultiLvlLbl val="0"/>
      </c:catAx>
      <c:valAx>
        <c:axId val="459246288"/>
        <c:scaling>
          <c:orientation val="minMax"/>
          <c:min val="-0.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592457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8214229035324071"/>
          <c:y val="0.55757062669050461"/>
          <c:w val="0.2898720799434954"/>
          <c:h val="0.1817612716364350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'S4 GE after recession'!$AI$4:$AI$52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'S4 GE after recession'!$AD$4:$AD$52</c:f>
              <c:numCache>
                <c:formatCode>General</c:formatCode>
                <c:ptCount val="49"/>
                <c:pt idx="0">
                  <c:v>0</c:v>
                </c:pt>
                <c:pt idx="1">
                  <c:v>-1.5852955338634178E-2</c:v>
                </c:pt>
                <c:pt idx="2">
                  <c:v>-2.2107580451415476E-2</c:v>
                </c:pt>
                <c:pt idx="3">
                  <c:v>4.8574731649023484E-2</c:v>
                </c:pt>
                <c:pt idx="4">
                  <c:v>3.8702234242844469E-2</c:v>
                </c:pt>
                <c:pt idx="5">
                  <c:v>1.9352961274729186E-2</c:v>
                </c:pt>
                <c:pt idx="6">
                  <c:v>-5.6008753612828421E-3</c:v>
                </c:pt>
                <c:pt idx="7">
                  <c:v>-1.3320186141705381E-2</c:v>
                </c:pt>
                <c:pt idx="8">
                  <c:v>-2.6552843992128317E-2</c:v>
                </c:pt>
                <c:pt idx="9">
                  <c:v>-1.823923808281247E-2</c:v>
                </c:pt>
                <c:pt idx="10">
                  <c:v>-2.6685194509235011E-3</c:v>
                </c:pt>
                <c:pt idx="11">
                  <c:v>7.811716351291409E-4</c:v>
                </c:pt>
                <c:pt idx="12">
                  <c:v>-2.4585163553599187E-2</c:v>
                </c:pt>
                <c:pt idx="13">
                  <c:v>-2.1617979252537722E-2</c:v>
                </c:pt>
                <c:pt idx="14">
                  <c:v>-3.5401138889211037E-2</c:v>
                </c:pt>
                <c:pt idx="15">
                  <c:v>-1.580480991178268E-2</c:v>
                </c:pt>
                <c:pt idx="16">
                  <c:v>-2.883496231239624E-2</c:v>
                </c:pt>
                <c:pt idx="17">
                  <c:v>-3.340317041131291E-2</c:v>
                </c:pt>
                <c:pt idx="18">
                  <c:v>-1.9787413100591809E-2</c:v>
                </c:pt>
                <c:pt idx="19">
                  <c:v>-4.7619854117359292E-2</c:v>
                </c:pt>
                <c:pt idx="20">
                  <c:v>-3.6547317886769466E-2</c:v>
                </c:pt>
                <c:pt idx="21">
                  <c:v>-4.3572339179267811E-2</c:v>
                </c:pt>
                <c:pt idx="22">
                  <c:v>-5.3528859469978034E-2</c:v>
                </c:pt>
                <c:pt idx="23">
                  <c:v>-3.4377164769114468E-2</c:v>
                </c:pt>
                <c:pt idx="24">
                  <c:v>-3.8593964618635748E-2</c:v>
                </c:pt>
                <c:pt idx="25">
                  <c:v>-3.5283556228256234E-2</c:v>
                </c:pt>
                <c:pt idx="26">
                  <c:v>-3.2964924111285203E-2</c:v>
                </c:pt>
                <c:pt idx="27">
                  <c:v>-4.6372422437065491E-2</c:v>
                </c:pt>
                <c:pt idx="28">
                  <c:v>-4.7580512943860537E-2</c:v>
                </c:pt>
                <c:pt idx="29">
                  <c:v>-4.2306741435954524E-2</c:v>
                </c:pt>
                <c:pt idx="30">
                  <c:v>-6.7001910926478725E-2</c:v>
                </c:pt>
                <c:pt idx="31">
                  <c:v>-5.3473511656837093E-2</c:v>
                </c:pt>
                <c:pt idx="32">
                  <c:v>-4.5861956549579641E-2</c:v>
                </c:pt>
                <c:pt idx="33">
                  <c:v>-3.3339655575045458E-2</c:v>
                </c:pt>
                <c:pt idx="34">
                  <c:v>-3.9852913415704495E-2</c:v>
                </c:pt>
                <c:pt idx="35">
                  <c:v>-2.0827421374653855E-2</c:v>
                </c:pt>
                <c:pt idx="36">
                  <c:v>-2.8621654608757506E-3</c:v>
                </c:pt>
                <c:pt idx="37">
                  <c:v>-2.7597799711602962E-3</c:v>
                </c:pt>
                <c:pt idx="38">
                  <c:v>-1.0768750087985925E-2</c:v>
                </c:pt>
                <c:pt idx="39">
                  <c:v>-1.5566096589156139E-2</c:v>
                </c:pt>
                <c:pt idx="40">
                  <c:v>-1.3525538626694974E-2</c:v>
                </c:pt>
                <c:pt idx="41">
                  <c:v>-1.8249808592025754E-2</c:v>
                </c:pt>
                <c:pt idx="42">
                  <c:v>7.7767312925792996E-3</c:v>
                </c:pt>
                <c:pt idx="43">
                  <c:v>1.4341966345415316E-2</c:v>
                </c:pt>
                <c:pt idx="44">
                  <c:v>4.1317750711669238E-2</c:v>
                </c:pt>
                <c:pt idx="45">
                  <c:v>2.8586052021603532E-2</c:v>
                </c:pt>
                <c:pt idx="46">
                  <c:v>7.3832905478400296E-2</c:v>
                </c:pt>
                <c:pt idx="47">
                  <c:v>9.2556948150503221E-2</c:v>
                </c:pt>
                <c:pt idx="48">
                  <c:v>0.12783080491872237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'S4 GE after recession'!$AI$4:$AI$52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'S4 GE after recession'!$AE$4:$AE$52</c:f>
              <c:numCache>
                <c:formatCode>General</c:formatCode>
                <c:ptCount val="49"/>
                <c:pt idx="0">
                  <c:v>0</c:v>
                </c:pt>
                <c:pt idx="1">
                  <c:v>-1.2584476286084723E-2</c:v>
                </c:pt>
                <c:pt idx="2">
                  <c:v>-1.0554792214490405E-2</c:v>
                </c:pt>
                <c:pt idx="3">
                  <c:v>-5.4122403024976506E-3</c:v>
                </c:pt>
                <c:pt idx="4">
                  <c:v>-4.859754684710893E-3</c:v>
                </c:pt>
                <c:pt idx="5">
                  <c:v>9.8732330334474483E-3</c:v>
                </c:pt>
                <c:pt idx="6">
                  <c:v>9.0706403574873917E-3</c:v>
                </c:pt>
                <c:pt idx="7">
                  <c:v>1.2391639451346137E-2</c:v>
                </c:pt>
                <c:pt idx="8">
                  <c:v>1.0816821946347588E-2</c:v>
                </c:pt>
                <c:pt idx="9">
                  <c:v>1.4044842515748002E-3</c:v>
                </c:pt>
                <c:pt idx="10">
                  <c:v>2.4972006108239242E-3</c:v>
                </c:pt>
                <c:pt idx="11">
                  <c:v>3.3944167705779904E-2</c:v>
                </c:pt>
                <c:pt idx="12">
                  <c:v>5.2137451485327446E-2</c:v>
                </c:pt>
                <c:pt idx="13">
                  <c:v>2.5115056328735008E-2</c:v>
                </c:pt>
                <c:pt idx="14">
                  <c:v>-6.3736995308083522E-4</c:v>
                </c:pt>
                <c:pt idx="15">
                  <c:v>2.1644440676768184E-2</c:v>
                </c:pt>
                <c:pt idx="16">
                  <c:v>3.5396171261886877E-2</c:v>
                </c:pt>
                <c:pt idx="17">
                  <c:v>3.7869932686826147E-2</c:v>
                </c:pt>
                <c:pt idx="18">
                  <c:v>5.1066591914258552E-2</c:v>
                </c:pt>
                <c:pt idx="19">
                  <c:v>5.3371323162256346E-2</c:v>
                </c:pt>
                <c:pt idx="20">
                  <c:v>6.2886443055054642E-2</c:v>
                </c:pt>
                <c:pt idx="21">
                  <c:v>7.1132069614190385E-2</c:v>
                </c:pt>
                <c:pt idx="22">
                  <c:v>7.5545918859091898E-2</c:v>
                </c:pt>
                <c:pt idx="23">
                  <c:v>7.2231329972989755E-2</c:v>
                </c:pt>
                <c:pt idx="24">
                  <c:v>9.628912924299371E-2</c:v>
                </c:pt>
                <c:pt idx="25">
                  <c:v>0.12896577849412871</c:v>
                </c:pt>
                <c:pt idx="26">
                  <c:v>8.5255183151124569E-2</c:v>
                </c:pt>
                <c:pt idx="27">
                  <c:v>8.7129737212979563E-2</c:v>
                </c:pt>
                <c:pt idx="28">
                  <c:v>9.1201693014143714E-2</c:v>
                </c:pt>
                <c:pt idx="29">
                  <c:v>9.1209534548850613E-2</c:v>
                </c:pt>
                <c:pt idx="30">
                  <c:v>0.10127134698192464</c:v>
                </c:pt>
                <c:pt idx="31">
                  <c:v>9.5424923223900393E-2</c:v>
                </c:pt>
                <c:pt idx="32">
                  <c:v>9.397519196703108E-2</c:v>
                </c:pt>
                <c:pt idx="33">
                  <c:v>0.10473030496276969</c:v>
                </c:pt>
                <c:pt idx="34">
                  <c:v>0.10374640483649067</c:v>
                </c:pt>
                <c:pt idx="35">
                  <c:v>0.10067868392980017</c:v>
                </c:pt>
                <c:pt idx="36">
                  <c:v>0.13995225756985974</c:v>
                </c:pt>
                <c:pt idx="37">
                  <c:v>0.11012320256936192</c:v>
                </c:pt>
                <c:pt idx="38">
                  <c:v>0.10563496865128563</c:v>
                </c:pt>
                <c:pt idx="39">
                  <c:v>9.8111549398872455E-2</c:v>
                </c:pt>
                <c:pt idx="40">
                  <c:v>0.10036729114608534</c:v>
                </c:pt>
                <c:pt idx="41">
                  <c:v>0.11443200853729429</c:v>
                </c:pt>
                <c:pt idx="42">
                  <c:v>0.12969892296870711</c:v>
                </c:pt>
                <c:pt idx="43">
                  <c:v>0.12190868020273626</c:v>
                </c:pt>
                <c:pt idx="44">
                  <c:v>0.14024083794481612</c:v>
                </c:pt>
                <c:pt idx="45">
                  <c:v>0.1477477472487525</c:v>
                </c:pt>
                <c:pt idx="46">
                  <c:v>0.16415259478376854</c:v>
                </c:pt>
                <c:pt idx="47">
                  <c:v>0.16063000927767135</c:v>
                </c:pt>
                <c:pt idx="48">
                  <c:v>0.16770303471128933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'S4 GE after recession'!$AI$4:$AI$52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'S4 GE after recession'!$AF$4:$AF$52</c:f>
              <c:numCache>
                <c:formatCode>General</c:formatCode>
                <c:ptCount val="49"/>
                <c:pt idx="0">
                  <c:v>0</c:v>
                </c:pt>
                <c:pt idx="1">
                  <c:v>1.4403038252684297E-2</c:v>
                </c:pt>
                <c:pt idx="2">
                  <c:v>2.4580538642775096E-2</c:v>
                </c:pt>
                <c:pt idx="3">
                  <c:v>7.0911321511880843E-2</c:v>
                </c:pt>
                <c:pt idx="4">
                  <c:v>8.0995322522239732E-2</c:v>
                </c:pt>
                <c:pt idx="5">
                  <c:v>8.6663214623177609E-2</c:v>
                </c:pt>
                <c:pt idx="6">
                  <c:v>8.5272505469653481E-2</c:v>
                </c:pt>
                <c:pt idx="7">
                  <c:v>9.5332316082094692E-2</c:v>
                </c:pt>
                <c:pt idx="8">
                  <c:v>0.11195824714179103</c:v>
                </c:pt>
                <c:pt idx="9">
                  <c:v>0.12039190579968917</c:v>
                </c:pt>
                <c:pt idx="10">
                  <c:v>0.12163506392949941</c:v>
                </c:pt>
                <c:pt idx="11">
                  <c:v>0.11818797842578377</c:v>
                </c:pt>
                <c:pt idx="12">
                  <c:v>0.1314294999786263</c:v>
                </c:pt>
                <c:pt idx="13">
                  <c:v>0.12998065082299703</c:v>
                </c:pt>
                <c:pt idx="14">
                  <c:v>0.15326994346738587</c:v>
                </c:pt>
                <c:pt idx="15">
                  <c:v>0.16412383077670611</c:v>
                </c:pt>
                <c:pt idx="16">
                  <c:v>0.15519738671770078</c:v>
                </c:pt>
                <c:pt idx="17">
                  <c:v>0.1671179220863781</c:v>
                </c:pt>
                <c:pt idx="18">
                  <c:v>0.13333606373293883</c:v>
                </c:pt>
                <c:pt idx="19">
                  <c:v>0.13163640661688092</c:v>
                </c:pt>
                <c:pt idx="20">
                  <c:v>0.13520789078862094</c:v>
                </c:pt>
                <c:pt idx="21">
                  <c:v>0.13530026913711346</c:v>
                </c:pt>
                <c:pt idx="22">
                  <c:v>9.1532907823227205E-2</c:v>
                </c:pt>
                <c:pt idx="23">
                  <c:v>7.8267726447659669E-2</c:v>
                </c:pt>
                <c:pt idx="24">
                  <c:v>6.1570335172634216E-2</c:v>
                </c:pt>
                <c:pt idx="25">
                  <c:v>4.0858584955500987E-2</c:v>
                </c:pt>
                <c:pt idx="26">
                  <c:v>2.5321330288539556E-2</c:v>
                </c:pt>
                <c:pt idx="27">
                  <c:v>2.5869402592354263E-2</c:v>
                </c:pt>
                <c:pt idx="28">
                  <c:v>2.8695376128334615E-2</c:v>
                </c:pt>
                <c:pt idx="29">
                  <c:v>-2.2954966963208534E-2</c:v>
                </c:pt>
                <c:pt idx="30">
                  <c:v>-6.285921712049003E-2</c:v>
                </c:pt>
                <c:pt idx="31">
                  <c:v>-4.4302719744576891E-2</c:v>
                </c:pt>
                <c:pt idx="32">
                  <c:v>-6.6729711048216345E-2</c:v>
                </c:pt>
                <c:pt idx="33">
                  <c:v>-7.5782673160947667E-2</c:v>
                </c:pt>
                <c:pt idx="34">
                  <c:v>-5.6079307907033638E-2</c:v>
                </c:pt>
                <c:pt idx="35">
                  <c:v>-5.9705317951424419E-2</c:v>
                </c:pt>
                <c:pt idx="36">
                  <c:v>-4.8708033936369688E-2</c:v>
                </c:pt>
                <c:pt idx="37">
                  <c:v>-4.4956258775918911E-2</c:v>
                </c:pt>
                <c:pt idx="38">
                  <c:v>-5.1872370232635134E-2</c:v>
                </c:pt>
                <c:pt idx="39">
                  <c:v>-7.0132110064175635E-2</c:v>
                </c:pt>
                <c:pt idx="40">
                  <c:v>-7.7058322996160555E-2</c:v>
                </c:pt>
                <c:pt idx="41">
                  <c:v>-7.8775384274655025E-2</c:v>
                </c:pt>
                <c:pt idx="42">
                  <c:v>-8.6100603920435503E-2</c:v>
                </c:pt>
                <c:pt idx="43">
                  <c:v>-8.5176926105154038E-2</c:v>
                </c:pt>
                <c:pt idx="44">
                  <c:v>-7.8051653237809049E-2</c:v>
                </c:pt>
                <c:pt idx="45">
                  <c:v>-8.9385732544116081E-2</c:v>
                </c:pt>
                <c:pt idx="46">
                  <c:v>-7.3522881027626497E-2</c:v>
                </c:pt>
                <c:pt idx="47">
                  <c:v>-7.7070073643746184E-2</c:v>
                </c:pt>
                <c:pt idx="48">
                  <c:v>-8.9305699227853808E-2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'S4 GE after recession'!$AI$4:$AI$52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'S4 GE after recession'!$AG$4:$AG$52</c:f>
              <c:numCache>
                <c:formatCode>General</c:formatCode>
                <c:ptCount val="49"/>
                <c:pt idx="0">
                  <c:v>0</c:v>
                </c:pt>
                <c:pt idx="1">
                  <c:v>6.060567742637879E-2</c:v>
                </c:pt>
                <c:pt idx="2">
                  <c:v>6.6099822293013588E-2</c:v>
                </c:pt>
                <c:pt idx="3">
                  <c:v>7.1946270298475667E-2</c:v>
                </c:pt>
                <c:pt idx="4">
                  <c:v>6.9788372385415798E-2</c:v>
                </c:pt>
                <c:pt idx="5">
                  <c:v>7.975148461441961E-2</c:v>
                </c:pt>
                <c:pt idx="6">
                  <c:v>8.9180660791820188E-2</c:v>
                </c:pt>
                <c:pt idx="7">
                  <c:v>0.10536893032604944</c:v>
                </c:pt>
                <c:pt idx="8">
                  <c:v>9.9650148093717306E-2</c:v>
                </c:pt>
                <c:pt idx="9">
                  <c:v>7.5758343211631995E-2</c:v>
                </c:pt>
                <c:pt idx="10">
                  <c:v>7.5701097408378715E-2</c:v>
                </c:pt>
                <c:pt idx="11">
                  <c:v>7.3508473517845729E-2</c:v>
                </c:pt>
                <c:pt idx="12">
                  <c:v>6.618758706832395E-2</c:v>
                </c:pt>
                <c:pt idx="13">
                  <c:v>0.1008202717835136</c:v>
                </c:pt>
                <c:pt idx="14">
                  <c:v>9.1670320264229943E-2</c:v>
                </c:pt>
                <c:pt idx="15">
                  <c:v>7.647639436032172E-2</c:v>
                </c:pt>
                <c:pt idx="16">
                  <c:v>7.2258365173395234E-2</c:v>
                </c:pt>
                <c:pt idx="17">
                  <c:v>6.7626266530446344E-2</c:v>
                </c:pt>
                <c:pt idx="18">
                  <c:v>7.6485482511429836E-2</c:v>
                </c:pt>
                <c:pt idx="19">
                  <c:v>3.2340994577561233E-2</c:v>
                </c:pt>
                <c:pt idx="20">
                  <c:v>3.5827428259429084E-2</c:v>
                </c:pt>
                <c:pt idx="21">
                  <c:v>-7.0347290916998872E-3</c:v>
                </c:pt>
                <c:pt idx="22">
                  <c:v>1.3255143366995625E-2</c:v>
                </c:pt>
                <c:pt idx="23">
                  <c:v>1.785097561489124E-2</c:v>
                </c:pt>
                <c:pt idx="24">
                  <c:v>-4.5929506631097183E-3</c:v>
                </c:pt>
                <c:pt idx="25">
                  <c:v>-8.9842161479278815E-3</c:v>
                </c:pt>
                <c:pt idx="26">
                  <c:v>-2.5353772996801638E-2</c:v>
                </c:pt>
                <c:pt idx="27">
                  <c:v>-3.2662175010552019E-2</c:v>
                </c:pt>
                <c:pt idx="28">
                  <c:v>-4.0267346893342548E-2</c:v>
                </c:pt>
                <c:pt idx="29">
                  <c:v>-4.3116230636496056E-2</c:v>
                </c:pt>
                <c:pt idx="30">
                  <c:v>-4.8717227052041068E-2</c:v>
                </c:pt>
                <c:pt idx="31">
                  <c:v>-7.9292548933038276E-2</c:v>
                </c:pt>
                <c:pt idx="32">
                  <c:v>-0.11162599690164576</c:v>
                </c:pt>
                <c:pt idx="33">
                  <c:v>-0.15930763862249009</c:v>
                </c:pt>
                <c:pt idx="34">
                  <c:v>-0.14421965803686021</c:v>
                </c:pt>
                <c:pt idx="35">
                  <c:v>-0.15457999969401293</c:v>
                </c:pt>
                <c:pt idx="36">
                  <c:v>-0.16876537063854613</c:v>
                </c:pt>
                <c:pt idx="37">
                  <c:v>-0.1443439446052377</c:v>
                </c:pt>
                <c:pt idx="38">
                  <c:v>-0.17361359644843333</c:v>
                </c:pt>
                <c:pt idx="39">
                  <c:v>-0.18710448547134462</c:v>
                </c:pt>
                <c:pt idx="40">
                  <c:v>-0.19168376183834113</c:v>
                </c:pt>
                <c:pt idx="41">
                  <c:v>-0.23324409967837667</c:v>
                </c:pt>
                <c:pt idx="42">
                  <c:v>-0.21952342235687716</c:v>
                </c:pt>
                <c:pt idx="43">
                  <c:v>-0.29162833166512314</c:v>
                </c:pt>
                <c:pt idx="44">
                  <c:v>-0.28977724602030008</c:v>
                </c:pt>
                <c:pt idx="45">
                  <c:v>-0.30535964489288325</c:v>
                </c:pt>
                <c:pt idx="46">
                  <c:v>-0.31440605003924915</c:v>
                </c:pt>
                <c:pt idx="47">
                  <c:v>-0.32482415956543242</c:v>
                </c:pt>
                <c:pt idx="48">
                  <c:v>-0.33332179977064058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397552"/>
        <c:axId val="175398112"/>
      </c:lineChart>
      <c:catAx>
        <c:axId val="17539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5398112"/>
        <c:crossesAt val="-4"/>
        <c:auto val="1"/>
        <c:lblAlgn val="ctr"/>
        <c:lblOffset val="100"/>
        <c:tickLblSkip val="3"/>
        <c:noMultiLvlLbl val="0"/>
      </c:catAx>
      <c:valAx>
        <c:axId val="1753981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government employment</a:t>
                </a:r>
              </a:p>
            </c:rich>
          </c:tx>
          <c:layout>
            <c:manualLayout>
              <c:xMode val="edge"/>
              <c:yMode val="edge"/>
              <c:x val="0"/>
              <c:y val="0.1452283617500525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75397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3408027484936477"/>
          <c:y val="0.60012380629814976"/>
          <c:w val="0.40061405115058285"/>
          <c:h val="0.2172222546428059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'S4 GE after recession'!$AN$4:$AN$20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'S4 GE after recession'!$AO$4:$AO$20</c:f>
              <c:numCache>
                <c:formatCode>0.000</c:formatCode>
                <c:ptCount val="17"/>
                <c:pt idx="0">
                  <c:v>0</c:v>
                </c:pt>
                <c:pt idx="1">
                  <c:v>3.5380652863246098E-3</c:v>
                </c:pt>
                <c:pt idx="2">
                  <c:v>1.748477338543027E-2</c:v>
                </c:pt>
                <c:pt idx="3">
                  <c:v>-1.9370756072215389E-2</c:v>
                </c:pt>
                <c:pt idx="4">
                  <c:v>-8.8241704564645165E-3</c:v>
                </c:pt>
                <c:pt idx="5">
                  <c:v>-2.4274642684510479E-2</c:v>
                </c:pt>
                <c:pt idx="6">
                  <c:v>-2.7341848608100322E-2</c:v>
                </c:pt>
                <c:pt idx="7">
                  <c:v>-4.2579837061132192E-2</c:v>
                </c:pt>
                <c:pt idx="8">
                  <c:v>-4.2166662952576074E-2</c:v>
                </c:pt>
                <c:pt idx="9">
                  <c:v>-3.8206967592202309E-2</c:v>
                </c:pt>
                <c:pt idx="10">
                  <c:v>-5.2296388435431267E-2</c:v>
                </c:pt>
                <c:pt idx="11">
                  <c:v>-4.4225041260487395E-2</c:v>
                </c:pt>
                <c:pt idx="12">
                  <c:v>-2.1180833417078035E-2</c:v>
                </c:pt>
                <c:pt idx="13">
                  <c:v>-9.6982088827674545E-3</c:v>
                </c:pt>
                <c:pt idx="14">
                  <c:v>-7.9995386420471434E-3</c:v>
                </c:pt>
                <c:pt idx="15">
                  <c:v>2.8081923026229361E-2</c:v>
                </c:pt>
                <c:pt idx="16">
                  <c:v>9.8073552849208642E-2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'S4 GE after recession'!$AN$4:$AN$20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'S4 GE after recession'!$AP$4:$AP$20</c:f>
              <c:numCache>
                <c:formatCode>0.000</c:formatCode>
                <c:ptCount val="17"/>
                <c:pt idx="0">
                  <c:v>0</c:v>
                </c:pt>
                <c:pt idx="1">
                  <c:v>-9.5171696010242588E-3</c:v>
                </c:pt>
                <c:pt idx="2">
                  <c:v>4.694706235407982E-3</c:v>
                </c:pt>
                <c:pt idx="3">
                  <c:v>8.2043152164228417E-3</c:v>
                </c:pt>
                <c:pt idx="4">
                  <c:v>2.9526273267310426E-2</c:v>
                </c:pt>
                <c:pt idx="5">
                  <c:v>1.5374042350807452E-2</c:v>
                </c:pt>
                <c:pt idx="6">
                  <c:v>4.1444231954323861E-2</c:v>
                </c:pt>
                <c:pt idx="7">
                  <c:v>6.246327861050046E-2</c:v>
                </c:pt>
                <c:pt idx="8">
                  <c:v>8.1355459358358459E-2</c:v>
                </c:pt>
                <c:pt idx="9">
                  <c:v>0.10045023295274429</c:v>
                </c:pt>
                <c:pt idx="10">
                  <c:v>9.4560858181639659E-2</c:v>
                </c:pt>
                <c:pt idx="11">
                  <c:v>9.8043473384567051E-2</c:v>
                </c:pt>
                <c:pt idx="12">
                  <c:v>0.11479244877871686</c:v>
                </c:pt>
                <c:pt idx="13">
                  <c:v>0.10462324020650667</c:v>
                </c:pt>
                <c:pt idx="14">
                  <c:v>0.11483274088402891</c:v>
                </c:pt>
                <c:pt idx="15">
                  <c:v>0.13663242179876831</c:v>
                </c:pt>
                <c:pt idx="16">
                  <c:v>0.16416187959090975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'S4 GE after recession'!$AN$4:$AN$20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'S4 GE after recession'!$AQ$4:$AQ$20</c:f>
              <c:numCache>
                <c:formatCode>0.000</c:formatCode>
                <c:ptCount val="17"/>
                <c:pt idx="0">
                  <c:v>0</c:v>
                </c:pt>
                <c:pt idx="1">
                  <c:v>3.6631632802446745E-2</c:v>
                </c:pt>
                <c:pt idx="2">
                  <c:v>8.4310347538356936E-2</c:v>
                </c:pt>
                <c:pt idx="3">
                  <c:v>0.10922748967452496</c:v>
                </c:pt>
                <c:pt idx="4">
                  <c:v>0.12375084744463649</c:v>
                </c:pt>
                <c:pt idx="5">
                  <c:v>0.14912480835569633</c:v>
                </c:pt>
                <c:pt idx="6">
                  <c:v>0.15188379084567258</c:v>
                </c:pt>
                <c:pt idx="7">
                  <c:v>0.13404818884753844</c:v>
                </c:pt>
                <c:pt idx="8">
                  <c:v>7.7123656481173697E-2</c:v>
                </c:pt>
                <c:pt idx="9">
                  <c:v>3.0683105945464934E-2</c:v>
                </c:pt>
                <c:pt idx="10">
                  <c:v>-1.9039602651787984E-2</c:v>
                </c:pt>
                <c:pt idx="11">
                  <c:v>-6.2271701317913632E-2</c:v>
                </c:pt>
                <c:pt idx="12">
                  <c:v>-5.4830886598275917E-2</c:v>
                </c:pt>
                <c:pt idx="13">
                  <c:v>-5.5653579690909893E-2</c:v>
                </c:pt>
                <c:pt idx="14">
                  <c:v>-8.064477039708369E-2</c:v>
                </c:pt>
                <c:pt idx="15">
                  <c:v>-8.4204770629026385E-2</c:v>
                </c:pt>
                <c:pt idx="16">
                  <c:v>-7.9966217966408834E-2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'S4 GE after recession'!$AN$4:$AN$20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'S4 GE after recession'!$AR$4:$AR$20</c:f>
              <c:numCache>
                <c:formatCode>0.000</c:formatCode>
                <c:ptCount val="17"/>
                <c:pt idx="0">
                  <c:v>0</c:v>
                </c:pt>
                <c:pt idx="1">
                  <c:v>6.6217256672622682E-2</c:v>
                </c:pt>
                <c:pt idx="2">
                  <c:v>7.957350593055186E-2</c:v>
                </c:pt>
                <c:pt idx="3">
                  <c:v>9.3592473877132917E-2</c:v>
                </c:pt>
                <c:pt idx="4">
                  <c:v>7.1799052664849469E-2</c:v>
                </c:pt>
                <c:pt idx="5">
                  <c:v>8.965566213602176E-2</c:v>
                </c:pt>
                <c:pt idx="6">
                  <c:v>7.2123371405090467E-2</c:v>
                </c:pt>
                <c:pt idx="7">
                  <c:v>2.037789791509681E-2</c:v>
                </c:pt>
                <c:pt idx="8">
                  <c:v>8.8377227729257157E-3</c:v>
                </c:pt>
                <c:pt idx="9">
                  <c:v>-2.2333388051760512E-2</c:v>
                </c:pt>
                <c:pt idx="10">
                  <c:v>-4.4033601527293222E-2</c:v>
                </c:pt>
                <c:pt idx="11">
                  <c:v>-0.1167420614857247</c:v>
                </c:pt>
                <c:pt idx="12">
                  <c:v>-0.1558550094564731</c:v>
                </c:pt>
                <c:pt idx="13">
                  <c:v>-0.16835400884167187</c:v>
                </c:pt>
                <c:pt idx="14">
                  <c:v>-0.21481709462453166</c:v>
                </c:pt>
                <c:pt idx="15">
                  <c:v>-0.29558840752610216</c:v>
                </c:pt>
                <c:pt idx="16">
                  <c:v>-0.32418400312510737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8253968"/>
        <c:axId val="478254528"/>
      </c:lineChart>
      <c:catAx>
        <c:axId val="47825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after start of NBER-dated recession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478254528"/>
        <c:crossesAt val="-4"/>
        <c:auto val="1"/>
        <c:lblAlgn val="ctr"/>
        <c:lblOffset val="100"/>
        <c:tickLblSkip val="3"/>
        <c:noMultiLvlLbl val="0"/>
      </c:catAx>
      <c:valAx>
        <c:axId val="4782545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change in government employment (percent</a:t>
                </a:r>
                <a:r>
                  <a:rPr lang="en-US" baseline="0"/>
                  <a:t>  of working age 15-64 population)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0.14522836175005258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478253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3408027484936477"/>
          <c:y val="0.60012380629814976"/>
          <c:w val="0.40061405115058285"/>
          <c:h val="0.2172222546428059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Government employment to working age population ratio: </a:t>
            </a:r>
          </a:p>
          <a:p>
            <a:pPr>
              <a:defRPr/>
            </a:pPr>
            <a:r>
              <a:rPr lang="en-US"/>
              <a:t>Deviation from 1990 average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'S4 GE after recession'!$AJ$3</c:f>
              <c:strCache>
                <c:ptCount val="1"/>
                <c:pt idx="0">
                  <c:v>Jul-90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'S4 GE after recession'!$AI$4:$AI$52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'S4 GE after recession'!$AJ$4:$AJ$52</c:f>
              <c:numCache>
                <c:formatCode>General</c:formatCode>
                <c:ptCount val="49"/>
                <c:pt idx="0">
                  <c:v>0</c:v>
                </c:pt>
                <c:pt idx="1">
                  <c:v>3.2684790525494556E-3</c:v>
                </c:pt>
                <c:pt idx="2">
                  <c:v>1.1552788236925071E-2</c:v>
                </c:pt>
                <c:pt idx="3">
                  <c:v>-5.3986971951521134E-2</c:v>
                </c:pt>
                <c:pt idx="4">
                  <c:v>-4.3561988927555362E-2</c:v>
                </c:pt>
                <c:pt idx="5">
                  <c:v>-9.4797282412817374E-3</c:v>
                </c:pt>
                <c:pt idx="6">
                  <c:v>1.4671515718770234E-2</c:v>
                </c:pt>
                <c:pt idx="7">
                  <c:v>2.5711825593051518E-2</c:v>
                </c:pt>
                <c:pt idx="8">
                  <c:v>3.7369665938475904E-2</c:v>
                </c:pt>
                <c:pt idx="9">
                  <c:v>1.964372233438727E-2</c:v>
                </c:pt>
                <c:pt idx="10">
                  <c:v>5.1657200617474253E-3</c:v>
                </c:pt>
                <c:pt idx="11">
                  <c:v>3.3162996070650763E-2</c:v>
                </c:pt>
                <c:pt idx="12">
                  <c:v>7.6722615038926634E-2</c:v>
                </c:pt>
                <c:pt idx="13">
                  <c:v>4.673303558127273E-2</c:v>
                </c:pt>
                <c:pt idx="14">
                  <c:v>3.4763768936130202E-2</c:v>
                </c:pt>
                <c:pt idx="15">
                  <c:v>3.7449250588550864E-2</c:v>
                </c:pt>
                <c:pt idx="16">
                  <c:v>6.4231133574283117E-2</c:v>
                </c:pt>
                <c:pt idx="17">
                  <c:v>7.1273103098139057E-2</c:v>
                </c:pt>
                <c:pt idx="18">
                  <c:v>7.0854005014850369E-2</c:v>
                </c:pt>
                <c:pt idx="19">
                  <c:v>0.10099117727961564</c:v>
                </c:pt>
                <c:pt idx="20">
                  <c:v>9.9433760941824101E-2</c:v>
                </c:pt>
                <c:pt idx="21">
                  <c:v>0.1147044087934582</c:v>
                </c:pt>
                <c:pt idx="22">
                  <c:v>0.12907477832906994</c:v>
                </c:pt>
                <c:pt idx="23">
                  <c:v>0.10660849474210422</c:v>
                </c:pt>
                <c:pt idx="24">
                  <c:v>0.13488309386162944</c:v>
                </c:pt>
                <c:pt idx="25">
                  <c:v>0.16424933472238495</c:v>
                </c:pt>
                <c:pt idx="26">
                  <c:v>0.11822010726240978</c:v>
                </c:pt>
                <c:pt idx="27">
                  <c:v>0.13350215965004505</c:v>
                </c:pt>
                <c:pt idx="28">
                  <c:v>0.13878220595800425</c:v>
                </c:pt>
                <c:pt idx="29">
                  <c:v>0.13351627598480514</c:v>
                </c:pt>
                <c:pt idx="30">
                  <c:v>0.16827325790840336</c:v>
                </c:pt>
                <c:pt idx="31">
                  <c:v>0.14889843488073748</c:v>
                </c:pt>
                <c:pt idx="32">
                  <c:v>0.13983714851661072</c:v>
                </c:pt>
                <c:pt idx="33">
                  <c:v>0.13806996053781515</c:v>
                </c:pt>
                <c:pt idx="34">
                  <c:v>0.14359931825219516</c:v>
                </c:pt>
                <c:pt idx="35">
                  <c:v>0.12150610530445402</c:v>
                </c:pt>
                <c:pt idx="36">
                  <c:v>0.14281442303073549</c:v>
                </c:pt>
                <c:pt idx="37">
                  <c:v>0.11288298254052222</c:v>
                </c:pt>
                <c:pt idx="38">
                  <c:v>0.11640371873927155</c:v>
                </c:pt>
                <c:pt idx="39">
                  <c:v>0.1136776459880286</c:v>
                </c:pt>
                <c:pt idx="40">
                  <c:v>0.11389282977278031</c:v>
                </c:pt>
                <c:pt idx="41">
                  <c:v>0.13268181712932003</c:v>
                </c:pt>
                <c:pt idx="42">
                  <c:v>0.12192219167612781</c:v>
                </c:pt>
                <c:pt idx="43">
                  <c:v>0.10756671385732094</c:v>
                </c:pt>
                <c:pt idx="44">
                  <c:v>9.8923087233146884E-2</c:v>
                </c:pt>
                <c:pt idx="45">
                  <c:v>0.11916169522714898</c:v>
                </c:pt>
                <c:pt idx="46">
                  <c:v>9.0319689305368239E-2</c:v>
                </c:pt>
                <c:pt idx="47">
                  <c:v>6.8073061127168127E-2</c:v>
                </c:pt>
                <c:pt idx="48">
                  <c:v>3.9872229792566966E-2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'S4 GE after recession'!$AK$3</c:f>
              <c:strCache>
                <c:ptCount val="1"/>
                <c:pt idx="0">
                  <c:v>Mar 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'S4 GE after recession'!$AI$4:$AI$52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'S4 GE after recession'!$AK$4:$AK$52</c:f>
              <c:numCache>
                <c:formatCode>General</c:formatCode>
                <c:ptCount val="49"/>
                <c:pt idx="0">
                  <c:v>0</c:v>
                </c:pt>
                <c:pt idx="1">
                  <c:v>3.0255993591318475E-2</c:v>
                </c:pt>
                <c:pt idx="2">
                  <c:v>4.6688119094190572E-2</c:v>
                </c:pt>
                <c:pt idx="3">
                  <c:v>2.2336589862857359E-2</c:v>
                </c:pt>
                <c:pt idx="4">
                  <c:v>4.2293088279395263E-2</c:v>
                </c:pt>
                <c:pt idx="5">
                  <c:v>6.7310253348448423E-2</c:v>
                </c:pt>
                <c:pt idx="6">
                  <c:v>9.0873380830936323E-2</c:v>
                </c:pt>
                <c:pt idx="7">
                  <c:v>0.10865250222380007</c:v>
                </c:pt>
                <c:pt idx="8">
                  <c:v>0.13851109113391935</c:v>
                </c:pt>
                <c:pt idx="9">
                  <c:v>0.13863114388250164</c:v>
                </c:pt>
                <c:pt idx="10">
                  <c:v>0.12430358338042291</c:v>
                </c:pt>
                <c:pt idx="11">
                  <c:v>0.11740680679065463</c:v>
                </c:pt>
                <c:pt idx="12">
                  <c:v>0.15601466353222548</c:v>
                </c:pt>
                <c:pt idx="13">
                  <c:v>0.15159863007553476</c:v>
                </c:pt>
                <c:pt idx="14">
                  <c:v>0.18867108235659691</c:v>
                </c:pt>
                <c:pt idx="15">
                  <c:v>0.17992864068848879</c:v>
                </c:pt>
                <c:pt idx="16">
                  <c:v>0.18403234903009702</c:v>
                </c:pt>
                <c:pt idx="17">
                  <c:v>0.20052109249769101</c:v>
                </c:pt>
                <c:pt idx="18">
                  <c:v>0.15312347683353064</c:v>
                </c:pt>
                <c:pt idx="19">
                  <c:v>0.17925626073424022</c:v>
                </c:pt>
                <c:pt idx="20">
                  <c:v>0.1717552086753904</c:v>
                </c:pt>
                <c:pt idx="21">
                  <c:v>0.17887260831638127</c:v>
                </c:pt>
                <c:pt idx="22">
                  <c:v>0.14506176729320525</c:v>
                </c:pt>
                <c:pt idx="23">
                  <c:v>0.11264489121677414</c:v>
                </c:pt>
                <c:pt idx="24">
                  <c:v>0.10016429979126996</c:v>
                </c:pt>
                <c:pt idx="25">
                  <c:v>7.6142141183757228E-2</c:v>
                </c:pt>
                <c:pt idx="26">
                  <c:v>5.8286254399824759E-2</c:v>
                </c:pt>
                <c:pt idx="27">
                  <c:v>7.2241825029419754E-2</c:v>
                </c:pt>
                <c:pt idx="28">
                  <c:v>7.6275889072195152E-2</c:v>
                </c:pt>
                <c:pt idx="29">
                  <c:v>1.935177447274599E-2</c:v>
                </c:pt>
                <c:pt idx="30">
                  <c:v>4.1426938059886953E-3</c:v>
                </c:pt>
                <c:pt idx="31">
                  <c:v>9.1707919122602025E-3</c:v>
                </c:pt>
                <c:pt idx="32">
                  <c:v>-2.0867754498636704E-2</c:v>
                </c:pt>
                <c:pt idx="33">
                  <c:v>-4.2443017585902208E-2</c:v>
                </c:pt>
                <c:pt idx="34">
                  <c:v>-1.6226394491329142E-2</c:v>
                </c:pt>
                <c:pt idx="35">
                  <c:v>-3.8877896576770564E-2</c:v>
                </c:pt>
                <c:pt idx="36">
                  <c:v>-4.5845868475493934E-2</c:v>
                </c:pt>
                <c:pt idx="37">
                  <c:v>-4.2196478804758616E-2</c:v>
                </c:pt>
                <c:pt idx="38">
                  <c:v>-4.110362014464921E-2</c:v>
                </c:pt>
                <c:pt idx="39">
                  <c:v>-5.4566013475019493E-2</c:v>
                </c:pt>
                <c:pt idx="40">
                  <c:v>-6.3532784369465578E-2</c:v>
                </c:pt>
                <c:pt idx="41">
                  <c:v>-6.0525575682629271E-2</c:v>
                </c:pt>
                <c:pt idx="42">
                  <c:v>-9.3877335213014806E-2</c:v>
                </c:pt>
                <c:pt idx="43">
                  <c:v>-9.9518892450569357E-2</c:v>
                </c:pt>
                <c:pt idx="44">
                  <c:v>-0.11936940394947829</c:v>
                </c:pt>
                <c:pt idx="45">
                  <c:v>-0.11797178456571961</c:v>
                </c:pt>
                <c:pt idx="46">
                  <c:v>-0.14735578650602679</c:v>
                </c:pt>
                <c:pt idx="47">
                  <c:v>-0.16962702179424941</c:v>
                </c:pt>
                <c:pt idx="48">
                  <c:v>-0.21713650414657618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'S4 GE after recession'!$AL$3</c:f>
              <c:strCache>
                <c:ptCount val="1"/>
                <c:pt idx="0">
                  <c:v>Dec. 07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'S4 GE after recession'!$AI$4:$AI$52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'S4 GE after recession'!$AL$4:$AL$52</c:f>
              <c:numCache>
                <c:formatCode>General</c:formatCode>
                <c:ptCount val="49"/>
                <c:pt idx="0">
                  <c:v>0</c:v>
                </c:pt>
                <c:pt idx="1">
                  <c:v>7.6458632765012968E-2</c:v>
                </c:pt>
                <c:pt idx="2">
                  <c:v>8.8207402744429064E-2</c:v>
                </c:pt>
                <c:pt idx="3">
                  <c:v>2.3371538649452184E-2</c:v>
                </c:pt>
                <c:pt idx="4">
                  <c:v>3.1086138142571329E-2</c:v>
                </c:pt>
                <c:pt idx="5">
                  <c:v>6.0398523339690424E-2</c:v>
                </c:pt>
                <c:pt idx="6">
                  <c:v>9.478153615310303E-2</c:v>
                </c:pt>
                <c:pt idx="7">
                  <c:v>0.11868911646775482</c:v>
                </c:pt>
                <c:pt idx="8">
                  <c:v>0.12620299208584562</c:v>
                </c:pt>
                <c:pt idx="9">
                  <c:v>9.3997581294444466E-2</c:v>
                </c:pt>
                <c:pt idx="10">
                  <c:v>7.8369616859302216E-2</c:v>
                </c:pt>
                <c:pt idx="11">
                  <c:v>7.2727301882716588E-2</c:v>
                </c:pt>
                <c:pt idx="12">
                  <c:v>9.0772750621923137E-2</c:v>
                </c:pt>
                <c:pt idx="13">
                  <c:v>0.12243825103605133</c:v>
                </c:pt>
                <c:pt idx="14">
                  <c:v>0.12707145915344098</c:v>
                </c:pt>
                <c:pt idx="15">
                  <c:v>9.22812042721044E-2</c:v>
                </c:pt>
                <c:pt idx="16">
                  <c:v>0.10109332748579147</c:v>
                </c:pt>
                <c:pt idx="17">
                  <c:v>0.10102943694175925</c:v>
                </c:pt>
                <c:pt idx="18">
                  <c:v>9.6272895612021653E-2</c:v>
                </c:pt>
                <c:pt idx="19">
                  <c:v>7.9960848694920525E-2</c:v>
                </c:pt>
                <c:pt idx="20">
                  <c:v>7.2374746146198543E-2</c:v>
                </c:pt>
                <c:pt idx="21">
                  <c:v>3.6537610087567923E-2</c:v>
                </c:pt>
                <c:pt idx="22">
                  <c:v>6.6784002836973666E-2</c:v>
                </c:pt>
                <c:pt idx="23">
                  <c:v>5.2228140384005708E-2</c:v>
                </c:pt>
                <c:pt idx="24">
                  <c:v>3.400101395552603E-2</c:v>
                </c:pt>
                <c:pt idx="25">
                  <c:v>2.6299340080328353E-2</c:v>
                </c:pt>
                <c:pt idx="26">
                  <c:v>7.611151114483565E-3</c:v>
                </c:pt>
                <c:pt idx="27">
                  <c:v>1.3710247426513472E-2</c:v>
                </c:pt>
                <c:pt idx="28">
                  <c:v>7.3131660505179885E-3</c:v>
                </c:pt>
                <c:pt idx="29">
                  <c:v>-8.0948920054153134E-4</c:v>
                </c:pt>
                <c:pt idx="30">
                  <c:v>1.8284683874437657E-2</c:v>
                </c:pt>
                <c:pt idx="31">
                  <c:v>-2.5819037276201183E-2</c:v>
                </c:pt>
                <c:pt idx="32">
                  <c:v>-6.5764040352066122E-2</c:v>
                </c:pt>
                <c:pt idx="33">
                  <c:v>-0.12596798304744464</c:v>
                </c:pt>
                <c:pt idx="34">
                  <c:v>-0.10436674462115572</c:v>
                </c:pt>
                <c:pt idx="35">
                  <c:v>-0.13375257831935908</c:v>
                </c:pt>
                <c:pt idx="36">
                  <c:v>-0.16590320517767038</c:v>
                </c:pt>
                <c:pt idx="37">
                  <c:v>-0.14158416463407739</c:v>
                </c:pt>
                <c:pt idx="38">
                  <c:v>-0.16284484636044741</c:v>
                </c:pt>
                <c:pt idx="39">
                  <c:v>-0.17153838888218848</c:v>
                </c:pt>
                <c:pt idx="40">
                  <c:v>-0.17815822321164615</c:v>
                </c:pt>
                <c:pt idx="41">
                  <c:v>-0.21499429108635093</c:v>
                </c:pt>
                <c:pt idx="42">
                  <c:v>-0.22730015364945647</c:v>
                </c:pt>
                <c:pt idx="43">
                  <c:v>-0.30597029801053843</c:v>
                </c:pt>
                <c:pt idx="44">
                  <c:v>-0.33109499673196929</c:v>
                </c:pt>
                <c:pt idx="45">
                  <c:v>-0.33394569691448678</c:v>
                </c:pt>
                <c:pt idx="46">
                  <c:v>-0.38823895551764942</c:v>
                </c:pt>
                <c:pt idx="47">
                  <c:v>-0.41738110771593562</c:v>
                </c:pt>
                <c:pt idx="48">
                  <c:v>-0.46115260468936292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8258448"/>
        <c:axId val="478259008"/>
      </c:lineChart>
      <c:catAx>
        <c:axId val="4782584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2590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7825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258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Government employment to working age population ratio: </a:t>
            </a:r>
          </a:p>
          <a:p>
            <a:pPr>
              <a:defRPr/>
            </a:pPr>
            <a:r>
              <a:rPr lang="en-US"/>
              <a:t>Deviation from 1990 average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'S4 GE after recession'!$AU$3</c:f>
              <c:strCache>
                <c:ptCount val="1"/>
                <c:pt idx="0">
                  <c:v>Jul-90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'S4 GE after recession'!$AT$4:$AT$20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'S4 GE after recession'!$AU$4:$AU$20</c:f>
              <c:numCache>
                <c:formatCode>0.000</c:formatCode>
                <c:ptCount val="17"/>
                <c:pt idx="0">
                  <c:v>0</c:v>
                </c:pt>
                <c:pt idx="1">
                  <c:v>-1.3055234887348869E-2</c:v>
                </c:pt>
                <c:pt idx="2">
                  <c:v>-1.2790067150022288E-2</c:v>
                </c:pt>
                <c:pt idx="3">
                  <c:v>2.7575071288638231E-2</c:v>
                </c:pt>
                <c:pt idx="4">
                  <c:v>3.8350443723774941E-2</c:v>
                </c:pt>
                <c:pt idx="5">
                  <c:v>3.9648685035317932E-2</c:v>
                </c:pt>
                <c:pt idx="6">
                  <c:v>6.8786080562424176E-2</c:v>
                </c:pt>
                <c:pt idx="7">
                  <c:v>0.10504311567163264</c:v>
                </c:pt>
                <c:pt idx="8">
                  <c:v>0.12352212231093453</c:v>
                </c:pt>
                <c:pt idx="9">
                  <c:v>0.1386572005449466</c:v>
                </c:pt>
                <c:pt idx="10">
                  <c:v>0.14685724661707092</c:v>
                </c:pt>
                <c:pt idx="11">
                  <c:v>0.14226851464505444</c:v>
                </c:pt>
                <c:pt idx="12">
                  <c:v>0.13597328219579488</c:v>
                </c:pt>
                <c:pt idx="13">
                  <c:v>0.11432144908927412</c:v>
                </c:pt>
                <c:pt idx="14">
                  <c:v>0.12283227952607605</c:v>
                </c:pt>
                <c:pt idx="15">
                  <c:v>0.10855049877253893</c:v>
                </c:pt>
                <c:pt idx="16">
                  <c:v>6.6088326741701106E-2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'S4 GE after recession'!$AV$3</c:f>
              <c:strCache>
                <c:ptCount val="1"/>
                <c:pt idx="0">
                  <c:v>Mar 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'S4 GE after recession'!$AT$4:$AT$20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'S4 GE after recession'!$AV$4:$AV$20</c:f>
              <c:numCache>
                <c:formatCode>0.000</c:formatCode>
                <c:ptCount val="17"/>
                <c:pt idx="0">
                  <c:v>0</c:v>
                </c:pt>
                <c:pt idx="1">
                  <c:v>3.3093567516122135E-2</c:v>
                </c:pt>
                <c:pt idx="2">
                  <c:v>6.682557415292667E-2</c:v>
                </c:pt>
                <c:pt idx="3">
                  <c:v>0.12859824574674036</c:v>
                </c:pt>
                <c:pt idx="4">
                  <c:v>0.13257501790110102</c:v>
                </c:pt>
                <c:pt idx="5">
                  <c:v>0.17339945104020682</c:v>
                </c:pt>
                <c:pt idx="6">
                  <c:v>0.1792256394537729</c:v>
                </c:pt>
                <c:pt idx="7">
                  <c:v>0.17662802590867063</c:v>
                </c:pt>
                <c:pt idx="8">
                  <c:v>0.11929031943374978</c:v>
                </c:pt>
                <c:pt idx="9">
                  <c:v>6.8890073537667254E-2</c:v>
                </c:pt>
                <c:pt idx="10">
                  <c:v>3.3256785783643279E-2</c:v>
                </c:pt>
                <c:pt idx="11">
                  <c:v>-1.8046660057426236E-2</c:v>
                </c:pt>
                <c:pt idx="12">
                  <c:v>-3.3650053181197882E-2</c:v>
                </c:pt>
                <c:pt idx="13">
                  <c:v>-4.5955370808142437E-2</c:v>
                </c:pt>
                <c:pt idx="14">
                  <c:v>-7.2645231755036552E-2</c:v>
                </c:pt>
                <c:pt idx="15">
                  <c:v>-0.11228669365525575</c:v>
                </c:pt>
                <c:pt idx="16">
                  <c:v>-0.17803977081561748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'S4 GE after recession'!$AW$3</c:f>
              <c:strCache>
                <c:ptCount val="1"/>
                <c:pt idx="0">
                  <c:v>Dec. 07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'S4 GE after recession'!$AT$4:$AT$20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'S4 GE after recession'!$AW$4:$AW$20</c:f>
              <c:numCache>
                <c:formatCode>0.000</c:formatCode>
                <c:ptCount val="17"/>
                <c:pt idx="0">
                  <c:v>0</c:v>
                </c:pt>
                <c:pt idx="1">
                  <c:v>6.2679191386298072E-2</c:v>
                </c:pt>
                <c:pt idx="2">
                  <c:v>6.2088732545121594E-2</c:v>
                </c:pt>
                <c:pt idx="3">
                  <c:v>0.11296322994934831</c:v>
                </c:pt>
                <c:pt idx="4">
                  <c:v>8.062322312131398E-2</c:v>
                </c:pt>
                <c:pt idx="5">
                  <c:v>0.11393030482053224</c:v>
                </c:pt>
                <c:pt idx="6">
                  <c:v>9.9465220013190803E-2</c:v>
                </c:pt>
                <c:pt idx="7">
                  <c:v>6.2957734976229002E-2</c:v>
                </c:pt>
                <c:pt idx="8">
                  <c:v>5.1004385725501804E-2</c:v>
                </c:pt>
                <c:pt idx="9">
                  <c:v>1.5873579540441798E-2</c:v>
                </c:pt>
                <c:pt idx="10">
                  <c:v>8.2627869081380381E-3</c:v>
                </c:pt>
                <c:pt idx="11">
                  <c:v>-7.2517020225237316E-2</c:v>
                </c:pt>
                <c:pt idx="12">
                  <c:v>-0.13467417603939505</c:v>
                </c:pt>
                <c:pt idx="13">
                  <c:v>-0.15865579995890441</c:v>
                </c:pt>
                <c:pt idx="14">
                  <c:v>-0.20681755598248452</c:v>
                </c:pt>
                <c:pt idx="15">
                  <c:v>-0.32367033055233146</c:v>
                </c:pt>
                <c:pt idx="16">
                  <c:v>-0.42225755597431602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8262928"/>
        <c:axId val="478263488"/>
      </c:lineChart>
      <c:catAx>
        <c:axId val="478262928"/>
        <c:scaling>
          <c:orientation val="minMax"/>
        </c:scaling>
        <c:delete val="0"/>
        <c:axPos val="b"/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263488"/>
        <c:crosses val="autoZero"/>
        <c:auto val="1"/>
        <c:lblAlgn val="ctr"/>
        <c:lblOffset val="100"/>
        <c:noMultiLvlLbl val="0"/>
      </c:catAx>
      <c:valAx>
        <c:axId val="478263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262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'S5 UE multi'!$AO$4:$AO$52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'S5 UE multi'!$AP$4:$AP$52</c:f>
              <c:numCache>
                <c:formatCode>General</c:formatCode>
                <c:ptCount val="49"/>
                <c:pt idx="0">
                  <c:v>0</c:v>
                </c:pt>
                <c:pt idx="1">
                  <c:v>5.5771371409261104E-2</c:v>
                </c:pt>
                <c:pt idx="2">
                  <c:v>0.11860796610554389</c:v>
                </c:pt>
                <c:pt idx="3">
                  <c:v>0.22566197309112779</c:v>
                </c:pt>
                <c:pt idx="4">
                  <c:v>0.31336403820192865</c:v>
                </c:pt>
                <c:pt idx="5">
                  <c:v>0.35939924497499304</c:v>
                </c:pt>
                <c:pt idx="6">
                  <c:v>0.41211426293993941</c:v>
                </c:pt>
                <c:pt idx="7">
                  <c:v>0.45748524825038717</c:v>
                </c:pt>
                <c:pt idx="8">
                  <c:v>0.47089248879199425</c:v>
                </c:pt>
                <c:pt idx="9">
                  <c:v>0.51922266462096633</c:v>
                </c:pt>
                <c:pt idx="10">
                  <c:v>0.56602329648954364</c:v>
                </c:pt>
                <c:pt idx="11">
                  <c:v>0.60074766323085427</c:v>
                </c:pt>
                <c:pt idx="12">
                  <c:v>0.72576953718117276</c:v>
                </c:pt>
                <c:pt idx="13">
                  <c:v>0.76104966366082816</c:v>
                </c:pt>
                <c:pt idx="14">
                  <c:v>0.85254985243452075</c:v>
                </c:pt>
                <c:pt idx="15">
                  <c:v>0.87983070424817378</c:v>
                </c:pt>
                <c:pt idx="16">
                  <c:v>0.96923957031359598</c:v>
                </c:pt>
                <c:pt idx="17">
                  <c:v>1</c:v>
                </c:pt>
                <c:pt idx="18">
                  <c:v>0.96860605564772195</c:v>
                </c:pt>
                <c:pt idx="19">
                  <c:v>0.95369313120211452</c:v>
                </c:pt>
                <c:pt idx="20">
                  <c:v>0.93377875049238979</c:v>
                </c:pt>
                <c:pt idx="21">
                  <c:v>0.87571017598378076</c:v>
                </c:pt>
                <c:pt idx="22">
                  <c:v>0.84912321749793529</c:v>
                </c:pt>
                <c:pt idx="23">
                  <c:v>0.86748449755137369</c:v>
                </c:pt>
                <c:pt idx="24">
                  <c:v>0.77887648595312142</c:v>
                </c:pt>
                <c:pt idx="25">
                  <c:v>0.75236973824329068</c:v>
                </c:pt>
                <c:pt idx="26">
                  <c:v>0.6704155625518442</c:v>
                </c:pt>
                <c:pt idx="27">
                  <c:v>0.61568981197918959</c:v>
                </c:pt>
                <c:pt idx="28">
                  <c:v>0.54643927906098944</c:v>
                </c:pt>
                <c:pt idx="29">
                  <c:v>0.52848721549247968</c:v>
                </c:pt>
                <c:pt idx="30">
                  <c:v>0.45821197247637702</c:v>
                </c:pt>
                <c:pt idx="31">
                  <c:v>0.46247039123714523</c:v>
                </c:pt>
                <c:pt idx="32">
                  <c:v>0.47175399617337288</c:v>
                </c:pt>
                <c:pt idx="33">
                  <c:v>0.46088752636598701</c:v>
                </c:pt>
                <c:pt idx="34">
                  <c:v>0.41173640920700916</c:v>
                </c:pt>
                <c:pt idx="35">
                  <c:v>0.35299547511100149</c:v>
                </c:pt>
                <c:pt idx="36">
                  <c:v>0.39207329576866762</c:v>
                </c:pt>
                <c:pt idx="37">
                  <c:v>0.35591874614060987</c:v>
                </c:pt>
                <c:pt idx="38">
                  <c:v>0.31850837499876772</c:v>
                </c:pt>
                <c:pt idx="39">
                  <c:v>0.32230070666517535</c:v>
                </c:pt>
                <c:pt idx="40">
                  <c:v>0.2899339536059175</c:v>
                </c:pt>
                <c:pt idx="41">
                  <c:v>0.25426187524772359</c:v>
                </c:pt>
                <c:pt idx="42">
                  <c:v>0.23992529553082839</c:v>
                </c:pt>
                <c:pt idx="43">
                  <c:v>0.24334070035110617</c:v>
                </c:pt>
                <c:pt idx="44">
                  <c:v>0.20712796390930149</c:v>
                </c:pt>
                <c:pt idx="45">
                  <c:v>0.22457875644334072</c:v>
                </c:pt>
                <c:pt idx="46">
                  <c:v>0.16481704773187622</c:v>
                </c:pt>
                <c:pt idx="47">
                  <c:v>0.21141807881439287</c:v>
                </c:pt>
                <c:pt idx="48">
                  <c:v>0.23228096324874678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'S5 UE multi'!$AO$4:$AO$52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'S5 UE multi'!$AQ$4:$AQ$52</c:f>
              <c:numCache>
                <c:formatCode>General</c:formatCode>
                <c:ptCount val="49"/>
                <c:pt idx="0">
                  <c:v>0</c:v>
                </c:pt>
                <c:pt idx="1">
                  <c:v>8.1985217001608601E-2</c:v>
                </c:pt>
                <c:pt idx="2">
                  <c:v>0.146918287135719</c:v>
                </c:pt>
                <c:pt idx="3">
                  <c:v>0.12400894400892565</c:v>
                </c:pt>
                <c:pt idx="4">
                  <c:v>0.22676220003660441</c:v>
                </c:pt>
                <c:pt idx="5">
                  <c:v>0.29443455586580186</c:v>
                </c:pt>
                <c:pt idx="6">
                  <c:v>0.35246788585273287</c:v>
                </c:pt>
                <c:pt idx="7">
                  <c:v>0.4384595204977571</c:v>
                </c:pt>
                <c:pt idx="8">
                  <c:v>0.54395788303357284</c:v>
                </c:pt>
                <c:pt idx="9">
                  <c:v>0.47766692075315514</c:v>
                </c:pt>
                <c:pt idx="10">
                  <c:v>0.56814056901910792</c:v>
                </c:pt>
                <c:pt idx="11">
                  <c:v>0.57215281126153961</c:v>
                </c:pt>
                <c:pt idx="12">
                  <c:v>0.57562446223605745</c:v>
                </c:pt>
                <c:pt idx="13">
                  <c:v>0.57817920530849254</c:v>
                </c:pt>
                <c:pt idx="14">
                  <c:v>0.57589672508623002</c:v>
                </c:pt>
                <c:pt idx="15">
                  <c:v>0.61580278913964759</c:v>
                </c:pt>
                <c:pt idx="16">
                  <c:v>0.66277829696098123</c:v>
                </c:pt>
                <c:pt idx="17">
                  <c:v>0.75279835447733168</c:v>
                </c:pt>
                <c:pt idx="18">
                  <c:v>0.76549917161397729</c:v>
                </c:pt>
                <c:pt idx="19">
                  <c:v>0.84307891032991955</c:v>
                </c:pt>
                <c:pt idx="20">
                  <c:v>0.83456915540376742</c:v>
                </c:pt>
                <c:pt idx="21">
                  <c:v>0.82668755992791521</c:v>
                </c:pt>
                <c:pt idx="22">
                  <c:v>0.93339177594137279</c:v>
                </c:pt>
                <c:pt idx="23">
                  <c:v>1</c:v>
                </c:pt>
                <c:pt idx="24">
                  <c:v>0.96015051271120866</c:v>
                </c:pt>
                <c:pt idx="25">
                  <c:v>0.96176507161284508</c:v>
                </c:pt>
                <c:pt idx="26">
                  <c:v>0.92761447657826002</c:v>
                </c:pt>
                <c:pt idx="27">
                  <c:v>0.83143724737500457</c:v>
                </c:pt>
                <c:pt idx="28">
                  <c:v>0.87773294197826768</c:v>
                </c:pt>
                <c:pt idx="29">
                  <c:v>0.86865692195568045</c:v>
                </c:pt>
                <c:pt idx="30">
                  <c:v>0.82670192754542737</c:v>
                </c:pt>
                <c:pt idx="31">
                  <c:v>0.76671875498138176</c:v>
                </c:pt>
                <c:pt idx="32">
                  <c:v>0.71745909608299507</c:v>
                </c:pt>
                <c:pt idx="33">
                  <c:v>0.7331295494193304</c:v>
                </c:pt>
                <c:pt idx="34">
                  <c:v>0.7345015107228241</c:v>
                </c:pt>
                <c:pt idx="35">
                  <c:v>0.70592933533262014</c:v>
                </c:pt>
                <c:pt idx="36">
                  <c:v>0.66368315045822213</c:v>
                </c:pt>
                <c:pt idx="37">
                  <c:v>0.58501204567570009</c:v>
                </c:pt>
                <c:pt idx="38">
                  <c:v>0.57990714361950912</c:v>
                </c:pt>
                <c:pt idx="39">
                  <c:v>0.5825786553530119</c:v>
                </c:pt>
                <c:pt idx="40">
                  <c:v>0.51609180482228434</c:v>
                </c:pt>
                <c:pt idx="41">
                  <c:v>0.50581396490719654</c:v>
                </c:pt>
                <c:pt idx="42">
                  <c:v>0.53123816321056927</c:v>
                </c:pt>
                <c:pt idx="43">
                  <c:v>0.50456628387796765</c:v>
                </c:pt>
                <c:pt idx="44">
                  <c:v>0.46892388468869134</c:v>
                </c:pt>
                <c:pt idx="45">
                  <c:v>0.43757784655642357</c:v>
                </c:pt>
                <c:pt idx="46">
                  <c:v>0.28608204100680079</c:v>
                </c:pt>
                <c:pt idx="47">
                  <c:v>0.27687550571490327</c:v>
                </c:pt>
                <c:pt idx="48">
                  <c:v>0.25957677896925457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'S5 UE multi'!$AO$4:$AO$52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'S5 UE multi'!$AR$4:$AR$52</c:f>
              <c:numCache>
                <c:formatCode>General</c:formatCode>
                <c:ptCount val="49"/>
                <c:pt idx="0">
                  <c:v>0</c:v>
                </c:pt>
                <c:pt idx="1">
                  <c:v>7.2916967755020642E-2</c:v>
                </c:pt>
                <c:pt idx="2">
                  <c:v>7.6282905028658532E-2</c:v>
                </c:pt>
                <c:pt idx="3">
                  <c:v>0.13744579463160075</c:v>
                </c:pt>
                <c:pt idx="4">
                  <c:v>0.18226118033035121</c:v>
                </c:pt>
                <c:pt idx="5">
                  <c:v>0.35706984351025556</c:v>
                </c:pt>
                <c:pt idx="6">
                  <c:v>0.39849370545930324</c:v>
                </c:pt>
                <c:pt idx="7">
                  <c:v>0.58892399571719278</c:v>
                </c:pt>
                <c:pt idx="8">
                  <c:v>0.71098404655043679</c:v>
                </c:pt>
                <c:pt idx="9">
                  <c:v>0.79134384516070289</c:v>
                </c:pt>
                <c:pt idx="10">
                  <c:v>0.76226813175860442</c:v>
                </c:pt>
                <c:pt idx="11">
                  <c:v>0.75282822280736572</c:v>
                </c:pt>
                <c:pt idx="12">
                  <c:v>0.81793461633489262</c:v>
                </c:pt>
                <c:pt idx="13">
                  <c:v>0.90352876558168982</c:v>
                </c:pt>
                <c:pt idx="14">
                  <c:v>0.86821386676010726</c:v>
                </c:pt>
                <c:pt idx="15">
                  <c:v>0.86109007193183029</c:v>
                </c:pt>
                <c:pt idx="16">
                  <c:v>0.86380073167276727</c:v>
                </c:pt>
                <c:pt idx="17">
                  <c:v>0.8470432627994019</c:v>
                </c:pt>
                <c:pt idx="18">
                  <c:v>0.77915987729557867</c:v>
                </c:pt>
                <c:pt idx="19">
                  <c:v>0.82394297134544758</c:v>
                </c:pt>
                <c:pt idx="20">
                  <c:v>0.8900224777140846</c:v>
                </c:pt>
                <c:pt idx="21">
                  <c:v>0.93386090437006331</c:v>
                </c:pt>
                <c:pt idx="22">
                  <c:v>0.85016714395620896</c:v>
                </c:pt>
                <c:pt idx="23">
                  <c:v>0.84984405894704584</c:v>
                </c:pt>
                <c:pt idx="24">
                  <c:v>0.83096475376076218</c:v>
                </c:pt>
                <c:pt idx="25">
                  <c:v>0.88157558748700826</c:v>
                </c:pt>
                <c:pt idx="26">
                  <c:v>0.90169853305477055</c:v>
                </c:pt>
                <c:pt idx="27">
                  <c:v>1</c:v>
                </c:pt>
                <c:pt idx="28">
                  <c:v>0.93463211981189342</c:v>
                </c:pt>
                <c:pt idx="29">
                  <c:v>0.8496688877531674</c:v>
                </c:pt>
                <c:pt idx="30">
                  <c:v>0.84266359831237214</c:v>
                </c:pt>
                <c:pt idx="31">
                  <c:v>0.78414048532762359</c:v>
                </c:pt>
                <c:pt idx="32">
                  <c:v>0.70380167029446328</c:v>
                </c:pt>
                <c:pt idx="33">
                  <c:v>0.6086634343620142</c:v>
                </c:pt>
                <c:pt idx="34">
                  <c:v>0.64610695389661188</c:v>
                </c:pt>
                <c:pt idx="35">
                  <c:v>0.5650218204643277</c:v>
                </c:pt>
                <c:pt idx="36">
                  <c:v>0.65643052095037246</c:v>
                </c:pt>
                <c:pt idx="37">
                  <c:v>0.56061126235487901</c:v>
                </c:pt>
                <c:pt idx="38">
                  <c:v>0.57097232129956121</c:v>
                </c:pt>
                <c:pt idx="39">
                  <c:v>0.57547901916529032</c:v>
                </c:pt>
                <c:pt idx="40">
                  <c:v>0.51681770128521975</c:v>
                </c:pt>
                <c:pt idx="41">
                  <c:v>0.47605736279476135</c:v>
                </c:pt>
                <c:pt idx="42">
                  <c:v>0.42985296638094578</c:v>
                </c:pt>
                <c:pt idx="43">
                  <c:v>0.46037405772503309</c:v>
                </c:pt>
                <c:pt idx="44">
                  <c:v>0.39672325891238902</c:v>
                </c:pt>
                <c:pt idx="45">
                  <c:v>0.40027812148377856</c:v>
                </c:pt>
                <c:pt idx="46">
                  <c:v>0.32851369096926969</c:v>
                </c:pt>
                <c:pt idx="47">
                  <c:v>0.36451291952756482</c:v>
                </c:pt>
                <c:pt idx="48">
                  <c:v>0.24725831072175389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'S5 UE multi'!$AO$4:$AO$52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'S5 UE multi'!$AS$4:$AS$52</c:f>
              <c:numCache>
                <c:formatCode>General</c:formatCode>
                <c:ptCount val="49"/>
                <c:pt idx="0">
                  <c:v>0</c:v>
                </c:pt>
                <c:pt idx="1">
                  <c:v>3.2495901078618848E-2</c:v>
                </c:pt>
                <c:pt idx="2">
                  <c:v>1.5731471228446776E-2</c:v>
                </c:pt>
                <c:pt idx="3">
                  <c:v>3.1013858794424955E-2</c:v>
                </c:pt>
                <c:pt idx="4">
                  <c:v>1.1459762358399852E-2</c:v>
                </c:pt>
                <c:pt idx="5">
                  <c:v>0.11417144252649544</c:v>
                </c:pt>
                <c:pt idx="6">
                  <c:v>0.14945869935048409</c:v>
                </c:pt>
                <c:pt idx="7">
                  <c:v>0.20264202718891283</c:v>
                </c:pt>
                <c:pt idx="8">
                  <c:v>0.26694495009420205</c:v>
                </c:pt>
                <c:pt idx="9">
                  <c:v>0.26255590289730513</c:v>
                </c:pt>
                <c:pt idx="10">
                  <c:v>0.32695342372697633</c:v>
                </c:pt>
                <c:pt idx="11">
                  <c:v>0.38491792153639204</c:v>
                </c:pt>
                <c:pt idx="12">
                  <c:v>0.48517261337860368</c:v>
                </c:pt>
                <c:pt idx="13">
                  <c:v>0.60040431996100274</c:v>
                </c:pt>
                <c:pt idx="14">
                  <c:v>0.69978003461729665</c:v>
                </c:pt>
                <c:pt idx="15">
                  <c:v>0.758759096010163</c:v>
                </c:pt>
                <c:pt idx="16">
                  <c:v>0.80913783978596765</c:v>
                </c:pt>
                <c:pt idx="17">
                  <c:v>0.88954409248365118</c:v>
                </c:pt>
                <c:pt idx="18">
                  <c:v>0.91482538477927799</c:v>
                </c:pt>
                <c:pt idx="19">
                  <c:v>0.89892800851603194</c:v>
                </c:pt>
                <c:pt idx="20">
                  <c:v>0.92516262883054967</c:v>
                </c:pt>
                <c:pt idx="21">
                  <c:v>0.94115658505867605</c:v>
                </c:pt>
                <c:pt idx="22">
                  <c:v>1</c:v>
                </c:pt>
                <c:pt idx="23">
                  <c:v>0.97353787286475579</c:v>
                </c:pt>
                <c:pt idx="24">
                  <c:v>0.96017947466084397</c:v>
                </c:pt>
                <c:pt idx="25">
                  <c:v>0.9431794815356308</c:v>
                </c:pt>
                <c:pt idx="26">
                  <c:v>0.9410128208081755</c:v>
                </c:pt>
                <c:pt idx="27">
                  <c:v>0.95443562647076652</c:v>
                </c:pt>
                <c:pt idx="28">
                  <c:v>0.95558563739831359</c:v>
                </c:pt>
                <c:pt idx="29">
                  <c:v>0.90495069106890846</c:v>
                </c:pt>
                <c:pt idx="30">
                  <c:v>0.8699110998775943</c:v>
                </c:pt>
                <c:pt idx="31">
                  <c:v>0.86096820588674161</c:v>
                </c:pt>
                <c:pt idx="32">
                  <c:v>0.85822701990641681</c:v>
                </c:pt>
                <c:pt idx="33">
                  <c:v>0.82515004295751426</c:v>
                </c:pt>
                <c:pt idx="34">
                  <c:v>0.83744940250258726</c:v>
                </c:pt>
                <c:pt idx="35">
                  <c:v>0.88516716913189086</c:v>
                </c:pt>
                <c:pt idx="36">
                  <c:v>0.78599907904529098</c:v>
                </c:pt>
                <c:pt idx="37">
                  <c:v>0.75404425735823044</c:v>
                </c:pt>
                <c:pt idx="38">
                  <c:v>0.72134611783047442</c:v>
                </c:pt>
                <c:pt idx="39">
                  <c:v>0.70674981382760316</c:v>
                </c:pt>
                <c:pt idx="40">
                  <c:v>0.72262922690612241</c:v>
                </c:pt>
                <c:pt idx="41">
                  <c:v>0.70799033899382324</c:v>
                </c:pt>
                <c:pt idx="42">
                  <c:v>0.71725895387504468</c:v>
                </c:pt>
                <c:pt idx="43">
                  <c:v>0.66999960538712799</c:v>
                </c:pt>
                <c:pt idx="44">
                  <c:v>0.65885854765703245</c:v>
                </c:pt>
                <c:pt idx="45">
                  <c:v>0.66282526842137257</c:v>
                </c:pt>
                <c:pt idx="46">
                  <c:v>0.61648716288739214</c:v>
                </c:pt>
                <c:pt idx="47">
                  <c:v>0.55807147212666131</c:v>
                </c:pt>
                <c:pt idx="48">
                  <c:v>0.50874068787860915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8267968"/>
        <c:axId val="478268528"/>
      </c:lineChart>
      <c:catAx>
        <c:axId val="47826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78268528"/>
        <c:crossesAt val="-10"/>
        <c:auto val="1"/>
        <c:lblAlgn val="ctr"/>
        <c:lblOffset val="100"/>
        <c:tickLblSkip val="3"/>
        <c:noMultiLvlLbl val="0"/>
      </c:catAx>
      <c:valAx>
        <c:axId val="478268528"/>
        <c:scaling>
          <c:orientation val="minMax"/>
          <c:max val="1.100000000000000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78267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2522091715279773"/>
          <c:y val="5.4024668000036857E-2"/>
          <c:w val="0.74612900131669602"/>
          <c:h val="0.1002010107217817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'S5 UE multi'!$BA$4:$BA$20</c:f>
              <c:numCache>
                <c:formatCode>General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'S5 UE multi'!$BB$4:$BB$20</c:f>
              <c:numCache>
                <c:formatCode>0.000</c:formatCode>
                <c:ptCount val="17"/>
                <c:pt idx="0">
                  <c:v>0</c:v>
                </c:pt>
                <c:pt idx="1">
                  <c:v>0.13334710353531093</c:v>
                </c:pt>
                <c:pt idx="2">
                  <c:v>0.36162584870562037</c:v>
                </c:pt>
                <c:pt idx="3">
                  <c:v>0.4825334672211159</c:v>
                </c:pt>
                <c:pt idx="4">
                  <c:v>0.63084683230052352</c:v>
                </c:pt>
                <c:pt idx="5">
                  <c:v>0.83114340678117415</c:v>
                </c:pt>
                <c:pt idx="6">
                  <c:v>0.9792818753204392</c:v>
                </c:pt>
                <c:pt idx="7">
                  <c:v>0.92106068589276158</c:v>
                </c:pt>
                <c:pt idx="8">
                  <c:v>0.83182806700081002</c:v>
                </c:pt>
                <c:pt idx="9">
                  <c:v>0.67949170425810801</c:v>
                </c:pt>
                <c:pt idx="10">
                  <c:v>0.51104615567661538</c:v>
                </c:pt>
                <c:pt idx="11">
                  <c:v>0.46503730459216835</c:v>
                </c:pt>
                <c:pt idx="12">
                  <c:v>0.38560172669555942</c:v>
                </c:pt>
                <c:pt idx="13">
                  <c:v>0.33224260926818427</c:v>
                </c:pt>
                <c:pt idx="14">
                  <c:v>0.26137370812815647</c:v>
                </c:pt>
                <c:pt idx="15">
                  <c:v>0.22501580690124945</c:v>
                </c:pt>
                <c:pt idx="16">
                  <c:v>0.20283869659833864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'S5 UE multi'!$BA$4:$BA$20</c:f>
              <c:numCache>
                <c:formatCode>General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'S5 UE multi'!$BC$4:$BC$20</c:f>
              <c:numCache>
                <c:formatCode>0.000</c:formatCode>
                <c:ptCount val="17"/>
                <c:pt idx="0">
                  <c:v>0</c:v>
                </c:pt>
                <c:pt idx="1">
                  <c:v>0.11763748271541774</c:v>
                </c:pt>
                <c:pt idx="2">
                  <c:v>0.29122154725171301</c:v>
                </c:pt>
                <c:pt idx="3">
                  <c:v>0.48669477476149509</c:v>
                </c:pt>
                <c:pt idx="4">
                  <c:v>0.57197261417223499</c:v>
                </c:pt>
                <c:pt idx="5">
                  <c:v>0.58995957317812342</c:v>
                </c:pt>
                <c:pt idx="6">
                  <c:v>0.72702527435076336</c:v>
                </c:pt>
                <c:pt idx="7">
                  <c:v>0.8347785418872008</c:v>
                </c:pt>
                <c:pt idx="8">
                  <c:v>0.96451409621752715</c:v>
                </c:pt>
                <c:pt idx="9">
                  <c:v>0.90693893185536989</c:v>
                </c:pt>
                <c:pt idx="10">
                  <c:v>0.8576972638264585</c:v>
                </c:pt>
                <c:pt idx="11">
                  <c:v>0.73910246682790248</c:v>
                </c:pt>
                <c:pt idx="12">
                  <c:v>0.70137133217122205</c:v>
                </c:pt>
                <c:pt idx="13">
                  <c:v>0.582499281549407</c:v>
                </c:pt>
                <c:pt idx="14">
                  <c:v>0.51771464431335001</c:v>
                </c:pt>
                <c:pt idx="15">
                  <c:v>0.47035600504102754</c:v>
                </c:pt>
                <c:pt idx="16">
                  <c:v>0.27417810856365288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'S5 UE multi'!$BA$4:$BA$20</c:f>
              <c:numCache>
                <c:formatCode>General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'S5 UE multi'!$BD$4:$BD$20</c:f>
              <c:numCache>
                <c:formatCode>0.000</c:formatCode>
                <c:ptCount val="17"/>
                <c:pt idx="0">
                  <c:v>0</c:v>
                </c:pt>
                <c:pt idx="1">
                  <c:v>9.5548555805093319E-2</c:v>
                </c:pt>
                <c:pt idx="2">
                  <c:v>0.31260824309996998</c:v>
                </c:pt>
                <c:pt idx="3">
                  <c:v>0.69708396247611082</c:v>
                </c:pt>
                <c:pt idx="4">
                  <c:v>0.77767699030028759</c:v>
                </c:pt>
                <c:pt idx="5">
                  <c:v>0.87761090142454246</c:v>
                </c:pt>
                <c:pt idx="6">
                  <c:v>0.83000129058924932</c:v>
                </c:pt>
                <c:pt idx="7">
                  <c:v>0.8826087844765319</c:v>
                </c:pt>
                <c:pt idx="8">
                  <c:v>0.84365865222133907</c:v>
                </c:pt>
                <c:pt idx="9">
                  <c:v>0.92775804018059294</c:v>
                </c:pt>
                <c:pt idx="10">
                  <c:v>0.87565486862581088</c:v>
                </c:pt>
                <c:pt idx="11">
                  <c:v>0.69886852999470028</c:v>
                </c:pt>
                <c:pt idx="12">
                  <c:v>0.62251976510377072</c:v>
                </c:pt>
                <c:pt idx="13">
                  <c:v>0.56902086760657689</c:v>
                </c:pt>
                <c:pt idx="14">
                  <c:v>0.47424267682030896</c:v>
                </c:pt>
                <c:pt idx="15">
                  <c:v>0.41912514604040019</c:v>
                </c:pt>
                <c:pt idx="16">
                  <c:v>0.31342830707286279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'S5 UE multi'!$BA$4:$BA$20</c:f>
              <c:numCache>
                <c:formatCode>General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'S5 UE multi'!$BE$4:$BE$20</c:f>
              <c:numCache>
                <c:formatCode>0.000</c:formatCode>
                <c:ptCount val="17"/>
                <c:pt idx="0">
                  <c:v>0</c:v>
                </c:pt>
                <c:pt idx="1">
                  <c:v>2.6413743700496862E-2</c:v>
                </c:pt>
                <c:pt idx="2">
                  <c:v>9.169663474512646E-2</c:v>
                </c:pt>
                <c:pt idx="3">
                  <c:v>0.24404762672680666</c:v>
                </c:pt>
                <c:pt idx="4">
                  <c:v>0.39901465288065735</c:v>
                </c:pt>
                <c:pt idx="5">
                  <c:v>0.68631448352948743</c:v>
                </c:pt>
                <c:pt idx="6">
                  <c:v>0.87116910568296557</c:v>
                </c:pt>
                <c:pt idx="7">
                  <c:v>0.92174907413508589</c:v>
                </c:pt>
                <c:pt idx="8">
                  <c:v>0.97790578250853333</c:v>
                </c:pt>
                <c:pt idx="9">
                  <c:v>0.9462093096048575</c:v>
                </c:pt>
                <c:pt idx="10">
                  <c:v>0.91014914278160541</c:v>
                </c:pt>
                <c:pt idx="11">
                  <c:v>0.84811508958355752</c:v>
                </c:pt>
                <c:pt idx="12">
                  <c:v>0.83620521689325633</c:v>
                </c:pt>
                <c:pt idx="13">
                  <c:v>0.72738006300543601</c:v>
                </c:pt>
                <c:pt idx="14">
                  <c:v>0.71595950659166352</c:v>
                </c:pt>
                <c:pt idx="15">
                  <c:v>0.6638944738218443</c:v>
                </c:pt>
                <c:pt idx="16">
                  <c:v>0.5610997742975542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8748320"/>
        <c:axId val="478748880"/>
      </c:lineChart>
      <c:catAx>
        <c:axId val="47874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 after start of NBER-dated recession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8748880"/>
        <c:crossesAt val="-10"/>
        <c:auto val="1"/>
        <c:lblAlgn val="ctr"/>
        <c:lblOffset val="100"/>
        <c:tickLblSkip val="3"/>
        <c:noMultiLvlLbl val="0"/>
      </c:catAx>
      <c:valAx>
        <c:axId val="478748880"/>
        <c:scaling>
          <c:orientation val="minMax"/>
          <c:max val="1.100000000000000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4787483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4006034129454749"/>
          <c:y val="0.66040747740898043"/>
          <c:w val="0.47148891272311882"/>
          <c:h val="0.1675768784338866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57911845884668E-2"/>
          <c:y val="6.66918977103306E-2"/>
          <c:w val="0.91720688415350871"/>
          <c:h val="0.84019853664197974"/>
        </c:manualLayout>
      </c:layout>
      <c:lineChart>
        <c:grouping val="standard"/>
        <c:varyColors val="0"/>
        <c:ser>
          <c:idx val="0"/>
          <c:order val="0"/>
          <c:tx>
            <c:strRef>
              <c:f>'S8 Comparion by recession'!$Q$4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'S8 Comparion by recession'!$P$5:$P$21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'S8 Comparion by recession'!$Q$5:$Q$21</c:f>
              <c:numCache>
                <c:formatCode>0.0</c:formatCode>
                <c:ptCount val="17"/>
                <c:pt idx="0">
                  <c:v>0</c:v>
                </c:pt>
                <c:pt idx="1">
                  <c:v>1.9230769230769162E-2</c:v>
                </c:pt>
                <c:pt idx="2">
                  <c:v>5.7692307692307654E-2</c:v>
                </c:pt>
                <c:pt idx="3">
                  <c:v>0.11538461538461531</c:v>
                </c:pt>
                <c:pt idx="4">
                  <c:v>0.24999999999999994</c:v>
                </c:pt>
                <c:pt idx="5">
                  <c:v>0.42307692307692307</c:v>
                </c:pt>
                <c:pt idx="6">
                  <c:v>0.6923076923076924</c:v>
                </c:pt>
                <c:pt idx="7">
                  <c:v>0.88461538461538469</c:v>
                </c:pt>
                <c:pt idx="8">
                  <c:v>0.94230769230769218</c:v>
                </c:pt>
                <c:pt idx="9">
                  <c:v>1</c:v>
                </c:pt>
                <c:pt idx="10">
                  <c:v>0.98076923076923084</c:v>
                </c:pt>
                <c:pt idx="11">
                  <c:v>0.94230769230769218</c:v>
                </c:pt>
                <c:pt idx="12">
                  <c:v>0.92307692307692302</c:v>
                </c:pt>
                <c:pt idx="13">
                  <c:v>0.92307692307692302</c:v>
                </c:pt>
                <c:pt idx="14">
                  <c:v>0.82692307692307687</c:v>
                </c:pt>
                <c:pt idx="15">
                  <c:v>0.82692307692307687</c:v>
                </c:pt>
                <c:pt idx="16">
                  <c:v>0.82692307692307687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'S8 Comparion by recession'!$R$4</c:f>
              <c:strCache>
                <c:ptCount val="1"/>
                <c:pt idx="0">
                  <c:v>Counterfactual (cyclically adjusted budget deficit)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'S8 Comparion by recession'!$P$5:$P$21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'S8 Comparion by recession'!$R$5:$R$21</c:f>
              <c:numCache>
                <c:formatCode>0.0</c:formatCode>
                <c:ptCount val="17"/>
                <c:pt idx="0">
                  <c:v>0</c:v>
                </c:pt>
                <c:pt idx="1">
                  <c:v>1.1102813629169227E-2</c:v>
                </c:pt>
                <c:pt idx="2">
                  <c:v>7.1251500987970923E-2</c:v>
                </c:pt>
                <c:pt idx="3">
                  <c:v>0.25634363001603255</c:v>
                </c:pt>
                <c:pt idx="4">
                  <c:v>0.29803338048689881</c:v>
                </c:pt>
                <c:pt idx="5">
                  <c:v>0.38839256377205567</c:v>
                </c:pt>
                <c:pt idx="6">
                  <c:v>0.70600067248104126</c:v>
                </c:pt>
                <c:pt idx="7">
                  <c:v>0.90861984924250605</c:v>
                </c:pt>
                <c:pt idx="8">
                  <c:v>0.97530283411132535</c:v>
                </c:pt>
                <c:pt idx="9">
                  <c:v>0.98325920511451159</c:v>
                </c:pt>
                <c:pt idx="10">
                  <c:v>1</c:v>
                </c:pt>
                <c:pt idx="11">
                  <c:v>0.96014032725271337</c:v>
                </c:pt>
                <c:pt idx="12">
                  <c:v>0.94612516964846605</c:v>
                </c:pt>
                <c:pt idx="13">
                  <c:v>0.91805428670521938</c:v>
                </c:pt>
                <c:pt idx="14">
                  <c:v>0.81390146574427402</c:v>
                </c:pt>
                <c:pt idx="15">
                  <c:v>0.8519247568591074</c:v>
                </c:pt>
                <c:pt idx="16">
                  <c:v>0.79096905382728555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'S8 Comparion by recession'!$S$4</c:f>
              <c:strCache>
                <c:ptCount val="1"/>
                <c:pt idx="0">
                  <c:v>Counterfactual (layoffs of government workers)</c:v>
                </c:pt>
              </c:strCache>
            </c:strRef>
          </c:tx>
          <c:spPr>
            <a:ln w="2540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cat>
            <c:numRef>
              <c:f>'S8 Comparion by recession'!$P$5:$P$21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'S8 Comparion by recession'!$S$5:$S$21</c:f>
              <c:numCache>
                <c:formatCode>0.0</c:formatCode>
                <c:ptCount val="17"/>
                <c:pt idx="0">
                  <c:v>0</c:v>
                </c:pt>
                <c:pt idx="1">
                  <c:v>4.2073564638502245E-2</c:v>
                </c:pt>
                <c:pt idx="2">
                  <c:v>8.0095275656711873E-2</c:v>
                </c:pt>
                <c:pt idx="3">
                  <c:v>0.15608363552365828</c:v>
                </c:pt>
                <c:pt idx="4">
                  <c:v>0.27807279502254922</c:v>
                </c:pt>
                <c:pt idx="5">
                  <c:v>0.46234140810924435</c:v>
                </c:pt>
                <c:pt idx="6">
                  <c:v>0.72470961117667021</c:v>
                </c:pt>
                <c:pt idx="7">
                  <c:v>0.90252946879336216</c:v>
                </c:pt>
                <c:pt idx="8">
                  <c:v>0.95550879842130143</c:v>
                </c:pt>
                <c:pt idx="9">
                  <c:v>1</c:v>
                </c:pt>
                <c:pt idx="10">
                  <c:v>0.97809377388422336</c:v>
                </c:pt>
                <c:pt idx="11">
                  <c:v>0.91027236400562206</c:v>
                </c:pt>
                <c:pt idx="12">
                  <c:v>0.86838998103105847</c:v>
                </c:pt>
                <c:pt idx="13">
                  <c:v>0.85960734818077367</c:v>
                </c:pt>
                <c:pt idx="14">
                  <c:v>0.74637450691156426</c:v>
                </c:pt>
                <c:pt idx="15">
                  <c:v>0.70358028163188147</c:v>
                </c:pt>
                <c:pt idx="16">
                  <c:v>0.66747532862637537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8752240"/>
        <c:axId val="478752800"/>
      </c:lineChart>
      <c:catAx>
        <c:axId val="478752240"/>
        <c:scaling>
          <c:orientation val="minMax"/>
        </c:scaling>
        <c:delete val="0"/>
        <c:axPos val="b"/>
        <c:numFmt formatCode="0" sourceLinked="1"/>
        <c:majorTickMark val="cross"/>
        <c:minorTickMark val="cross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8752800"/>
        <c:crosses val="autoZero"/>
        <c:auto val="1"/>
        <c:lblAlgn val="ctr"/>
        <c:lblOffset val="100"/>
        <c:tickLblSkip val="4"/>
        <c:noMultiLvlLbl val="0"/>
      </c:catAx>
      <c:valAx>
        <c:axId val="478752800"/>
        <c:scaling>
          <c:orientation val="minMax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875224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116057161356778"/>
          <c:y val="0.6697231939823004"/>
          <c:w val="0.54732159656053347"/>
          <c:h val="0.12578738073708656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'S10 Comp. by recession (ue gap)'!$S$4</c:f>
              <c:strCache>
                <c:ptCount val="1"/>
                <c:pt idx="0">
                  <c:v>Pre-1990 Recessions: Actual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'S10 Comp. by recession (ue gap)'!$R$5:$R$22</c:f>
              <c:numCache>
                <c:formatCode>0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'S10 Comp. by recession (ue gap)'!$S$5:$S$22</c:f>
              <c:numCache>
                <c:formatCode>0.00</c:formatCode>
                <c:ptCount val="18"/>
                <c:pt idx="0">
                  <c:v>0</c:v>
                </c:pt>
                <c:pt idx="1">
                  <c:v>4.0848688901662177E-2</c:v>
                </c:pt>
                <c:pt idx="2">
                  <c:v>0.34221124980516859</c:v>
                </c:pt>
                <c:pt idx="3">
                  <c:v>0.68705348701231395</c:v>
                </c:pt>
                <c:pt idx="4">
                  <c:v>0.87187485782520735</c:v>
                </c:pt>
                <c:pt idx="5">
                  <c:v>1</c:v>
                </c:pt>
                <c:pt idx="6">
                  <c:v>0.99035672854641965</c:v>
                </c:pt>
                <c:pt idx="7">
                  <c:v>0.8476247090537038</c:v>
                </c:pt>
                <c:pt idx="8">
                  <c:v>0.66859562290659602</c:v>
                </c:pt>
                <c:pt idx="9">
                  <c:v>0.58281228032388821</c:v>
                </c:pt>
                <c:pt idx="10">
                  <c:v>0.49507546847056488</c:v>
                </c:pt>
                <c:pt idx="11">
                  <c:v>0.38611739252439931</c:v>
                </c:pt>
                <c:pt idx="12">
                  <c:v>0.40711028496136459</c:v>
                </c:pt>
                <c:pt idx="13">
                  <c:v>0.38735259352113827</c:v>
                </c:pt>
                <c:pt idx="14">
                  <c:v>0.28248013828334106</c:v>
                </c:pt>
                <c:pt idx="15">
                  <c:v>0.24764517699420016</c:v>
                </c:pt>
                <c:pt idx="16">
                  <c:v>0.2453488546958886</c:v>
                </c:pt>
                <c:pt idx="17">
                  <c:v>2.0398464299961155E-2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'S10 Comp. by recession (ue gap)'!$T$4</c:f>
              <c:strCache>
                <c:ptCount val="1"/>
                <c:pt idx="0">
                  <c:v>2007 Recession: Actual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'S10 Comp. by recession (ue gap)'!$R$5:$R$22</c:f>
              <c:numCache>
                <c:formatCode>0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'S10 Comp. by recession (ue gap)'!$T$5:$T$22</c:f>
              <c:numCache>
                <c:formatCode>0.00</c:formatCode>
                <c:ptCount val="18"/>
                <c:pt idx="0">
                  <c:v>0</c:v>
                </c:pt>
                <c:pt idx="1">
                  <c:v>1.8367346938775481E-2</c:v>
                </c:pt>
                <c:pt idx="2">
                  <c:v>5.5102040816326442E-2</c:v>
                </c:pt>
                <c:pt idx="3">
                  <c:v>0.11224489795918363</c:v>
                </c:pt>
                <c:pt idx="4">
                  <c:v>0.24897959183673463</c:v>
                </c:pt>
                <c:pt idx="5">
                  <c:v>0.42448979591836733</c:v>
                </c:pt>
                <c:pt idx="6">
                  <c:v>0.70408163265306123</c:v>
                </c:pt>
                <c:pt idx="7">
                  <c:v>0.89795918367346939</c:v>
                </c:pt>
                <c:pt idx="8">
                  <c:v>0.94897959183673453</c:v>
                </c:pt>
                <c:pt idx="9">
                  <c:v>1</c:v>
                </c:pt>
                <c:pt idx="10">
                  <c:v>0.96938775510204089</c:v>
                </c:pt>
                <c:pt idx="11">
                  <c:v>0.91836734693877531</c:v>
                </c:pt>
                <c:pt idx="12">
                  <c:v>0.8877551020408162</c:v>
                </c:pt>
                <c:pt idx="13">
                  <c:v>0.87755102040816313</c:v>
                </c:pt>
                <c:pt idx="14">
                  <c:v>0.77551020408163251</c:v>
                </c:pt>
                <c:pt idx="15">
                  <c:v>0.77551020408163251</c:v>
                </c:pt>
                <c:pt idx="16">
                  <c:v>0.77551020408163251</c:v>
                </c:pt>
                <c:pt idx="17">
                  <c:v>0.71428571428571408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'S10 Comp. by recession (ue gap)'!$U$4</c:f>
              <c:strCache>
                <c:ptCount val="1"/>
                <c:pt idx="0">
                  <c:v>2007 Recession: Counterfactual (mon. policy + cyclically adjusted budget deficit)</c:v>
                </c:pt>
              </c:strCache>
            </c:strRef>
          </c:tx>
          <c:spPr>
            <a:ln w="15875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cat>
            <c:numRef>
              <c:f>'S10 Comp. by recession (ue gap)'!$R$5:$R$22</c:f>
              <c:numCache>
                <c:formatCode>0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'S10 Comp. by recession (ue gap)'!$U$5:$U$22</c:f>
              <c:numCache>
                <c:formatCode>0.00</c:formatCode>
                <c:ptCount val="18"/>
                <c:pt idx="0">
                  <c:v>0</c:v>
                </c:pt>
                <c:pt idx="1">
                  <c:v>9.1515746997654461E-3</c:v>
                </c:pt>
                <c:pt idx="2">
                  <c:v>6.6869142688100069E-2</c:v>
                </c:pt>
                <c:pt idx="3">
                  <c:v>0.25945697094798903</c:v>
                </c:pt>
                <c:pt idx="4">
                  <c:v>0.29641041977605831</c:v>
                </c:pt>
                <c:pt idx="5">
                  <c:v>0.39672512193349541</c:v>
                </c:pt>
                <c:pt idx="6">
                  <c:v>0.74140504027312559</c:v>
                </c:pt>
                <c:pt idx="7">
                  <c:v>0.94319832509702717</c:v>
                </c:pt>
                <c:pt idx="8">
                  <c:v>1</c:v>
                </c:pt>
                <c:pt idx="9">
                  <c:v>0.98120663716360146</c:v>
                </c:pt>
                <c:pt idx="10">
                  <c:v>0.98596711353055733</c:v>
                </c:pt>
                <c:pt idx="11">
                  <c:v>0.90582527520742095</c:v>
                </c:pt>
                <c:pt idx="12">
                  <c:v>0.85104577665459546</c:v>
                </c:pt>
                <c:pt idx="13">
                  <c:v>0.7502764197834686</c:v>
                </c:pt>
                <c:pt idx="14">
                  <c:v>0.58414380095200125</c:v>
                </c:pt>
                <c:pt idx="15">
                  <c:v>0.56475937368077067</c:v>
                </c:pt>
                <c:pt idx="16">
                  <c:v>0.4677255750480489</c:v>
                </c:pt>
                <c:pt idx="17">
                  <c:v>0.40391892817284525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'S10 Comp. by recession (ue gap)'!$V$4</c:f>
              <c:strCache>
                <c:ptCount val="1"/>
                <c:pt idx="0">
                  <c:v>2007 Recession: Counterfactual (mon. policy + layoffs of government workers)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'S10 Comp. by recession (ue gap)'!$R$5:$R$22</c:f>
              <c:numCache>
                <c:formatCode>0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'S10 Comp. by recession (ue gap)'!$V$5:$V$22</c:f>
              <c:numCache>
                <c:formatCode>0.00</c:formatCode>
                <c:ptCount val="18"/>
                <c:pt idx="0">
                  <c:v>0</c:v>
                </c:pt>
                <c:pt idx="1">
                  <c:v>4.2605380780887721E-2</c:v>
                </c:pt>
                <c:pt idx="2">
                  <c:v>7.8884134515717769E-2</c:v>
                </c:pt>
                <c:pt idx="3">
                  <c:v>0.15543969068962499</c:v>
                </c:pt>
                <c:pt idx="4">
                  <c:v>0.27876682278565801</c:v>
                </c:pt>
                <c:pt idx="5">
                  <c:v>0.46613469069112867</c:v>
                </c:pt>
                <c:pt idx="6">
                  <c:v>0.73838249858666849</c:v>
                </c:pt>
                <c:pt idx="7">
                  <c:v>0.9168809935047354</c:v>
                </c:pt>
                <c:pt idx="8">
                  <c:v>0.96294279899504021</c:v>
                </c:pt>
                <c:pt idx="9">
                  <c:v>1</c:v>
                </c:pt>
                <c:pt idx="10">
                  <c:v>0.96661969443523676</c:v>
                </c:pt>
                <c:pt idx="11">
                  <c:v>0.88453040766075175</c:v>
                </c:pt>
                <c:pt idx="12">
                  <c:v>0.829958457647755</c:v>
                </c:pt>
                <c:pt idx="13">
                  <c:v>0.81050027555906956</c:v>
                </c:pt>
                <c:pt idx="14">
                  <c:v>0.69037756481929746</c:v>
                </c:pt>
                <c:pt idx="15">
                  <c:v>0.64497944279935826</c:v>
                </c:pt>
                <c:pt idx="16">
                  <c:v>0.60667761465886128</c:v>
                </c:pt>
                <c:pt idx="17">
                  <c:v>0.50624887711536726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8757280"/>
        <c:axId val="478757840"/>
      </c:lineChart>
      <c:catAx>
        <c:axId val="478757280"/>
        <c:scaling>
          <c:orientation val="minMax"/>
        </c:scaling>
        <c:delete val="0"/>
        <c:axPos val="b"/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8757840"/>
        <c:crosses val="autoZero"/>
        <c:auto val="1"/>
        <c:lblAlgn val="ctr"/>
        <c:lblOffset val="100"/>
        <c:noMultiLvlLbl val="0"/>
      </c:catAx>
      <c:valAx>
        <c:axId val="478757840"/>
        <c:scaling>
          <c:orientation val="minMax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875728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'Figure C2 - Panel A'!$AI$4:$AI$52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'Figure C2 - Panel A'!$AD$4:$AD$52</c:f>
              <c:numCache>
                <c:formatCode>General</c:formatCode>
                <c:ptCount val="49"/>
                <c:pt idx="0">
                  <c:v>0</c:v>
                </c:pt>
                <c:pt idx="1">
                  <c:v>-1.5852955338634178E-2</c:v>
                </c:pt>
                <c:pt idx="2">
                  <c:v>-2.2107580451415476E-2</c:v>
                </c:pt>
                <c:pt idx="3">
                  <c:v>4.8574731649023484E-2</c:v>
                </c:pt>
                <c:pt idx="4">
                  <c:v>3.8702234242844469E-2</c:v>
                </c:pt>
                <c:pt idx="5">
                  <c:v>1.9352961274729186E-2</c:v>
                </c:pt>
                <c:pt idx="6">
                  <c:v>-5.6008753612828421E-3</c:v>
                </c:pt>
                <c:pt idx="7">
                  <c:v>-1.3320186141705381E-2</c:v>
                </c:pt>
                <c:pt idx="8">
                  <c:v>-2.6552843992128317E-2</c:v>
                </c:pt>
                <c:pt idx="9">
                  <c:v>-1.823923808281247E-2</c:v>
                </c:pt>
                <c:pt idx="10">
                  <c:v>-2.6685194509235011E-3</c:v>
                </c:pt>
                <c:pt idx="11">
                  <c:v>7.811716351291409E-4</c:v>
                </c:pt>
                <c:pt idx="12">
                  <c:v>-2.4585163553599187E-2</c:v>
                </c:pt>
                <c:pt idx="13">
                  <c:v>-2.1617979252537722E-2</c:v>
                </c:pt>
                <c:pt idx="14">
                  <c:v>-3.5401138889211037E-2</c:v>
                </c:pt>
                <c:pt idx="15">
                  <c:v>-1.580480991178268E-2</c:v>
                </c:pt>
                <c:pt idx="16">
                  <c:v>-2.883496231239624E-2</c:v>
                </c:pt>
                <c:pt idx="17">
                  <c:v>-3.340317041131291E-2</c:v>
                </c:pt>
                <c:pt idx="18">
                  <c:v>-1.9787413100591809E-2</c:v>
                </c:pt>
                <c:pt idx="19">
                  <c:v>-4.7619854117359292E-2</c:v>
                </c:pt>
                <c:pt idx="20">
                  <c:v>-3.6547317886769466E-2</c:v>
                </c:pt>
                <c:pt idx="21">
                  <c:v>-4.3572339179267811E-2</c:v>
                </c:pt>
                <c:pt idx="22">
                  <c:v>-5.3528859469978034E-2</c:v>
                </c:pt>
                <c:pt idx="23">
                  <c:v>-3.4377164769114468E-2</c:v>
                </c:pt>
                <c:pt idx="24">
                  <c:v>-3.8593964618635748E-2</c:v>
                </c:pt>
                <c:pt idx="25">
                  <c:v>-3.5283556228256234E-2</c:v>
                </c:pt>
                <c:pt idx="26">
                  <c:v>-3.2964924111285203E-2</c:v>
                </c:pt>
                <c:pt idx="27">
                  <c:v>-4.6372422437065491E-2</c:v>
                </c:pt>
                <c:pt idx="28">
                  <c:v>-4.7580512943860537E-2</c:v>
                </c:pt>
                <c:pt idx="29">
                  <c:v>-4.2306741435954524E-2</c:v>
                </c:pt>
                <c:pt idx="30">
                  <c:v>-6.7001910926478725E-2</c:v>
                </c:pt>
                <c:pt idx="31">
                  <c:v>-5.3473511656837093E-2</c:v>
                </c:pt>
                <c:pt idx="32">
                  <c:v>-4.5861956549579641E-2</c:v>
                </c:pt>
                <c:pt idx="33">
                  <c:v>-3.3339655575045458E-2</c:v>
                </c:pt>
                <c:pt idx="34">
                  <c:v>-3.9852913415704495E-2</c:v>
                </c:pt>
                <c:pt idx="35">
                  <c:v>-2.0827421374653855E-2</c:v>
                </c:pt>
                <c:pt idx="36">
                  <c:v>-2.8621654608757506E-3</c:v>
                </c:pt>
                <c:pt idx="37">
                  <c:v>-2.7597799711602962E-3</c:v>
                </c:pt>
                <c:pt idx="38">
                  <c:v>-1.0768750087985925E-2</c:v>
                </c:pt>
                <c:pt idx="39">
                  <c:v>-1.5566096589156139E-2</c:v>
                </c:pt>
                <c:pt idx="40">
                  <c:v>-1.3525538626694974E-2</c:v>
                </c:pt>
                <c:pt idx="41">
                  <c:v>-1.8249808592025754E-2</c:v>
                </c:pt>
                <c:pt idx="42">
                  <c:v>7.7767312925792996E-3</c:v>
                </c:pt>
                <c:pt idx="43">
                  <c:v>1.4341966345415316E-2</c:v>
                </c:pt>
                <c:pt idx="44">
                  <c:v>4.1317750711669238E-2</c:v>
                </c:pt>
                <c:pt idx="45">
                  <c:v>2.8586052021603532E-2</c:v>
                </c:pt>
                <c:pt idx="46">
                  <c:v>7.3832905478400296E-2</c:v>
                </c:pt>
                <c:pt idx="47">
                  <c:v>9.2556948150503221E-2</c:v>
                </c:pt>
                <c:pt idx="48">
                  <c:v>0.12783080491872237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'Figure C2 - Panel A'!$AI$4:$AI$52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'Figure C2 - Panel A'!$AE$4:$AE$52</c:f>
              <c:numCache>
                <c:formatCode>General</c:formatCode>
                <c:ptCount val="49"/>
                <c:pt idx="0">
                  <c:v>0</c:v>
                </c:pt>
                <c:pt idx="1">
                  <c:v>-1.2584476286084723E-2</c:v>
                </c:pt>
                <c:pt idx="2">
                  <c:v>-1.0554792214490405E-2</c:v>
                </c:pt>
                <c:pt idx="3">
                  <c:v>-5.4122403024976506E-3</c:v>
                </c:pt>
                <c:pt idx="4">
                  <c:v>-4.859754684710893E-3</c:v>
                </c:pt>
                <c:pt idx="5">
                  <c:v>9.8732330334474483E-3</c:v>
                </c:pt>
                <c:pt idx="6">
                  <c:v>9.0706403574873917E-3</c:v>
                </c:pt>
                <c:pt idx="7">
                  <c:v>1.2391639451346137E-2</c:v>
                </c:pt>
                <c:pt idx="8">
                  <c:v>1.0816821946347588E-2</c:v>
                </c:pt>
                <c:pt idx="9">
                  <c:v>1.4044842515748002E-3</c:v>
                </c:pt>
                <c:pt idx="10">
                  <c:v>2.4972006108239242E-3</c:v>
                </c:pt>
                <c:pt idx="11">
                  <c:v>3.3944167705779904E-2</c:v>
                </c:pt>
                <c:pt idx="12">
                  <c:v>5.2137451485327446E-2</c:v>
                </c:pt>
                <c:pt idx="13">
                  <c:v>2.5115056328735008E-2</c:v>
                </c:pt>
                <c:pt idx="14">
                  <c:v>-6.3736995308083522E-4</c:v>
                </c:pt>
                <c:pt idx="15">
                  <c:v>2.1644440676768184E-2</c:v>
                </c:pt>
                <c:pt idx="16">
                  <c:v>3.5396171261886877E-2</c:v>
                </c:pt>
                <c:pt idx="17">
                  <c:v>3.7869932686826147E-2</c:v>
                </c:pt>
                <c:pt idx="18">
                  <c:v>5.1066591914258552E-2</c:v>
                </c:pt>
                <c:pt idx="19">
                  <c:v>5.3371323162256346E-2</c:v>
                </c:pt>
                <c:pt idx="20">
                  <c:v>6.2886443055054642E-2</c:v>
                </c:pt>
                <c:pt idx="21">
                  <c:v>7.1132069614190385E-2</c:v>
                </c:pt>
                <c:pt idx="22">
                  <c:v>7.5545918859091898E-2</c:v>
                </c:pt>
                <c:pt idx="23">
                  <c:v>7.2231329972989755E-2</c:v>
                </c:pt>
                <c:pt idx="24">
                  <c:v>9.628912924299371E-2</c:v>
                </c:pt>
                <c:pt idx="25">
                  <c:v>0.12896577849412871</c:v>
                </c:pt>
                <c:pt idx="26">
                  <c:v>8.5255183151124569E-2</c:v>
                </c:pt>
                <c:pt idx="27">
                  <c:v>8.7129737212979563E-2</c:v>
                </c:pt>
                <c:pt idx="28">
                  <c:v>9.1201693014143714E-2</c:v>
                </c:pt>
                <c:pt idx="29">
                  <c:v>9.1209534548850613E-2</c:v>
                </c:pt>
                <c:pt idx="30">
                  <c:v>0.10127134698192464</c:v>
                </c:pt>
                <c:pt idx="31">
                  <c:v>9.5424923223900393E-2</c:v>
                </c:pt>
                <c:pt idx="32">
                  <c:v>9.397519196703108E-2</c:v>
                </c:pt>
                <c:pt idx="33">
                  <c:v>0.10473030496276969</c:v>
                </c:pt>
                <c:pt idx="34">
                  <c:v>0.10374640483649067</c:v>
                </c:pt>
                <c:pt idx="35">
                  <c:v>0.10067868392980017</c:v>
                </c:pt>
                <c:pt idx="36">
                  <c:v>0.13995225756985974</c:v>
                </c:pt>
                <c:pt idx="37">
                  <c:v>0.11012320256936192</c:v>
                </c:pt>
                <c:pt idx="38">
                  <c:v>0.10563496865128563</c:v>
                </c:pt>
                <c:pt idx="39">
                  <c:v>9.8111549398872455E-2</c:v>
                </c:pt>
                <c:pt idx="40">
                  <c:v>0.10036729114608534</c:v>
                </c:pt>
                <c:pt idx="41">
                  <c:v>0.11443200853729429</c:v>
                </c:pt>
                <c:pt idx="42">
                  <c:v>0.12969892296870711</c:v>
                </c:pt>
                <c:pt idx="43">
                  <c:v>0.12190868020273626</c:v>
                </c:pt>
                <c:pt idx="44">
                  <c:v>0.14024083794481612</c:v>
                </c:pt>
                <c:pt idx="45">
                  <c:v>0.1477477472487525</c:v>
                </c:pt>
                <c:pt idx="46">
                  <c:v>0.16415259478376854</c:v>
                </c:pt>
                <c:pt idx="47">
                  <c:v>0.16063000927767135</c:v>
                </c:pt>
                <c:pt idx="48">
                  <c:v>0.16770303471128933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'Figure C2 - Panel A'!$AI$4:$AI$52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'Figure C2 - Panel A'!$AF$4:$AF$52</c:f>
              <c:numCache>
                <c:formatCode>General</c:formatCode>
                <c:ptCount val="49"/>
                <c:pt idx="0">
                  <c:v>0</c:v>
                </c:pt>
                <c:pt idx="1">
                  <c:v>1.4403038252684297E-2</c:v>
                </c:pt>
                <c:pt idx="2">
                  <c:v>2.4580538642775096E-2</c:v>
                </c:pt>
                <c:pt idx="3">
                  <c:v>7.0911321511880843E-2</c:v>
                </c:pt>
                <c:pt idx="4">
                  <c:v>8.0995322522239732E-2</c:v>
                </c:pt>
                <c:pt idx="5">
                  <c:v>8.6663214623177609E-2</c:v>
                </c:pt>
                <c:pt idx="6">
                  <c:v>8.5272505469653481E-2</c:v>
                </c:pt>
                <c:pt idx="7">
                  <c:v>9.5332316082094692E-2</c:v>
                </c:pt>
                <c:pt idx="8">
                  <c:v>0.11195824714179103</c:v>
                </c:pt>
                <c:pt idx="9">
                  <c:v>0.12039190579968917</c:v>
                </c:pt>
                <c:pt idx="10">
                  <c:v>0.12163506392949941</c:v>
                </c:pt>
                <c:pt idx="11">
                  <c:v>0.11818797842578377</c:v>
                </c:pt>
                <c:pt idx="12">
                  <c:v>0.1314294999786263</c:v>
                </c:pt>
                <c:pt idx="13">
                  <c:v>0.12998065082299703</c:v>
                </c:pt>
                <c:pt idx="14">
                  <c:v>0.15326994346738587</c:v>
                </c:pt>
                <c:pt idx="15">
                  <c:v>0.16412383077670611</c:v>
                </c:pt>
                <c:pt idx="16">
                  <c:v>0.15519738671770078</c:v>
                </c:pt>
                <c:pt idx="17">
                  <c:v>0.1671179220863781</c:v>
                </c:pt>
                <c:pt idx="18">
                  <c:v>0.13333606373293883</c:v>
                </c:pt>
                <c:pt idx="19">
                  <c:v>0.13163640661688092</c:v>
                </c:pt>
                <c:pt idx="20">
                  <c:v>0.13520789078862094</c:v>
                </c:pt>
                <c:pt idx="21">
                  <c:v>0.13530026913711346</c:v>
                </c:pt>
                <c:pt idx="22">
                  <c:v>9.1532907823227205E-2</c:v>
                </c:pt>
                <c:pt idx="23">
                  <c:v>7.8267726447659669E-2</c:v>
                </c:pt>
                <c:pt idx="24">
                  <c:v>6.1570335172634216E-2</c:v>
                </c:pt>
                <c:pt idx="25">
                  <c:v>4.0858584955500987E-2</c:v>
                </c:pt>
                <c:pt idx="26">
                  <c:v>2.5321330288539556E-2</c:v>
                </c:pt>
                <c:pt idx="27">
                  <c:v>2.5869402592354263E-2</c:v>
                </c:pt>
                <c:pt idx="28">
                  <c:v>2.8695376128334615E-2</c:v>
                </c:pt>
                <c:pt idx="29">
                  <c:v>-2.2954966963208534E-2</c:v>
                </c:pt>
                <c:pt idx="30">
                  <c:v>-6.285921712049003E-2</c:v>
                </c:pt>
                <c:pt idx="31">
                  <c:v>-4.4302719744576891E-2</c:v>
                </c:pt>
                <c:pt idx="32">
                  <c:v>-6.6729711048216345E-2</c:v>
                </c:pt>
                <c:pt idx="33">
                  <c:v>-7.5782673160947667E-2</c:v>
                </c:pt>
                <c:pt idx="34">
                  <c:v>-5.6079307907033638E-2</c:v>
                </c:pt>
                <c:pt idx="35">
                  <c:v>-5.9705317951424419E-2</c:v>
                </c:pt>
                <c:pt idx="36">
                  <c:v>-4.8708033936369688E-2</c:v>
                </c:pt>
                <c:pt idx="37">
                  <c:v>-4.4956258775918911E-2</c:v>
                </c:pt>
                <c:pt idx="38">
                  <c:v>-5.1872370232635134E-2</c:v>
                </c:pt>
                <c:pt idx="39">
                  <c:v>-7.0132110064175635E-2</c:v>
                </c:pt>
                <c:pt idx="40">
                  <c:v>-7.7058322996160555E-2</c:v>
                </c:pt>
                <c:pt idx="41">
                  <c:v>-7.8775384274655025E-2</c:v>
                </c:pt>
                <c:pt idx="42">
                  <c:v>-8.6100603920435503E-2</c:v>
                </c:pt>
                <c:pt idx="43">
                  <c:v>-8.5176926105154038E-2</c:v>
                </c:pt>
                <c:pt idx="44">
                  <c:v>-7.8051653237809049E-2</c:v>
                </c:pt>
                <c:pt idx="45">
                  <c:v>-8.9385732544116081E-2</c:v>
                </c:pt>
                <c:pt idx="46">
                  <c:v>-7.3522881027626497E-2</c:v>
                </c:pt>
                <c:pt idx="47">
                  <c:v>-7.7070073643746184E-2</c:v>
                </c:pt>
                <c:pt idx="48">
                  <c:v>-8.9305699227853808E-2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'Figure C2 - Panel A'!$AI$4:$AI$52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'Figure C2 - Panel A'!$AG$4:$AG$52</c:f>
              <c:numCache>
                <c:formatCode>General</c:formatCode>
                <c:ptCount val="49"/>
                <c:pt idx="0">
                  <c:v>0</c:v>
                </c:pt>
                <c:pt idx="1">
                  <c:v>6.060567742637879E-2</c:v>
                </c:pt>
                <c:pt idx="2">
                  <c:v>6.6099822293013588E-2</c:v>
                </c:pt>
                <c:pt idx="3">
                  <c:v>7.1946270298475667E-2</c:v>
                </c:pt>
                <c:pt idx="4">
                  <c:v>6.9788372385415798E-2</c:v>
                </c:pt>
                <c:pt idx="5">
                  <c:v>7.975148461441961E-2</c:v>
                </c:pt>
                <c:pt idx="6">
                  <c:v>8.9180660791820188E-2</c:v>
                </c:pt>
                <c:pt idx="7">
                  <c:v>0.10536893032604944</c:v>
                </c:pt>
                <c:pt idx="8">
                  <c:v>9.9650148093717306E-2</c:v>
                </c:pt>
                <c:pt idx="9">
                  <c:v>7.5758343211631995E-2</c:v>
                </c:pt>
                <c:pt idx="10">
                  <c:v>7.5701097408378715E-2</c:v>
                </c:pt>
                <c:pt idx="11">
                  <c:v>7.3508473517845729E-2</c:v>
                </c:pt>
                <c:pt idx="12">
                  <c:v>6.618758706832395E-2</c:v>
                </c:pt>
                <c:pt idx="13">
                  <c:v>0.1008202717835136</c:v>
                </c:pt>
                <c:pt idx="14">
                  <c:v>9.1670320264229943E-2</c:v>
                </c:pt>
                <c:pt idx="15">
                  <c:v>7.647639436032172E-2</c:v>
                </c:pt>
                <c:pt idx="16">
                  <c:v>7.2258365173395234E-2</c:v>
                </c:pt>
                <c:pt idx="17">
                  <c:v>6.7626266530446344E-2</c:v>
                </c:pt>
                <c:pt idx="18">
                  <c:v>7.6485482511429836E-2</c:v>
                </c:pt>
                <c:pt idx="19">
                  <c:v>3.2340994577561233E-2</c:v>
                </c:pt>
                <c:pt idx="20">
                  <c:v>3.5827428259429084E-2</c:v>
                </c:pt>
                <c:pt idx="21">
                  <c:v>-7.0347290916998872E-3</c:v>
                </c:pt>
                <c:pt idx="22">
                  <c:v>1.3255143366995625E-2</c:v>
                </c:pt>
                <c:pt idx="23">
                  <c:v>1.785097561489124E-2</c:v>
                </c:pt>
                <c:pt idx="24">
                  <c:v>-4.5929506631097183E-3</c:v>
                </c:pt>
                <c:pt idx="25">
                  <c:v>-8.9842161479278815E-3</c:v>
                </c:pt>
                <c:pt idx="26">
                  <c:v>-2.5353772996801638E-2</c:v>
                </c:pt>
                <c:pt idx="27">
                  <c:v>-3.2662175010552019E-2</c:v>
                </c:pt>
                <c:pt idx="28">
                  <c:v>-4.0267346893342548E-2</c:v>
                </c:pt>
                <c:pt idx="29">
                  <c:v>-4.3116230636496056E-2</c:v>
                </c:pt>
                <c:pt idx="30">
                  <c:v>-4.8717227052041068E-2</c:v>
                </c:pt>
                <c:pt idx="31">
                  <c:v>-7.9292548933038276E-2</c:v>
                </c:pt>
                <c:pt idx="32">
                  <c:v>-0.11162599690164576</c:v>
                </c:pt>
                <c:pt idx="33">
                  <c:v>-0.15930763862249009</c:v>
                </c:pt>
                <c:pt idx="34">
                  <c:v>-0.14421965803686021</c:v>
                </c:pt>
                <c:pt idx="35">
                  <c:v>-0.15457999969401293</c:v>
                </c:pt>
                <c:pt idx="36">
                  <c:v>-0.16876537063854613</c:v>
                </c:pt>
                <c:pt idx="37">
                  <c:v>-0.1443439446052377</c:v>
                </c:pt>
                <c:pt idx="38">
                  <c:v>-0.17361359644843333</c:v>
                </c:pt>
                <c:pt idx="39">
                  <c:v>-0.18710448547134462</c:v>
                </c:pt>
                <c:pt idx="40">
                  <c:v>-0.19168376183834113</c:v>
                </c:pt>
                <c:pt idx="41">
                  <c:v>-0.23324409967837667</c:v>
                </c:pt>
                <c:pt idx="42">
                  <c:v>-0.21952342235687716</c:v>
                </c:pt>
                <c:pt idx="43">
                  <c:v>-0.29162833166512314</c:v>
                </c:pt>
                <c:pt idx="44">
                  <c:v>-0.28977724602030008</c:v>
                </c:pt>
                <c:pt idx="45">
                  <c:v>-0.30535964489288325</c:v>
                </c:pt>
                <c:pt idx="46">
                  <c:v>-0.31440605003924915</c:v>
                </c:pt>
                <c:pt idx="47">
                  <c:v>-0.32482415956543242</c:v>
                </c:pt>
                <c:pt idx="48">
                  <c:v>-0.33332179977064058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5236784"/>
        <c:axId val="455237344"/>
      </c:lineChart>
      <c:catAx>
        <c:axId val="45523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5237344"/>
        <c:crossesAt val="-4"/>
        <c:auto val="1"/>
        <c:lblAlgn val="ctr"/>
        <c:lblOffset val="100"/>
        <c:tickLblSkip val="3"/>
        <c:noMultiLvlLbl val="0"/>
      </c:catAx>
      <c:valAx>
        <c:axId val="4552373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government employment</a:t>
                </a:r>
              </a:p>
            </c:rich>
          </c:tx>
          <c:layout>
            <c:manualLayout>
              <c:xMode val="edge"/>
              <c:yMode val="edge"/>
              <c:x val="0"/>
              <c:y val="0.1452283617500525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55236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3408027484936477"/>
          <c:y val="0.60012380629814976"/>
          <c:w val="0.40061405115058285"/>
          <c:h val="0.2172222546428059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'PE multi 4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4 (percent)'!$AI$4:$AI$52</c:f>
              <c:numCache>
                <c:formatCode>General</c:formatCode>
                <c:ptCount val="49"/>
                <c:pt idx="0">
                  <c:v>0</c:v>
                </c:pt>
                <c:pt idx="1">
                  <c:v>0.15551596052565342</c:v>
                </c:pt>
                <c:pt idx="2">
                  <c:v>0.33073297838673643</c:v>
                </c:pt>
                <c:pt idx="3">
                  <c:v>0.62924826147548096</c:v>
                </c:pt>
                <c:pt idx="4">
                  <c:v>0.87380152511505427</c:v>
                </c:pt>
                <c:pt idx="5">
                  <c:v>1.0021686284945734</c:v>
                </c:pt>
                <c:pt idx="6">
                  <c:v>1.1491620849184259</c:v>
                </c:pt>
                <c:pt idx="7">
                  <c:v>1.2756770366267485</c:v>
                </c:pt>
                <c:pt idx="8">
                  <c:v>1.3130625238066509</c:v>
                </c:pt>
                <c:pt idx="9">
                  <c:v>1.4478290451686884</c:v>
                </c:pt>
                <c:pt idx="10">
                  <c:v>1.5783305019975</c:v>
                </c:pt>
                <c:pt idx="11">
                  <c:v>1.6751578367207636</c:v>
                </c:pt>
                <c:pt idx="12">
                  <c:v>2.0237757086290085</c:v>
                </c:pt>
                <c:pt idx="13">
                  <c:v>2.1221527543840475</c:v>
                </c:pt>
                <c:pt idx="14">
                  <c:v>2.3772969150143974</c:v>
                </c:pt>
                <c:pt idx="15">
                  <c:v>2.453368343178234</c:v>
                </c:pt>
                <c:pt idx="16">
                  <c:v>2.7026809445062465</c:v>
                </c:pt>
                <c:pt idx="17">
                  <c:v>2.7884550190535435</c:v>
                </c:pt>
                <c:pt idx="18">
                  <c:v>2.7009144173565462</c:v>
                </c:pt>
                <c:pt idx="19">
                  <c:v>2.6593303983374259</c:v>
                </c:pt>
                <c:pt idx="20">
                  <c:v>2.6038000434960509</c:v>
                </c:pt>
                <c:pt idx="21">
                  <c:v>2.4418784354582352</c:v>
                </c:pt>
                <c:pt idx="22">
                  <c:v>2.3677418976270115</c:v>
                </c:pt>
                <c:pt idx="23">
                  <c:v>2.4189415011482693</c:v>
                </c:pt>
                <c:pt idx="24">
                  <c:v>2.1718620464787683</c:v>
                </c:pt>
                <c:pt idx="25">
                  <c:v>2.0979491727885047</c:v>
                </c:pt>
                <c:pt idx="26">
                  <c:v>1.869423640249295</c:v>
                </c:pt>
                <c:pt idx="27">
                  <c:v>1.7168233463935039</c:v>
                </c:pt>
                <c:pt idx="28">
                  <c:v>1.523721350305616</c:v>
                </c:pt>
                <c:pt idx="29">
                  <c:v>1.4736628285456366</c:v>
                </c:pt>
                <c:pt idx="30">
                  <c:v>1.2777034744421776</c:v>
                </c:pt>
                <c:pt idx="31">
                  <c:v>1.2895778836088736</c:v>
                </c:pt>
                <c:pt idx="32">
                  <c:v>1.3154647983882077</c:v>
                </c:pt>
                <c:pt idx="33">
                  <c:v>1.2851641361144088</c:v>
                </c:pt>
                <c:pt idx="34">
                  <c:v>1.1481084567803683</c:v>
                </c:pt>
                <c:pt idx="35">
                  <c:v>0.98431200427646237</c:v>
                </c:pt>
                <c:pt idx="36">
                  <c:v>1.0932787494230056</c:v>
                </c:pt>
                <c:pt idx="37">
                  <c:v>0.99246341405102756</c:v>
                </c:pt>
                <c:pt idx="38">
                  <c:v>0.88814627687590209</c:v>
                </c:pt>
                <c:pt idx="39">
                  <c:v>0.89872102314501212</c:v>
                </c:pt>
                <c:pt idx="40">
                  <c:v>0.80846778812645792</c:v>
                </c:pt>
                <c:pt idx="41">
                  <c:v>0.70899780218848074</c:v>
                </c:pt>
                <c:pt idx="42">
                  <c:v>0.66902089452084312</c:v>
                </c:pt>
                <c:pt idx="43">
                  <c:v>0.67854459723404636</c:v>
                </c:pt>
                <c:pt idx="44">
                  <c:v>0.57756701054923298</c:v>
                </c:pt>
                <c:pt idx="45">
                  <c:v>0.62622776057723673</c:v>
                </c:pt>
                <c:pt idx="46">
                  <c:v>0.45958492397353767</c:v>
                </c:pt>
                <c:pt idx="47">
                  <c:v>0.58952980298865143</c:v>
                </c:pt>
                <c:pt idx="48">
                  <c:v>0.64770501780155965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'PE multi 4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4 (percent)'!$AJ$4:$AJ$52</c:f>
              <c:numCache>
                <c:formatCode>General</c:formatCode>
                <c:ptCount val="49"/>
                <c:pt idx="0">
                  <c:v>0</c:v>
                </c:pt>
                <c:pt idx="1">
                  <c:v>0.21648129438157326</c:v>
                </c:pt>
                <c:pt idx="2">
                  <c:v>0.40604560896321562</c:v>
                </c:pt>
                <c:pt idx="3">
                  <c:v>0.14007642373751583</c:v>
                </c:pt>
                <c:pt idx="4">
                  <c:v>0.43151693687297499</c:v>
                </c:pt>
                <c:pt idx="5">
                  <c:v>0.70999067853489617</c:v>
                </c:pt>
                <c:pt idx="6">
                  <c:v>0.93265916093068046</c:v>
                </c:pt>
                <c:pt idx="7">
                  <c:v>1.1839217700962203</c:v>
                </c:pt>
                <c:pt idx="8">
                  <c:v>1.4861825815329519</c:v>
                </c:pt>
                <c:pt idx="9">
                  <c:v>1.2631855737752717</c:v>
                </c:pt>
                <c:pt idx="10">
                  <c:v>1.4445803072595895</c:v>
                </c:pt>
                <c:pt idx="11">
                  <c:v>1.5436822792711213</c:v>
                </c:pt>
                <c:pt idx="12">
                  <c:v>1.6909052105749067</c:v>
                </c:pt>
                <c:pt idx="13">
                  <c:v>1.6019764627850659</c:v>
                </c:pt>
                <c:pt idx="14">
                  <c:v>1.5581830898631273</c:v>
                </c:pt>
                <c:pt idx="15">
                  <c:v>1.6670348332436848</c:v>
                </c:pt>
                <c:pt idx="16">
                  <c:v>1.8702708707431706</c:v>
                </c:pt>
                <c:pt idx="17">
                  <c:v>2.1189473089543602</c:v>
                </c:pt>
                <c:pt idx="18">
                  <c:v>2.149541319825671</c:v>
                </c:pt>
                <c:pt idx="19">
                  <c:v>2.4403763636450737</c:v>
                </c:pt>
                <c:pt idx="20">
                  <c:v>2.4140333312263538</c:v>
                </c:pt>
                <c:pt idx="21">
                  <c:v>2.4427735016792189</c:v>
                </c:pt>
                <c:pt idx="22">
                  <c:v>2.756689892876671</c:v>
                </c:pt>
                <c:pt idx="23">
                  <c:v>2.8526947914692853</c:v>
                </c:pt>
                <c:pt idx="24">
                  <c:v>2.8424216389307775</c:v>
                </c:pt>
                <c:pt idx="25">
                  <c:v>2.9398490355186242</c:v>
                </c:pt>
                <c:pt idx="26">
                  <c:v>2.707655276218218</c:v>
                </c:pt>
                <c:pt idx="27">
                  <c:v>2.5144796850193964</c:v>
                </c:pt>
                <c:pt idx="28">
                  <c:v>2.6476425979435794</c:v>
                </c:pt>
                <c:pt idx="29">
                  <c:v>2.6080850491153589</c:v>
                </c:pt>
                <c:pt idx="30">
                  <c:v>2.6131296887381277</c:v>
                </c:pt>
                <c:pt idx="31">
                  <c:v>2.4007462588963948</c:v>
                </c:pt>
                <c:pt idx="32">
                  <c:v>2.2481104129916583</c:v>
                </c:pt>
                <c:pt idx="33">
                  <c:v>2.2818831095942071</c:v>
                </c:pt>
                <c:pt idx="34">
                  <c:v>2.3029122374315776</c:v>
                </c:pt>
                <c:pt idx="35">
                  <c:v>2.1608447857421416</c:v>
                </c:pt>
                <c:pt idx="36">
                  <c:v>2.1223979447148178</c:v>
                </c:pt>
                <c:pt idx="37">
                  <c:v>1.8294736095493054</c:v>
                </c:pt>
                <c:pt idx="38">
                  <c:v>1.8278352708871495</c:v>
                </c:pt>
                <c:pt idx="39">
                  <c:v>1.8258833071948173</c:v>
                </c:pt>
                <c:pt idx="40">
                  <c:v>1.6594370040402948</c:v>
                </c:pt>
                <c:pt idx="41">
                  <c:v>1.6933400691368927</c:v>
                </c:pt>
                <c:pt idx="42">
                  <c:v>1.7230400126875596</c:v>
                </c:pt>
                <c:pt idx="43">
                  <c:v>1.610351233608454</c:v>
                </c:pt>
                <c:pt idx="44">
                  <c:v>1.4932735333194724</c:v>
                </c:pt>
                <c:pt idx="45">
                  <c:v>1.4788256965365569</c:v>
                </c:pt>
                <c:pt idx="46">
                  <c:v>1.0063030144433744</c:v>
                </c:pt>
                <c:pt idx="47">
                  <c:v>0.91242791553826308</c:v>
                </c:pt>
                <c:pt idx="48">
                  <c:v>0.77928001651278667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'PE multi 4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4 (percent)'!$AK$4:$AK$52</c:f>
              <c:numCache>
                <c:formatCode>General</c:formatCode>
                <c:ptCount val="49"/>
                <c:pt idx="0">
                  <c:v>0</c:v>
                </c:pt>
                <c:pt idx="1">
                  <c:v>0.25358282234529206</c:v>
                </c:pt>
                <c:pt idx="2">
                  <c:v>0.31264817489550012</c:v>
                </c:pt>
                <c:pt idx="3">
                  <c:v>0.36871031106449959</c:v>
                </c:pt>
                <c:pt idx="4">
                  <c:v>0.52885113446805132</c:v>
                </c:pt>
                <c:pt idx="5">
                  <c:v>0.98710834456786944</c:v>
                </c:pt>
                <c:pt idx="6">
                  <c:v>1.1512475812531209</c:v>
                </c:pt>
                <c:pt idx="7">
                  <c:v>1.620615769818623</c:v>
                </c:pt>
                <c:pt idx="8">
                  <c:v>1.9796215536475117</c:v>
                </c:pt>
                <c:pt idx="9">
                  <c:v>2.1544364577980959</c:v>
                </c:pt>
                <c:pt idx="10">
                  <c:v>2.0461920662423081</c:v>
                </c:pt>
                <c:pt idx="11">
                  <c:v>2.003976993751583</c:v>
                </c:pt>
                <c:pt idx="12">
                  <c:v>2.2669126421024384</c:v>
                </c:pt>
                <c:pt idx="13">
                  <c:v>2.4388016898452554</c:v>
                </c:pt>
                <c:pt idx="14">
                  <c:v>2.4789168523529348</c:v>
                </c:pt>
                <c:pt idx="15">
                  <c:v>2.4359157714748001</c:v>
                </c:pt>
                <c:pt idx="16">
                  <c:v>2.4547259056888082</c:v>
                </c:pt>
                <c:pt idx="17">
                  <c:v>2.4702877844479163</c:v>
                </c:pt>
                <c:pt idx="18">
                  <c:v>2.1736376032827414</c:v>
                </c:pt>
                <c:pt idx="19">
                  <c:v>2.3531627766440986</c:v>
                </c:pt>
                <c:pt idx="20">
                  <c:v>2.472974070232242</c:v>
                </c:pt>
                <c:pt idx="21">
                  <c:v>2.5905528258098585</c:v>
                </c:pt>
                <c:pt idx="22">
                  <c:v>2.3023795766281783</c:v>
                </c:pt>
                <c:pt idx="23">
                  <c:v>2.1995695793955381</c:v>
                </c:pt>
                <c:pt idx="24">
                  <c:v>2.1192761953592063</c:v>
                </c:pt>
                <c:pt idx="25">
                  <c:v>2.1534704899363133</c:v>
                </c:pt>
                <c:pt idx="26">
                  <c:v>2.1409077281145432</c:v>
                </c:pt>
                <c:pt idx="27">
                  <c:v>2.3982485220262184</c:v>
                </c:pt>
                <c:pt idx="28">
                  <c:v>2.2690614201822425</c:v>
                </c:pt>
                <c:pt idx="29">
                  <c:v>1.9053289169124357</c:v>
                </c:pt>
                <c:pt idx="30">
                  <c:v>1.8422160565336396</c:v>
                </c:pt>
                <c:pt idx="31">
                  <c:v>1.7310179385544489</c:v>
                </c:pt>
                <c:pt idx="32">
                  <c:v>1.4620094649126454</c:v>
                </c:pt>
                <c:pt idx="33">
                  <c:v>1.1875341085809961</c:v>
                </c:pt>
                <c:pt idx="34">
                  <c:v>1.351391373180876</c:v>
                </c:pt>
                <c:pt idx="35">
                  <c:v>1.1040310368918256</c:v>
                </c:pt>
                <c:pt idx="36">
                  <c:v>1.2805034589200242</c:v>
                </c:pt>
                <c:pt idx="37">
                  <c:v>1.0840039775001022</c:v>
                </c:pt>
                <c:pt idx="38">
                  <c:v>1.1099370482757056</c:v>
                </c:pt>
                <c:pt idx="39">
                  <c:v>1.0773150450714208</c:v>
                </c:pt>
                <c:pt idx="40">
                  <c:v>0.92173502376649807</c:v>
                </c:pt>
                <c:pt idx="41">
                  <c:v>0.84272898059484813</c:v>
                </c:pt>
                <c:pt idx="42">
                  <c:v>0.63737981566471902</c:v>
                </c:pt>
                <c:pt idx="43">
                  <c:v>0.68586172450944627</c:v>
                </c:pt>
                <c:pt idx="44">
                  <c:v>0.48516877499634425</c:v>
                </c:pt>
                <c:pt idx="45">
                  <c:v>0.49728761148985345</c:v>
                </c:pt>
                <c:pt idx="46">
                  <c:v>0.24895325113815847</c:v>
                </c:pt>
                <c:pt idx="47">
                  <c:v>0.25694534806941149</c:v>
                </c:pt>
                <c:pt idx="48">
                  <c:v>-0.14722715222534433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'PE multi 4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4 (percent)'!$AL$4:$AL$52</c:f>
              <c:numCache>
                <c:formatCode>General</c:formatCode>
                <c:ptCount val="49"/>
                <c:pt idx="0">
                  <c:v>0</c:v>
                </c:pt>
                <c:pt idx="1">
                  <c:v>0.41183878957104714</c:v>
                </c:pt>
                <c:pt idx="2">
                  <c:v>0.36280811935502921</c:v>
                </c:pt>
                <c:pt idx="3">
                  <c:v>0.23470813494191844</c:v>
                </c:pt>
                <c:pt idx="4">
                  <c:v>0.1583980392719031</c:v>
                </c:pt>
                <c:pt idx="5">
                  <c:v>0.78217892047725179</c:v>
                </c:pt>
                <c:pt idx="6">
                  <c:v>1.0741005632240839</c:v>
                </c:pt>
                <c:pt idx="7">
                  <c:v>1.4249595708118035</c:v>
                </c:pt>
                <c:pt idx="8">
                  <c:v>1.7808814847020109</c:v>
                </c:pt>
                <c:pt idx="9">
                  <c:v>1.6554094476852432</c:v>
                </c:pt>
                <c:pt idx="10">
                  <c:v>1.937939462448047</c:v>
                </c:pt>
                <c:pt idx="11">
                  <c:v>2.2191411305114395</c:v>
                </c:pt>
                <c:pt idx="12">
                  <c:v>2.7942693111233661</c:v>
                </c:pt>
                <c:pt idx="13">
                  <c:v>3.4901913089284333</c:v>
                </c:pt>
                <c:pt idx="14">
                  <c:v>4.0179636631776843</c:v>
                </c:pt>
                <c:pt idx="15">
                  <c:v>4.2113478806287743</c:v>
                </c:pt>
                <c:pt idx="16">
                  <c:v>4.4995373521000568</c:v>
                </c:pt>
                <c:pt idx="17">
                  <c:v>4.9143932252687152</c:v>
                </c:pt>
                <c:pt idx="18">
                  <c:v>5.0297108900005592</c:v>
                </c:pt>
                <c:pt idx="19">
                  <c:v>4.8955719526476758</c:v>
                </c:pt>
                <c:pt idx="20">
                  <c:v>5.0067773683724086</c:v>
                </c:pt>
                <c:pt idx="21">
                  <c:v>4.9749288304277686</c:v>
                </c:pt>
                <c:pt idx="22">
                  <c:v>5.3752420316724292</c:v>
                </c:pt>
                <c:pt idx="23">
                  <c:v>5.1921740974988024</c:v>
                </c:pt>
                <c:pt idx="24">
                  <c:v>5.0650275698177731</c:v>
                </c:pt>
                <c:pt idx="25">
                  <c:v>4.9526854622174783</c:v>
                </c:pt>
                <c:pt idx="26">
                  <c:v>4.8818391285207428</c:v>
                </c:pt>
                <c:pt idx="27">
                  <c:v>4.970599449911858</c:v>
                </c:pt>
                <c:pt idx="28">
                  <c:v>4.9561131933187026</c:v>
                </c:pt>
                <c:pt idx="29">
                  <c:v>4.6688023187169536</c:v>
                </c:pt>
                <c:pt idx="30">
                  <c:v>4.5488848020183488</c:v>
                </c:pt>
                <c:pt idx="31">
                  <c:v>4.361920350590057</c:v>
                </c:pt>
                <c:pt idx="32">
                  <c:v>4.2202460174656471</c:v>
                </c:pt>
                <c:pt idx="33">
                  <c:v>3.8573007167946178</c:v>
                </c:pt>
                <c:pt idx="34">
                  <c:v>3.9897522873533218</c:v>
                </c:pt>
                <c:pt idx="35">
                  <c:v>4.1422589032234933</c:v>
                </c:pt>
                <c:pt idx="36">
                  <c:v>3.5277090826450719</c:v>
                </c:pt>
                <c:pt idx="37">
                  <c:v>3.440395617405442</c:v>
                </c:pt>
                <c:pt idx="38">
                  <c:v>3.2037320682784811</c:v>
                </c:pt>
                <c:pt idx="39">
                  <c:v>3.1006313505989729</c:v>
                </c:pt>
                <c:pt idx="40">
                  <c:v>3.1614676370206629</c:v>
                </c:pt>
                <c:pt idx="41">
                  <c:v>2.9683022182772518</c:v>
                </c:pt>
                <c:pt idx="42">
                  <c:v>2.976860718185649</c:v>
                </c:pt>
                <c:pt idx="43">
                  <c:v>2.4817522645382688</c:v>
                </c:pt>
                <c:pt idx="44">
                  <c:v>2.3440312571843398</c:v>
                </c:pt>
                <c:pt idx="45">
                  <c:v>2.3554067591857857</c:v>
                </c:pt>
                <c:pt idx="46">
                  <c:v>1.9428768879126821</c:v>
                </c:pt>
                <c:pt idx="47">
                  <c:v>1.5482968964373383</c:v>
                </c:pt>
                <c:pt idx="48">
                  <c:v>1.1539093897814654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3624656"/>
        <c:axId val="473625216"/>
      </c:lineChart>
      <c:catAx>
        <c:axId val="47362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3625216"/>
        <c:crossesAt val="-10"/>
        <c:auto val="1"/>
        <c:lblAlgn val="ctr"/>
        <c:lblOffset val="100"/>
        <c:tickLblSkip val="3"/>
        <c:noMultiLvlLbl val="0"/>
      </c:catAx>
      <c:valAx>
        <c:axId val="473625216"/>
        <c:scaling>
          <c:orientation val="minMax"/>
          <c:max val="6"/>
          <c:min val="-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36246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2522091715279773"/>
          <c:y val="5.4024668000036857E-2"/>
          <c:w val="0.81035934461680681"/>
          <c:h val="0.1072932073230559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'Figure C2 - Panel A'!$AN$4:$AN$20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'Figure C2 - Panel A'!$AO$4:$AO$20</c:f>
              <c:numCache>
                <c:formatCode>0.000</c:formatCode>
                <c:ptCount val="17"/>
                <c:pt idx="0">
                  <c:v>0</c:v>
                </c:pt>
                <c:pt idx="1">
                  <c:v>3.5380652863246098E-3</c:v>
                </c:pt>
                <c:pt idx="2">
                  <c:v>1.748477338543027E-2</c:v>
                </c:pt>
                <c:pt idx="3">
                  <c:v>-1.9370756072215389E-2</c:v>
                </c:pt>
                <c:pt idx="4">
                  <c:v>-8.8241704564645165E-3</c:v>
                </c:pt>
                <c:pt idx="5">
                  <c:v>-2.4274642684510479E-2</c:v>
                </c:pt>
                <c:pt idx="6">
                  <c:v>-2.7341848608100322E-2</c:v>
                </c:pt>
                <c:pt idx="7">
                  <c:v>-4.2579837061132192E-2</c:v>
                </c:pt>
                <c:pt idx="8">
                  <c:v>-4.2166662952576074E-2</c:v>
                </c:pt>
                <c:pt idx="9">
                  <c:v>-3.8206967592202309E-2</c:v>
                </c:pt>
                <c:pt idx="10">
                  <c:v>-5.2296388435431267E-2</c:v>
                </c:pt>
                <c:pt idx="11">
                  <c:v>-4.4225041260487395E-2</c:v>
                </c:pt>
                <c:pt idx="12">
                  <c:v>-2.1180833417078035E-2</c:v>
                </c:pt>
                <c:pt idx="13">
                  <c:v>-9.6982088827674545E-3</c:v>
                </c:pt>
                <c:pt idx="14">
                  <c:v>-7.9995386420471434E-3</c:v>
                </c:pt>
                <c:pt idx="15">
                  <c:v>2.8081923026229361E-2</c:v>
                </c:pt>
                <c:pt idx="16">
                  <c:v>9.8073552849208642E-2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'Figure C2 - Panel A'!$AN$4:$AN$20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'Figure C2 - Panel A'!$AP$4:$AP$20</c:f>
              <c:numCache>
                <c:formatCode>0.000</c:formatCode>
                <c:ptCount val="17"/>
                <c:pt idx="0">
                  <c:v>0</c:v>
                </c:pt>
                <c:pt idx="1">
                  <c:v>-9.5171696010242588E-3</c:v>
                </c:pt>
                <c:pt idx="2">
                  <c:v>4.694706235407982E-3</c:v>
                </c:pt>
                <c:pt idx="3">
                  <c:v>8.2043152164228417E-3</c:v>
                </c:pt>
                <c:pt idx="4">
                  <c:v>2.9526273267310426E-2</c:v>
                </c:pt>
                <c:pt idx="5">
                  <c:v>1.5374042350807452E-2</c:v>
                </c:pt>
                <c:pt idx="6">
                  <c:v>4.1444231954323861E-2</c:v>
                </c:pt>
                <c:pt idx="7">
                  <c:v>6.246327861050046E-2</c:v>
                </c:pt>
                <c:pt idx="8">
                  <c:v>8.1355459358358459E-2</c:v>
                </c:pt>
                <c:pt idx="9">
                  <c:v>0.10045023295274429</c:v>
                </c:pt>
                <c:pt idx="10">
                  <c:v>9.4560858181639659E-2</c:v>
                </c:pt>
                <c:pt idx="11">
                  <c:v>9.8043473384567051E-2</c:v>
                </c:pt>
                <c:pt idx="12">
                  <c:v>0.11479244877871686</c:v>
                </c:pt>
                <c:pt idx="13">
                  <c:v>0.10462324020650667</c:v>
                </c:pt>
                <c:pt idx="14">
                  <c:v>0.11483274088402891</c:v>
                </c:pt>
                <c:pt idx="15">
                  <c:v>0.13663242179876831</c:v>
                </c:pt>
                <c:pt idx="16">
                  <c:v>0.16416187959090975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'Figure C2 - Panel A'!$AN$4:$AN$20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'Figure C2 - Panel A'!$AQ$4:$AQ$20</c:f>
              <c:numCache>
                <c:formatCode>0.000</c:formatCode>
                <c:ptCount val="17"/>
                <c:pt idx="0">
                  <c:v>0</c:v>
                </c:pt>
                <c:pt idx="1">
                  <c:v>3.6631632802446745E-2</c:v>
                </c:pt>
                <c:pt idx="2">
                  <c:v>8.4310347538356936E-2</c:v>
                </c:pt>
                <c:pt idx="3">
                  <c:v>0.10922748967452496</c:v>
                </c:pt>
                <c:pt idx="4">
                  <c:v>0.12375084744463649</c:v>
                </c:pt>
                <c:pt idx="5">
                  <c:v>0.14912480835569633</c:v>
                </c:pt>
                <c:pt idx="6">
                  <c:v>0.15188379084567258</c:v>
                </c:pt>
                <c:pt idx="7">
                  <c:v>0.13404818884753844</c:v>
                </c:pt>
                <c:pt idx="8">
                  <c:v>7.7123656481173697E-2</c:v>
                </c:pt>
                <c:pt idx="9">
                  <c:v>3.0683105945464934E-2</c:v>
                </c:pt>
                <c:pt idx="10">
                  <c:v>-1.9039602651787984E-2</c:v>
                </c:pt>
                <c:pt idx="11">
                  <c:v>-6.2271701317913632E-2</c:v>
                </c:pt>
                <c:pt idx="12">
                  <c:v>-5.4830886598275917E-2</c:v>
                </c:pt>
                <c:pt idx="13">
                  <c:v>-5.5653579690909893E-2</c:v>
                </c:pt>
                <c:pt idx="14">
                  <c:v>-8.064477039708369E-2</c:v>
                </c:pt>
                <c:pt idx="15">
                  <c:v>-8.4204770629026385E-2</c:v>
                </c:pt>
                <c:pt idx="16">
                  <c:v>-7.9966217966408834E-2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'Figure C2 - Panel A'!$AN$4:$AN$20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'Figure C2 - Panel A'!$AR$4:$AR$20</c:f>
              <c:numCache>
                <c:formatCode>0.000</c:formatCode>
                <c:ptCount val="17"/>
                <c:pt idx="0">
                  <c:v>0</c:v>
                </c:pt>
                <c:pt idx="1">
                  <c:v>6.6217256672622682E-2</c:v>
                </c:pt>
                <c:pt idx="2">
                  <c:v>7.957350593055186E-2</c:v>
                </c:pt>
                <c:pt idx="3">
                  <c:v>9.3592473877132917E-2</c:v>
                </c:pt>
                <c:pt idx="4">
                  <c:v>7.1799052664849469E-2</c:v>
                </c:pt>
                <c:pt idx="5">
                  <c:v>8.965566213602176E-2</c:v>
                </c:pt>
                <c:pt idx="6">
                  <c:v>7.2123371405090467E-2</c:v>
                </c:pt>
                <c:pt idx="7">
                  <c:v>2.037789791509681E-2</c:v>
                </c:pt>
                <c:pt idx="8">
                  <c:v>8.8377227729257157E-3</c:v>
                </c:pt>
                <c:pt idx="9">
                  <c:v>-2.2333388051760512E-2</c:v>
                </c:pt>
                <c:pt idx="10">
                  <c:v>-4.4033601527293222E-2</c:v>
                </c:pt>
                <c:pt idx="11">
                  <c:v>-0.1167420614857247</c:v>
                </c:pt>
                <c:pt idx="12">
                  <c:v>-0.1558550094564731</c:v>
                </c:pt>
                <c:pt idx="13">
                  <c:v>-0.16835400884167187</c:v>
                </c:pt>
                <c:pt idx="14">
                  <c:v>-0.21481709462453166</c:v>
                </c:pt>
                <c:pt idx="15">
                  <c:v>-0.29558840752610216</c:v>
                </c:pt>
                <c:pt idx="16">
                  <c:v>-0.32418400312510737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5244064"/>
        <c:axId val="455244624"/>
      </c:lineChart>
      <c:catAx>
        <c:axId val="45524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after start of NBER-dated recession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455244624"/>
        <c:crossesAt val="-4"/>
        <c:auto val="1"/>
        <c:lblAlgn val="ctr"/>
        <c:lblOffset val="100"/>
        <c:tickLblSkip val="3"/>
        <c:noMultiLvlLbl val="0"/>
      </c:catAx>
      <c:valAx>
        <c:axId val="4552446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change in government employment (percent</a:t>
                </a:r>
                <a:r>
                  <a:rPr lang="en-US" baseline="0"/>
                  <a:t>  of working age 15-64 population)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0.14522836175005258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455244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3408027484936477"/>
          <c:y val="0.60012380629814976"/>
          <c:w val="0.40061405115058285"/>
          <c:h val="0.2172222546428059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Government employment to working age population ratio: </a:t>
            </a:r>
          </a:p>
          <a:p>
            <a:pPr>
              <a:defRPr/>
            </a:pPr>
            <a:r>
              <a:rPr lang="en-US"/>
              <a:t>Deviation from 1990 average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C2 - Panel A'!$AJ$3</c:f>
              <c:strCache>
                <c:ptCount val="1"/>
                <c:pt idx="0">
                  <c:v>Jul-90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C2 - Panel A'!$AI$4:$AI$52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'Figure C2 - Panel A'!$AJ$4:$AJ$52</c:f>
              <c:numCache>
                <c:formatCode>General</c:formatCode>
                <c:ptCount val="49"/>
                <c:pt idx="0">
                  <c:v>0</c:v>
                </c:pt>
                <c:pt idx="1">
                  <c:v>3.2684790525494556E-3</c:v>
                </c:pt>
                <c:pt idx="2">
                  <c:v>1.1552788236925071E-2</c:v>
                </c:pt>
                <c:pt idx="3">
                  <c:v>-5.3986971951521134E-2</c:v>
                </c:pt>
                <c:pt idx="4">
                  <c:v>-4.3561988927555362E-2</c:v>
                </c:pt>
                <c:pt idx="5">
                  <c:v>-9.4797282412817374E-3</c:v>
                </c:pt>
                <c:pt idx="6">
                  <c:v>1.4671515718770234E-2</c:v>
                </c:pt>
                <c:pt idx="7">
                  <c:v>2.5711825593051518E-2</c:v>
                </c:pt>
                <c:pt idx="8">
                  <c:v>3.7369665938475904E-2</c:v>
                </c:pt>
                <c:pt idx="9">
                  <c:v>1.964372233438727E-2</c:v>
                </c:pt>
                <c:pt idx="10">
                  <c:v>5.1657200617474253E-3</c:v>
                </c:pt>
                <c:pt idx="11">
                  <c:v>3.3162996070650763E-2</c:v>
                </c:pt>
                <c:pt idx="12">
                  <c:v>7.6722615038926634E-2</c:v>
                </c:pt>
                <c:pt idx="13">
                  <c:v>4.673303558127273E-2</c:v>
                </c:pt>
                <c:pt idx="14">
                  <c:v>3.4763768936130202E-2</c:v>
                </c:pt>
                <c:pt idx="15">
                  <c:v>3.7449250588550864E-2</c:v>
                </c:pt>
                <c:pt idx="16">
                  <c:v>6.4231133574283117E-2</c:v>
                </c:pt>
                <c:pt idx="17">
                  <c:v>7.1273103098139057E-2</c:v>
                </c:pt>
                <c:pt idx="18">
                  <c:v>7.0854005014850369E-2</c:v>
                </c:pt>
                <c:pt idx="19">
                  <c:v>0.10099117727961564</c:v>
                </c:pt>
                <c:pt idx="20">
                  <c:v>9.9433760941824101E-2</c:v>
                </c:pt>
                <c:pt idx="21">
                  <c:v>0.1147044087934582</c:v>
                </c:pt>
                <c:pt idx="22">
                  <c:v>0.12907477832906994</c:v>
                </c:pt>
                <c:pt idx="23">
                  <c:v>0.10660849474210422</c:v>
                </c:pt>
                <c:pt idx="24">
                  <c:v>0.13488309386162944</c:v>
                </c:pt>
                <c:pt idx="25">
                  <c:v>0.16424933472238495</c:v>
                </c:pt>
                <c:pt idx="26">
                  <c:v>0.11822010726240978</c:v>
                </c:pt>
                <c:pt idx="27">
                  <c:v>0.13350215965004505</c:v>
                </c:pt>
                <c:pt idx="28">
                  <c:v>0.13878220595800425</c:v>
                </c:pt>
                <c:pt idx="29">
                  <c:v>0.13351627598480514</c:v>
                </c:pt>
                <c:pt idx="30">
                  <c:v>0.16827325790840336</c:v>
                </c:pt>
                <c:pt idx="31">
                  <c:v>0.14889843488073748</c:v>
                </c:pt>
                <c:pt idx="32">
                  <c:v>0.13983714851661072</c:v>
                </c:pt>
                <c:pt idx="33">
                  <c:v>0.13806996053781515</c:v>
                </c:pt>
                <c:pt idx="34">
                  <c:v>0.14359931825219516</c:v>
                </c:pt>
                <c:pt idx="35">
                  <c:v>0.12150610530445402</c:v>
                </c:pt>
                <c:pt idx="36">
                  <c:v>0.14281442303073549</c:v>
                </c:pt>
                <c:pt idx="37">
                  <c:v>0.11288298254052222</c:v>
                </c:pt>
                <c:pt idx="38">
                  <c:v>0.11640371873927155</c:v>
                </c:pt>
                <c:pt idx="39">
                  <c:v>0.1136776459880286</c:v>
                </c:pt>
                <c:pt idx="40">
                  <c:v>0.11389282977278031</c:v>
                </c:pt>
                <c:pt idx="41">
                  <c:v>0.13268181712932003</c:v>
                </c:pt>
                <c:pt idx="42">
                  <c:v>0.12192219167612781</c:v>
                </c:pt>
                <c:pt idx="43">
                  <c:v>0.10756671385732094</c:v>
                </c:pt>
                <c:pt idx="44">
                  <c:v>9.8923087233146884E-2</c:v>
                </c:pt>
                <c:pt idx="45">
                  <c:v>0.11916169522714898</c:v>
                </c:pt>
                <c:pt idx="46">
                  <c:v>9.0319689305368239E-2</c:v>
                </c:pt>
                <c:pt idx="47">
                  <c:v>6.8073061127168127E-2</c:v>
                </c:pt>
                <c:pt idx="48">
                  <c:v>3.9872229792566966E-2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C2 - Panel A'!$AK$3</c:f>
              <c:strCache>
                <c:ptCount val="1"/>
                <c:pt idx="0">
                  <c:v>Mar 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 C2 - Panel A'!$AI$4:$AI$52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'Figure C2 - Panel A'!$AK$4:$AK$52</c:f>
              <c:numCache>
                <c:formatCode>General</c:formatCode>
                <c:ptCount val="49"/>
                <c:pt idx="0">
                  <c:v>0</c:v>
                </c:pt>
                <c:pt idx="1">
                  <c:v>3.0255993591318475E-2</c:v>
                </c:pt>
                <c:pt idx="2">
                  <c:v>4.6688119094190572E-2</c:v>
                </c:pt>
                <c:pt idx="3">
                  <c:v>2.2336589862857359E-2</c:v>
                </c:pt>
                <c:pt idx="4">
                  <c:v>4.2293088279395263E-2</c:v>
                </c:pt>
                <c:pt idx="5">
                  <c:v>6.7310253348448423E-2</c:v>
                </c:pt>
                <c:pt idx="6">
                  <c:v>9.0873380830936323E-2</c:v>
                </c:pt>
                <c:pt idx="7">
                  <c:v>0.10865250222380007</c:v>
                </c:pt>
                <c:pt idx="8">
                  <c:v>0.13851109113391935</c:v>
                </c:pt>
                <c:pt idx="9">
                  <c:v>0.13863114388250164</c:v>
                </c:pt>
                <c:pt idx="10">
                  <c:v>0.12430358338042291</c:v>
                </c:pt>
                <c:pt idx="11">
                  <c:v>0.11740680679065463</c:v>
                </c:pt>
                <c:pt idx="12">
                  <c:v>0.15601466353222548</c:v>
                </c:pt>
                <c:pt idx="13">
                  <c:v>0.15159863007553476</c:v>
                </c:pt>
                <c:pt idx="14">
                  <c:v>0.18867108235659691</c:v>
                </c:pt>
                <c:pt idx="15">
                  <c:v>0.17992864068848879</c:v>
                </c:pt>
                <c:pt idx="16">
                  <c:v>0.18403234903009702</c:v>
                </c:pt>
                <c:pt idx="17">
                  <c:v>0.20052109249769101</c:v>
                </c:pt>
                <c:pt idx="18">
                  <c:v>0.15312347683353064</c:v>
                </c:pt>
                <c:pt idx="19">
                  <c:v>0.17925626073424022</c:v>
                </c:pt>
                <c:pt idx="20">
                  <c:v>0.1717552086753904</c:v>
                </c:pt>
                <c:pt idx="21">
                  <c:v>0.17887260831638127</c:v>
                </c:pt>
                <c:pt idx="22">
                  <c:v>0.14506176729320525</c:v>
                </c:pt>
                <c:pt idx="23">
                  <c:v>0.11264489121677414</c:v>
                </c:pt>
                <c:pt idx="24">
                  <c:v>0.10016429979126996</c:v>
                </c:pt>
                <c:pt idx="25">
                  <c:v>7.6142141183757228E-2</c:v>
                </c:pt>
                <c:pt idx="26">
                  <c:v>5.8286254399824759E-2</c:v>
                </c:pt>
                <c:pt idx="27">
                  <c:v>7.2241825029419754E-2</c:v>
                </c:pt>
                <c:pt idx="28">
                  <c:v>7.6275889072195152E-2</c:v>
                </c:pt>
                <c:pt idx="29">
                  <c:v>1.935177447274599E-2</c:v>
                </c:pt>
                <c:pt idx="30">
                  <c:v>4.1426938059886953E-3</c:v>
                </c:pt>
                <c:pt idx="31">
                  <c:v>9.1707919122602025E-3</c:v>
                </c:pt>
                <c:pt idx="32">
                  <c:v>-2.0867754498636704E-2</c:v>
                </c:pt>
                <c:pt idx="33">
                  <c:v>-4.2443017585902208E-2</c:v>
                </c:pt>
                <c:pt idx="34">
                  <c:v>-1.6226394491329142E-2</c:v>
                </c:pt>
                <c:pt idx="35">
                  <c:v>-3.8877896576770564E-2</c:v>
                </c:pt>
                <c:pt idx="36">
                  <c:v>-4.5845868475493934E-2</c:v>
                </c:pt>
                <c:pt idx="37">
                  <c:v>-4.2196478804758616E-2</c:v>
                </c:pt>
                <c:pt idx="38">
                  <c:v>-4.110362014464921E-2</c:v>
                </c:pt>
                <c:pt idx="39">
                  <c:v>-5.4566013475019493E-2</c:v>
                </c:pt>
                <c:pt idx="40">
                  <c:v>-6.3532784369465578E-2</c:v>
                </c:pt>
                <c:pt idx="41">
                  <c:v>-6.0525575682629271E-2</c:v>
                </c:pt>
                <c:pt idx="42">
                  <c:v>-9.3877335213014806E-2</c:v>
                </c:pt>
                <c:pt idx="43">
                  <c:v>-9.9518892450569357E-2</c:v>
                </c:pt>
                <c:pt idx="44">
                  <c:v>-0.11936940394947829</c:v>
                </c:pt>
                <c:pt idx="45">
                  <c:v>-0.11797178456571961</c:v>
                </c:pt>
                <c:pt idx="46">
                  <c:v>-0.14735578650602679</c:v>
                </c:pt>
                <c:pt idx="47">
                  <c:v>-0.16962702179424941</c:v>
                </c:pt>
                <c:pt idx="48">
                  <c:v>-0.21713650414657618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C2 - Panel A'!$AL$3</c:f>
              <c:strCache>
                <c:ptCount val="1"/>
                <c:pt idx="0">
                  <c:v>Dec. 07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'Figure C2 - Panel A'!$AI$4:$AI$52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'Figure C2 - Panel A'!$AL$4:$AL$52</c:f>
              <c:numCache>
                <c:formatCode>General</c:formatCode>
                <c:ptCount val="49"/>
                <c:pt idx="0">
                  <c:v>0</c:v>
                </c:pt>
                <c:pt idx="1">
                  <c:v>7.6458632765012968E-2</c:v>
                </c:pt>
                <c:pt idx="2">
                  <c:v>8.8207402744429064E-2</c:v>
                </c:pt>
                <c:pt idx="3">
                  <c:v>2.3371538649452184E-2</c:v>
                </c:pt>
                <c:pt idx="4">
                  <c:v>3.1086138142571329E-2</c:v>
                </c:pt>
                <c:pt idx="5">
                  <c:v>6.0398523339690424E-2</c:v>
                </c:pt>
                <c:pt idx="6">
                  <c:v>9.478153615310303E-2</c:v>
                </c:pt>
                <c:pt idx="7">
                  <c:v>0.11868911646775482</c:v>
                </c:pt>
                <c:pt idx="8">
                  <c:v>0.12620299208584562</c:v>
                </c:pt>
                <c:pt idx="9">
                  <c:v>9.3997581294444466E-2</c:v>
                </c:pt>
                <c:pt idx="10">
                  <c:v>7.8369616859302216E-2</c:v>
                </c:pt>
                <c:pt idx="11">
                  <c:v>7.2727301882716588E-2</c:v>
                </c:pt>
                <c:pt idx="12">
                  <c:v>9.0772750621923137E-2</c:v>
                </c:pt>
                <c:pt idx="13">
                  <c:v>0.12243825103605133</c:v>
                </c:pt>
                <c:pt idx="14">
                  <c:v>0.12707145915344098</c:v>
                </c:pt>
                <c:pt idx="15">
                  <c:v>9.22812042721044E-2</c:v>
                </c:pt>
                <c:pt idx="16">
                  <c:v>0.10109332748579147</c:v>
                </c:pt>
                <c:pt idx="17">
                  <c:v>0.10102943694175925</c:v>
                </c:pt>
                <c:pt idx="18">
                  <c:v>9.6272895612021653E-2</c:v>
                </c:pt>
                <c:pt idx="19">
                  <c:v>7.9960848694920525E-2</c:v>
                </c:pt>
                <c:pt idx="20">
                  <c:v>7.2374746146198543E-2</c:v>
                </c:pt>
                <c:pt idx="21">
                  <c:v>3.6537610087567923E-2</c:v>
                </c:pt>
                <c:pt idx="22">
                  <c:v>6.6784002836973666E-2</c:v>
                </c:pt>
                <c:pt idx="23">
                  <c:v>5.2228140384005708E-2</c:v>
                </c:pt>
                <c:pt idx="24">
                  <c:v>3.400101395552603E-2</c:v>
                </c:pt>
                <c:pt idx="25">
                  <c:v>2.6299340080328353E-2</c:v>
                </c:pt>
                <c:pt idx="26">
                  <c:v>7.611151114483565E-3</c:v>
                </c:pt>
                <c:pt idx="27">
                  <c:v>1.3710247426513472E-2</c:v>
                </c:pt>
                <c:pt idx="28">
                  <c:v>7.3131660505179885E-3</c:v>
                </c:pt>
                <c:pt idx="29">
                  <c:v>-8.0948920054153134E-4</c:v>
                </c:pt>
                <c:pt idx="30">
                  <c:v>1.8284683874437657E-2</c:v>
                </c:pt>
                <c:pt idx="31">
                  <c:v>-2.5819037276201183E-2</c:v>
                </c:pt>
                <c:pt idx="32">
                  <c:v>-6.5764040352066122E-2</c:v>
                </c:pt>
                <c:pt idx="33">
                  <c:v>-0.12596798304744464</c:v>
                </c:pt>
                <c:pt idx="34">
                  <c:v>-0.10436674462115572</c:v>
                </c:pt>
                <c:pt idx="35">
                  <c:v>-0.13375257831935908</c:v>
                </c:pt>
                <c:pt idx="36">
                  <c:v>-0.16590320517767038</c:v>
                </c:pt>
                <c:pt idx="37">
                  <c:v>-0.14158416463407739</c:v>
                </c:pt>
                <c:pt idx="38">
                  <c:v>-0.16284484636044741</c:v>
                </c:pt>
                <c:pt idx="39">
                  <c:v>-0.17153838888218848</c:v>
                </c:pt>
                <c:pt idx="40">
                  <c:v>-0.17815822321164615</c:v>
                </c:pt>
                <c:pt idx="41">
                  <c:v>-0.21499429108635093</c:v>
                </c:pt>
                <c:pt idx="42">
                  <c:v>-0.22730015364945647</c:v>
                </c:pt>
                <c:pt idx="43">
                  <c:v>-0.30597029801053843</c:v>
                </c:pt>
                <c:pt idx="44">
                  <c:v>-0.33109499673196929</c:v>
                </c:pt>
                <c:pt idx="45">
                  <c:v>-0.33394569691448678</c:v>
                </c:pt>
                <c:pt idx="46">
                  <c:v>-0.38823895551764942</c:v>
                </c:pt>
                <c:pt idx="47">
                  <c:v>-0.41738110771593562</c:v>
                </c:pt>
                <c:pt idx="48">
                  <c:v>-0.46115260468936292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5250224"/>
        <c:axId val="455250784"/>
      </c:lineChart>
      <c:catAx>
        <c:axId val="4552502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2507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5525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250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Government employment to working age population ratio: </a:t>
            </a:r>
          </a:p>
          <a:p>
            <a:pPr>
              <a:defRPr/>
            </a:pPr>
            <a:r>
              <a:rPr lang="en-US"/>
              <a:t>Deviation from 1990 average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C2 - Panel A'!$AU$3</c:f>
              <c:strCache>
                <c:ptCount val="1"/>
                <c:pt idx="0">
                  <c:v>Jul-90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C2 - Panel A'!$AT$4:$AT$20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'Figure C2 - Panel A'!$AU$4:$AU$20</c:f>
              <c:numCache>
                <c:formatCode>0.000</c:formatCode>
                <c:ptCount val="17"/>
                <c:pt idx="0">
                  <c:v>0</c:v>
                </c:pt>
                <c:pt idx="1">
                  <c:v>-1.3055234887348869E-2</c:v>
                </c:pt>
                <c:pt idx="2">
                  <c:v>-1.2790067150022288E-2</c:v>
                </c:pt>
                <c:pt idx="3">
                  <c:v>2.7575071288638231E-2</c:v>
                </c:pt>
                <c:pt idx="4">
                  <c:v>3.8350443723774941E-2</c:v>
                </c:pt>
                <c:pt idx="5">
                  <c:v>3.9648685035317932E-2</c:v>
                </c:pt>
                <c:pt idx="6">
                  <c:v>6.8786080562424176E-2</c:v>
                </c:pt>
                <c:pt idx="7">
                  <c:v>0.10504311567163264</c:v>
                </c:pt>
                <c:pt idx="8">
                  <c:v>0.12352212231093453</c:v>
                </c:pt>
                <c:pt idx="9">
                  <c:v>0.1386572005449466</c:v>
                </c:pt>
                <c:pt idx="10">
                  <c:v>0.14685724661707092</c:v>
                </c:pt>
                <c:pt idx="11">
                  <c:v>0.14226851464505444</c:v>
                </c:pt>
                <c:pt idx="12">
                  <c:v>0.13597328219579488</c:v>
                </c:pt>
                <c:pt idx="13">
                  <c:v>0.11432144908927412</c:v>
                </c:pt>
                <c:pt idx="14">
                  <c:v>0.12283227952607605</c:v>
                </c:pt>
                <c:pt idx="15">
                  <c:v>0.10855049877253893</c:v>
                </c:pt>
                <c:pt idx="16">
                  <c:v>6.6088326741701106E-2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C2 - Panel A'!$AV$3</c:f>
              <c:strCache>
                <c:ptCount val="1"/>
                <c:pt idx="0">
                  <c:v>Mar 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 C2 - Panel A'!$AT$4:$AT$20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'Figure C2 - Panel A'!$AV$4:$AV$20</c:f>
              <c:numCache>
                <c:formatCode>0.000</c:formatCode>
                <c:ptCount val="17"/>
                <c:pt idx="0">
                  <c:v>0</c:v>
                </c:pt>
                <c:pt idx="1">
                  <c:v>3.3093567516122135E-2</c:v>
                </c:pt>
                <c:pt idx="2">
                  <c:v>6.682557415292667E-2</c:v>
                </c:pt>
                <c:pt idx="3">
                  <c:v>0.12859824574674036</c:v>
                </c:pt>
                <c:pt idx="4">
                  <c:v>0.13257501790110102</c:v>
                </c:pt>
                <c:pt idx="5">
                  <c:v>0.17339945104020682</c:v>
                </c:pt>
                <c:pt idx="6">
                  <c:v>0.1792256394537729</c:v>
                </c:pt>
                <c:pt idx="7">
                  <c:v>0.17662802590867063</c:v>
                </c:pt>
                <c:pt idx="8">
                  <c:v>0.11929031943374978</c:v>
                </c:pt>
                <c:pt idx="9">
                  <c:v>6.8890073537667254E-2</c:v>
                </c:pt>
                <c:pt idx="10">
                  <c:v>3.3256785783643279E-2</c:v>
                </c:pt>
                <c:pt idx="11">
                  <c:v>-1.8046660057426236E-2</c:v>
                </c:pt>
                <c:pt idx="12">
                  <c:v>-3.3650053181197882E-2</c:v>
                </c:pt>
                <c:pt idx="13">
                  <c:v>-4.5955370808142437E-2</c:v>
                </c:pt>
                <c:pt idx="14">
                  <c:v>-7.2645231755036552E-2</c:v>
                </c:pt>
                <c:pt idx="15">
                  <c:v>-0.11228669365525575</c:v>
                </c:pt>
                <c:pt idx="16">
                  <c:v>-0.17803977081561748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C2 - Panel A'!$AW$3</c:f>
              <c:strCache>
                <c:ptCount val="1"/>
                <c:pt idx="0">
                  <c:v>Dec. 07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'Figure C2 - Panel A'!$AT$4:$AT$20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'Figure C2 - Panel A'!$AW$4:$AW$20</c:f>
              <c:numCache>
                <c:formatCode>0.000</c:formatCode>
                <c:ptCount val="17"/>
                <c:pt idx="0">
                  <c:v>0</c:v>
                </c:pt>
                <c:pt idx="1">
                  <c:v>6.2679191386298072E-2</c:v>
                </c:pt>
                <c:pt idx="2">
                  <c:v>6.2088732545121594E-2</c:v>
                </c:pt>
                <c:pt idx="3">
                  <c:v>0.11296322994934831</c:v>
                </c:pt>
                <c:pt idx="4">
                  <c:v>8.062322312131398E-2</c:v>
                </c:pt>
                <c:pt idx="5">
                  <c:v>0.11393030482053224</c:v>
                </c:pt>
                <c:pt idx="6">
                  <c:v>9.9465220013190803E-2</c:v>
                </c:pt>
                <c:pt idx="7">
                  <c:v>6.2957734976229002E-2</c:v>
                </c:pt>
                <c:pt idx="8">
                  <c:v>5.1004385725501804E-2</c:v>
                </c:pt>
                <c:pt idx="9">
                  <c:v>1.5873579540441798E-2</c:v>
                </c:pt>
                <c:pt idx="10">
                  <c:v>8.2627869081380381E-3</c:v>
                </c:pt>
                <c:pt idx="11">
                  <c:v>-7.2517020225237316E-2</c:v>
                </c:pt>
                <c:pt idx="12">
                  <c:v>-0.13467417603939505</c:v>
                </c:pt>
                <c:pt idx="13">
                  <c:v>-0.15865579995890441</c:v>
                </c:pt>
                <c:pt idx="14">
                  <c:v>-0.20681755598248452</c:v>
                </c:pt>
                <c:pt idx="15">
                  <c:v>-0.32367033055233146</c:v>
                </c:pt>
                <c:pt idx="16">
                  <c:v>-0.42225755597431602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7390656"/>
        <c:axId val="607391216"/>
      </c:lineChart>
      <c:catAx>
        <c:axId val="607390656"/>
        <c:scaling>
          <c:orientation val="minMax"/>
        </c:scaling>
        <c:delete val="0"/>
        <c:axPos val="b"/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391216"/>
        <c:crosses val="autoZero"/>
        <c:auto val="1"/>
        <c:lblAlgn val="ctr"/>
        <c:lblOffset val="100"/>
        <c:noMultiLvlLbl val="0"/>
      </c:catAx>
      <c:valAx>
        <c:axId val="60739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390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'UE after recession (NORM)'!$AI$4:$AI$52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'UE after recession (NORM)'!$AJ$4:$AJ$52</c:f>
              <c:numCache>
                <c:formatCode>General</c:formatCode>
                <c:ptCount val="49"/>
                <c:pt idx="0">
                  <c:v>0</c:v>
                </c:pt>
                <c:pt idx="1">
                  <c:v>5.5771371409261104E-2</c:v>
                </c:pt>
                <c:pt idx="2">
                  <c:v>0.11860796610554389</c:v>
                </c:pt>
                <c:pt idx="3">
                  <c:v>0.22566197309112779</c:v>
                </c:pt>
                <c:pt idx="4">
                  <c:v>0.31336403820192865</c:v>
                </c:pt>
                <c:pt idx="5">
                  <c:v>0.35939924497499304</c:v>
                </c:pt>
                <c:pt idx="6">
                  <c:v>0.41211426293993941</c:v>
                </c:pt>
                <c:pt idx="7">
                  <c:v>0.45748524825038717</c:v>
                </c:pt>
                <c:pt idx="8">
                  <c:v>0.47089248879199425</c:v>
                </c:pt>
                <c:pt idx="9">
                  <c:v>0.51922266462096633</c:v>
                </c:pt>
                <c:pt idx="10">
                  <c:v>0.56602329648954364</c:v>
                </c:pt>
                <c:pt idx="11">
                  <c:v>0.60074766323085427</c:v>
                </c:pt>
                <c:pt idx="12">
                  <c:v>0.72576953718117276</c:v>
                </c:pt>
                <c:pt idx="13">
                  <c:v>0.76104966366082816</c:v>
                </c:pt>
                <c:pt idx="14">
                  <c:v>0.85254985243452075</c:v>
                </c:pt>
                <c:pt idx="15">
                  <c:v>0.87983070424817378</c:v>
                </c:pt>
                <c:pt idx="16">
                  <c:v>0.96923957031359598</c:v>
                </c:pt>
                <c:pt idx="17">
                  <c:v>1</c:v>
                </c:pt>
                <c:pt idx="18">
                  <c:v>0.96860605564772195</c:v>
                </c:pt>
                <c:pt idx="19">
                  <c:v>0.95369313120211452</c:v>
                </c:pt>
                <c:pt idx="20">
                  <c:v>0.93377875049238979</c:v>
                </c:pt>
                <c:pt idx="21">
                  <c:v>0.87571017598378076</c:v>
                </c:pt>
                <c:pt idx="22">
                  <c:v>0.84912321749793529</c:v>
                </c:pt>
                <c:pt idx="23">
                  <c:v>0.86748449755137369</c:v>
                </c:pt>
                <c:pt idx="24">
                  <c:v>0.77887648595312142</c:v>
                </c:pt>
                <c:pt idx="25">
                  <c:v>0.75236973824329068</c:v>
                </c:pt>
                <c:pt idx="26">
                  <c:v>0.6704155625518442</c:v>
                </c:pt>
                <c:pt idx="27">
                  <c:v>0.61568981197918959</c:v>
                </c:pt>
                <c:pt idx="28">
                  <c:v>0.54643927906098944</c:v>
                </c:pt>
                <c:pt idx="29">
                  <c:v>0.52848721549247968</c:v>
                </c:pt>
                <c:pt idx="30">
                  <c:v>0.45821197247637702</c:v>
                </c:pt>
                <c:pt idx="31">
                  <c:v>0.46247039123714523</c:v>
                </c:pt>
                <c:pt idx="32">
                  <c:v>0.47175399617337288</c:v>
                </c:pt>
                <c:pt idx="33">
                  <c:v>0.46088752636598701</c:v>
                </c:pt>
                <c:pt idx="34">
                  <c:v>0.41173640920700916</c:v>
                </c:pt>
                <c:pt idx="35">
                  <c:v>0.35299547511100149</c:v>
                </c:pt>
                <c:pt idx="36">
                  <c:v>0.39207329576866762</c:v>
                </c:pt>
                <c:pt idx="37">
                  <c:v>0.35591874614060987</c:v>
                </c:pt>
                <c:pt idx="38">
                  <c:v>0.31850837499876772</c:v>
                </c:pt>
                <c:pt idx="39">
                  <c:v>0.32230070666517535</c:v>
                </c:pt>
                <c:pt idx="40">
                  <c:v>0.2899339536059175</c:v>
                </c:pt>
                <c:pt idx="41">
                  <c:v>0.25426187524772359</c:v>
                </c:pt>
                <c:pt idx="42">
                  <c:v>0.23992529553082839</c:v>
                </c:pt>
                <c:pt idx="43">
                  <c:v>0.24334070035110617</c:v>
                </c:pt>
                <c:pt idx="44">
                  <c:v>0.20712796390930149</c:v>
                </c:pt>
                <c:pt idx="45">
                  <c:v>0.22457875644334072</c:v>
                </c:pt>
                <c:pt idx="46">
                  <c:v>0.16481704773187622</c:v>
                </c:pt>
                <c:pt idx="47">
                  <c:v>0.21141807881439287</c:v>
                </c:pt>
                <c:pt idx="48">
                  <c:v>0.23228096324874678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'UE after recession (NORM)'!$AI$4:$AI$52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'UE after recession (NORM)'!$AK$4:$AK$52</c:f>
              <c:numCache>
                <c:formatCode>General</c:formatCode>
                <c:ptCount val="49"/>
                <c:pt idx="0">
                  <c:v>0</c:v>
                </c:pt>
                <c:pt idx="1">
                  <c:v>8.6503340626937139E-2</c:v>
                </c:pt>
                <c:pt idx="2">
                  <c:v>0.15031189028052569</c:v>
                </c:pt>
                <c:pt idx="3">
                  <c:v>0.1795023724465025</c:v>
                </c:pt>
                <c:pt idx="4">
                  <c:v>0.2826927455927552</c:v>
                </c:pt>
                <c:pt idx="5">
                  <c:v>0.32818023024306059</c:v>
                </c:pt>
                <c:pt idx="6">
                  <c:v>0.37138027774185089</c:v>
                </c:pt>
                <c:pt idx="7">
                  <c:v>0.45582547444110832</c:v>
                </c:pt>
                <c:pt idx="8">
                  <c:v>0.56098462215382583</c:v>
                </c:pt>
                <c:pt idx="9">
                  <c:v>0.50349464813152511</c:v>
                </c:pt>
                <c:pt idx="10">
                  <c:v>0.61388697976461404</c:v>
                </c:pt>
                <c:pt idx="11">
                  <c:v>0.59513493406219842</c:v>
                </c:pt>
                <c:pt idx="12">
                  <c:v>0.56294481534239305</c:v>
                </c:pt>
                <c:pt idx="13">
                  <c:v>0.59048697277915008</c:v>
                </c:pt>
                <c:pt idx="14">
                  <c:v>0.59788664857623519</c:v>
                </c:pt>
                <c:pt idx="15">
                  <c:v>0.63908811383233799</c:v>
                </c:pt>
                <c:pt idx="16">
                  <c:v>0.66808482089192267</c:v>
                </c:pt>
                <c:pt idx="17">
                  <c:v>0.76021449808123798</c:v>
                </c:pt>
                <c:pt idx="18">
                  <c:v>0.77437938249108795</c:v>
                </c:pt>
                <c:pt idx="19">
                  <c:v>0.8339038451151356</c:v>
                </c:pt>
                <c:pt idx="20">
                  <c:v>0.82593096663718657</c:v>
                </c:pt>
                <c:pt idx="21">
                  <c:v>0.80474653601055313</c:v>
                </c:pt>
                <c:pt idx="22">
                  <c:v>0.9089779377002476</c:v>
                </c:pt>
                <c:pt idx="23">
                  <c:v>1</c:v>
                </c:pt>
                <c:pt idx="24">
                  <c:v>0.93329621685907715</c:v>
                </c:pt>
                <c:pt idx="25">
                  <c:v>0.91080506639432879</c:v>
                </c:pt>
                <c:pt idx="26">
                  <c:v>0.91165482907700157</c:v>
                </c:pt>
                <c:pt idx="27">
                  <c:v>0.79439293908021003</c:v>
                </c:pt>
                <c:pt idx="28">
                  <c:v>0.84040415210046637</c:v>
                </c:pt>
                <c:pt idx="29">
                  <c:v>0.83487729787862741</c:v>
                </c:pt>
                <c:pt idx="30">
                  <c:v>0.76053013391537738</c:v>
                </c:pt>
                <c:pt idx="31">
                  <c:v>0.71126469306233353</c:v>
                </c:pt>
                <c:pt idx="32">
                  <c:v>0.66515079311022385</c:v>
                </c:pt>
                <c:pt idx="33">
                  <c:v>0.68365984595135088</c:v>
                </c:pt>
                <c:pt idx="34">
                  <c:v>0.6805869620365903</c:v>
                </c:pt>
                <c:pt idx="35">
                  <c:v>0.66774212396870158</c:v>
                </c:pt>
                <c:pt idx="36">
                  <c:v>0.60418275809895905</c:v>
                </c:pt>
                <c:pt idx="37">
                  <c:v>0.54330098598329568</c:v>
                </c:pt>
                <c:pt idx="38">
                  <c:v>0.53483962681382535</c:v>
                </c:pt>
                <c:pt idx="39">
                  <c:v>0.53999723425376067</c:v>
                </c:pt>
                <c:pt idx="40">
                  <c:v>0.46748006066816777</c:v>
                </c:pt>
                <c:pt idx="41">
                  <c:v>0.44078334273340625</c:v>
                </c:pt>
                <c:pt idx="42">
                  <c:v>0.47732982965217674</c:v>
                </c:pt>
                <c:pt idx="43">
                  <c:v>0.46016348325207712</c:v>
                </c:pt>
                <c:pt idx="44">
                  <c:v>0.42852066745030082</c:v>
                </c:pt>
                <c:pt idx="45">
                  <c:v>0.37770422069883614</c:v>
                </c:pt>
                <c:pt idx="46">
                  <c:v>0.23668764944466242</c:v>
                </c:pt>
                <c:pt idx="47">
                  <c:v>0.24503982830655371</c:v>
                </c:pt>
                <c:pt idx="48">
                  <c:v>0.2495038952906824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'UE after recession (NORM)'!$AI$4:$AI$52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'UE after recession (NORM)'!$AL$4:$AL$52</c:f>
              <c:numCache>
                <c:formatCode>General</c:formatCode>
                <c:ptCount val="49"/>
                <c:pt idx="0">
                  <c:v>0</c:v>
                </c:pt>
                <c:pt idx="1">
                  <c:v>4.9700625447926118E-2</c:v>
                </c:pt>
                <c:pt idx="2">
                  <c:v>3.8025605635726642E-2</c:v>
                </c:pt>
                <c:pt idx="3">
                  <c:v>0.12591837467748637</c:v>
                </c:pt>
                <c:pt idx="4">
                  <c:v>0.15520039726127186</c:v>
                </c:pt>
                <c:pt idx="5">
                  <c:v>0.31849890906233053</c:v>
                </c:pt>
                <c:pt idx="6">
                  <c:v>0.34081089998870079</c:v>
                </c:pt>
                <c:pt idx="7">
                  <c:v>0.52750431874962289</c:v>
                </c:pt>
                <c:pt idx="8">
                  <c:v>0.63001568272165342</c:v>
                </c:pt>
                <c:pt idx="9">
                  <c:v>0.71565760679074097</c:v>
                </c:pt>
                <c:pt idx="10">
                  <c:v>0.69794191330249822</c:v>
                </c:pt>
                <c:pt idx="11">
                  <c:v>0.69427611353571561</c:v>
                </c:pt>
                <c:pt idx="12">
                  <c:v>0.72788231923663405</c:v>
                </c:pt>
                <c:pt idx="13">
                  <c:v>0.82332433705173369</c:v>
                </c:pt>
                <c:pt idx="14">
                  <c:v>0.75119560361409521</c:v>
                </c:pt>
                <c:pt idx="15">
                  <c:v>0.75171615665650815</c:v>
                </c:pt>
                <c:pt idx="16">
                  <c:v>0.75079605068370225</c:v>
                </c:pt>
                <c:pt idx="17">
                  <c:v>0.71759435991260656</c:v>
                </c:pt>
                <c:pt idx="18">
                  <c:v>0.68919122477730888</c:v>
                </c:pt>
                <c:pt idx="19">
                  <c:v>0.71270048138151387</c:v>
                </c:pt>
                <c:pt idx="20">
                  <c:v>0.79018430495029268</c:v>
                </c:pt>
                <c:pt idx="21">
                  <c:v>0.8303524366216225</c:v>
                </c:pt>
                <c:pt idx="22">
                  <c:v>0.77245445432438287</c:v>
                </c:pt>
                <c:pt idx="23">
                  <c:v>0.80222778442057718</c:v>
                </c:pt>
                <c:pt idx="24">
                  <c:v>0.79367687623447214</c:v>
                </c:pt>
                <c:pt idx="25">
                  <c:v>0.87000333255402917</c:v>
                </c:pt>
                <c:pt idx="26">
                  <c:v>0.9080665824355203</c:v>
                </c:pt>
                <c:pt idx="27">
                  <c:v>1</c:v>
                </c:pt>
                <c:pt idx="28">
                  <c:v>0.92649669992843509</c:v>
                </c:pt>
                <c:pt idx="29">
                  <c:v>0.88871828388392471</c:v>
                </c:pt>
                <c:pt idx="30">
                  <c:v>0.89537336691410929</c:v>
                </c:pt>
                <c:pt idx="31">
                  <c:v>0.8282507034103852</c:v>
                </c:pt>
                <c:pt idx="32">
                  <c:v>0.77042805676148673</c:v>
                </c:pt>
                <c:pt idx="33">
                  <c:v>0.68894954063561542</c:v>
                </c:pt>
                <c:pt idx="34">
                  <c:v>0.70454870431478389</c:v>
                </c:pt>
                <c:pt idx="35">
                  <c:v>0.63906643983625722</c:v>
                </c:pt>
                <c:pt idx="36">
                  <c:v>0.74308424843185639</c:v>
                </c:pt>
                <c:pt idx="37">
                  <c:v>0.63744310153913275</c:v>
                </c:pt>
                <c:pt idx="38">
                  <c:v>0.64748422298643182</c:v>
                </c:pt>
                <c:pt idx="39">
                  <c:v>0.66480114115788569</c:v>
                </c:pt>
                <c:pt idx="40">
                  <c:v>0.61053344834837264</c:v>
                </c:pt>
                <c:pt idx="41">
                  <c:v>0.56424336024394528</c:v>
                </c:pt>
                <c:pt idx="42">
                  <c:v>0.54592446183603527</c:v>
                </c:pt>
                <c:pt idx="43">
                  <c:v>0.58373559448812706</c:v>
                </c:pt>
                <c:pt idx="44">
                  <c:v>0.53425547465675971</c:v>
                </c:pt>
                <c:pt idx="45">
                  <c:v>0.53675042576368381</c:v>
                </c:pt>
                <c:pt idx="46">
                  <c:v>0.4874695384768844</c:v>
                </c:pt>
                <c:pt idx="47">
                  <c:v>0.54657691389609953</c:v>
                </c:pt>
                <c:pt idx="48">
                  <c:v>0.46559274492330788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'UE after recession (NORM)'!$AI$4:$AI$52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'UE after recession (NORM)'!$AM$4:$AM$52</c:f>
              <c:numCache>
                <c:formatCode>General</c:formatCode>
                <c:ptCount val="49"/>
                <c:pt idx="0">
                  <c:v>0</c:v>
                </c:pt>
                <c:pt idx="1">
                  <c:v>4.2288830316405297E-3</c:v>
                </c:pt>
                <c:pt idx="2">
                  <c:v>-1.743200705217918E-2</c:v>
                </c:pt>
                <c:pt idx="3">
                  <c:v>2.2909013283374705E-2</c:v>
                </c:pt>
                <c:pt idx="4">
                  <c:v>-7.741652923640659E-5</c:v>
                </c:pt>
                <c:pt idx="5">
                  <c:v>9.4090857585570481E-2</c:v>
                </c:pt>
                <c:pt idx="6">
                  <c:v>0.11719195639129976</c:v>
                </c:pt>
                <c:pt idx="7">
                  <c:v>0.16262983363944436</c:v>
                </c:pt>
                <c:pt idx="8">
                  <c:v>0.22570773679898279</c:v>
                </c:pt>
                <c:pt idx="9">
                  <c:v>0.23346143371196096</c:v>
                </c:pt>
                <c:pt idx="10">
                  <c:v>0.30544189348481859</c:v>
                </c:pt>
                <c:pt idx="11">
                  <c:v>0.36702628095049716</c:v>
                </c:pt>
                <c:pt idx="12">
                  <c:v>0.46296224138360936</c:v>
                </c:pt>
                <c:pt idx="13">
                  <c:v>0.56907332633352092</c:v>
                </c:pt>
                <c:pt idx="14">
                  <c:v>0.66921138002889757</c:v>
                </c:pt>
                <c:pt idx="15">
                  <c:v>0.74292701049490562</c:v>
                </c:pt>
                <c:pt idx="16">
                  <c:v>0.79123291148752395</c:v>
                </c:pt>
                <c:pt idx="17">
                  <c:v>0.87370672287826689</c:v>
                </c:pt>
                <c:pt idx="18">
                  <c:v>0.90144033356322573</c:v>
                </c:pt>
                <c:pt idx="19">
                  <c:v>0.89134577374241875</c:v>
                </c:pt>
                <c:pt idx="20">
                  <c:v>0.92113359639218251</c:v>
                </c:pt>
                <c:pt idx="21">
                  <c:v>0.95117014534352173</c:v>
                </c:pt>
                <c:pt idx="22">
                  <c:v>1</c:v>
                </c:pt>
                <c:pt idx="23">
                  <c:v>0.9784039879199079</c:v>
                </c:pt>
                <c:pt idx="24">
                  <c:v>0.97164162030587853</c:v>
                </c:pt>
                <c:pt idx="25">
                  <c:v>0.95714014596654462</c:v>
                </c:pt>
                <c:pt idx="26">
                  <c:v>0.9620293512908149</c:v>
                </c:pt>
                <c:pt idx="27">
                  <c:v>0.97347252288898989</c:v>
                </c:pt>
                <c:pt idx="28">
                  <c:v>0.9770858702535592</c:v>
                </c:pt>
                <c:pt idx="29">
                  <c:v>0.92825491111913061</c:v>
                </c:pt>
                <c:pt idx="30">
                  <c:v>0.88505950663021571</c:v>
                </c:pt>
                <c:pt idx="31">
                  <c:v>0.89267098703350123</c:v>
                </c:pt>
                <c:pt idx="32">
                  <c:v>0.9050593630637408</c:v>
                </c:pt>
                <c:pt idx="33">
                  <c:v>0.89404966907711458</c:v>
                </c:pt>
                <c:pt idx="34">
                  <c:v>0.89844222425072584</c:v>
                </c:pt>
                <c:pt idx="35">
                  <c:v>0.95855399088155602</c:v>
                </c:pt>
                <c:pt idx="36">
                  <c:v>0.86909931632731274</c:v>
                </c:pt>
                <c:pt idx="37">
                  <c:v>0.82707898895221976</c:v>
                </c:pt>
                <c:pt idx="38">
                  <c:v>0.80163970595681056</c:v>
                </c:pt>
                <c:pt idx="39">
                  <c:v>0.78998041187288781</c:v>
                </c:pt>
                <c:pt idx="40">
                  <c:v>0.80878221675071083</c:v>
                </c:pt>
                <c:pt idx="41">
                  <c:v>0.80778759049459892</c:v>
                </c:pt>
                <c:pt idx="42">
                  <c:v>0.82197416104328536</c:v>
                </c:pt>
                <c:pt idx="43">
                  <c:v>0.8034481566642685</c:v>
                </c:pt>
                <c:pt idx="44">
                  <c:v>0.80158402709215471</c:v>
                </c:pt>
                <c:pt idx="45">
                  <c:v>0.80673625025815154</c:v>
                </c:pt>
                <c:pt idx="46">
                  <c:v>0.779879404833698</c:v>
                </c:pt>
                <c:pt idx="47">
                  <c:v>0.73106797592564754</c:v>
                </c:pt>
                <c:pt idx="48">
                  <c:v>0.69713883436449298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674592"/>
        <c:axId val="465675152"/>
      </c:lineChart>
      <c:catAx>
        <c:axId val="46567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65675152"/>
        <c:crossesAt val="-6"/>
        <c:auto val="1"/>
        <c:lblAlgn val="ctr"/>
        <c:lblOffset val="100"/>
        <c:tickLblSkip val="3"/>
        <c:noMultiLvlLbl val="0"/>
      </c:catAx>
      <c:valAx>
        <c:axId val="465675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656745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9576355281171252"/>
          <c:y val="0.62849259270324653"/>
          <c:w val="0.2898720799434954"/>
          <c:h val="0.1994917631396205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'PE multi 3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3 (percent) NORM'!$AO$4:$AO$52</c:f>
              <c:numCache>
                <c:formatCode>General</c:formatCode>
                <c:ptCount val="49"/>
                <c:pt idx="0">
                  <c:v>0</c:v>
                </c:pt>
                <c:pt idx="1">
                  <c:v>5.5771371409261104E-2</c:v>
                </c:pt>
                <c:pt idx="2">
                  <c:v>0.11860796610554389</c:v>
                </c:pt>
                <c:pt idx="3">
                  <c:v>0.22566197309112779</c:v>
                </c:pt>
                <c:pt idx="4">
                  <c:v>0.31336403820192865</c:v>
                </c:pt>
                <c:pt idx="5">
                  <c:v>0.35939924497499304</c:v>
                </c:pt>
                <c:pt idx="6">
                  <c:v>0.41211426293993941</c:v>
                </c:pt>
                <c:pt idx="7">
                  <c:v>0.45748524825038717</c:v>
                </c:pt>
                <c:pt idx="8">
                  <c:v>0.47089248879199425</c:v>
                </c:pt>
                <c:pt idx="9">
                  <c:v>0.51922266462096633</c:v>
                </c:pt>
                <c:pt idx="10">
                  <c:v>0.56602329648954364</c:v>
                </c:pt>
                <c:pt idx="11">
                  <c:v>0.60074766323085427</c:v>
                </c:pt>
                <c:pt idx="12">
                  <c:v>0.72576953718117276</c:v>
                </c:pt>
                <c:pt idx="13">
                  <c:v>0.76104966366082816</c:v>
                </c:pt>
                <c:pt idx="14">
                  <c:v>0.85254985243452075</c:v>
                </c:pt>
                <c:pt idx="15">
                  <c:v>0.87983070424817378</c:v>
                </c:pt>
                <c:pt idx="16">
                  <c:v>0.96923957031359598</c:v>
                </c:pt>
                <c:pt idx="17">
                  <c:v>1</c:v>
                </c:pt>
                <c:pt idx="18">
                  <c:v>0.96860605564772195</c:v>
                </c:pt>
                <c:pt idx="19">
                  <c:v>0.95369313120211452</c:v>
                </c:pt>
                <c:pt idx="20">
                  <c:v>0.93377875049238979</c:v>
                </c:pt>
                <c:pt idx="21">
                  <c:v>0.87571017598378076</c:v>
                </c:pt>
                <c:pt idx="22">
                  <c:v>0.84912321749793529</c:v>
                </c:pt>
                <c:pt idx="23">
                  <c:v>0.86748449755137369</c:v>
                </c:pt>
                <c:pt idx="24">
                  <c:v>0.77887648595312142</c:v>
                </c:pt>
                <c:pt idx="25">
                  <c:v>0.75236973824329068</c:v>
                </c:pt>
                <c:pt idx="26">
                  <c:v>0.6704155625518442</c:v>
                </c:pt>
                <c:pt idx="27">
                  <c:v>0.61568981197918959</c:v>
                </c:pt>
                <c:pt idx="28">
                  <c:v>0.54643927906098944</c:v>
                </c:pt>
                <c:pt idx="29">
                  <c:v>0.52848721549247968</c:v>
                </c:pt>
                <c:pt idx="30">
                  <c:v>0.45821197247637702</c:v>
                </c:pt>
                <c:pt idx="31">
                  <c:v>0.46247039123714523</c:v>
                </c:pt>
                <c:pt idx="32">
                  <c:v>0.47175399617337288</c:v>
                </c:pt>
                <c:pt idx="33">
                  <c:v>0.46088752636598701</c:v>
                </c:pt>
                <c:pt idx="34">
                  <c:v>0.41173640920700916</c:v>
                </c:pt>
                <c:pt idx="35">
                  <c:v>0.35299547511100149</c:v>
                </c:pt>
                <c:pt idx="36">
                  <c:v>0.39207329576866762</c:v>
                </c:pt>
                <c:pt idx="37">
                  <c:v>0.35591874614060987</c:v>
                </c:pt>
                <c:pt idx="38">
                  <c:v>0.31850837499876772</c:v>
                </c:pt>
                <c:pt idx="39">
                  <c:v>0.32230070666517535</c:v>
                </c:pt>
                <c:pt idx="40">
                  <c:v>0.2899339536059175</c:v>
                </c:pt>
                <c:pt idx="41">
                  <c:v>0.25426187524772359</c:v>
                </c:pt>
                <c:pt idx="42">
                  <c:v>0.23992529553082839</c:v>
                </c:pt>
                <c:pt idx="43">
                  <c:v>0.24334070035110617</c:v>
                </c:pt>
                <c:pt idx="44">
                  <c:v>0.20712796390930149</c:v>
                </c:pt>
                <c:pt idx="45">
                  <c:v>0.22457875644334072</c:v>
                </c:pt>
                <c:pt idx="46">
                  <c:v>0.16481704773187622</c:v>
                </c:pt>
                <c:pt idx="47">
                  <c:v>0.21141807881439287</c:v>
                </c:pt>
                <c:pt idx="48">
                  <c:v>0.23228096324874678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'PE multi 3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3 (percent) NORM'!$AP$4:$AP$52</c:f>
              <c:numCache>
                <c:formatCode>General</c:formatCode>
                <c:ptCount val="49"/>
                <c:pt idx="0">
                  <c:v>0</c:v>
                </c:pt>
                <c:pt idx="1">
                  <c:v>7.7747220353316215E-2</c:v>
                </c:pt>
                <c:pt idx="2">
                  <c:v>0.1433023752290937</c:v>
                </c:pt>
                <c:pt idx="3">
                  <c:v>7.6433293954816225E-2</c:v>
                </c:pt>
                <c:pt idx="4">
                  <c:v>0.17829573590602851</c:v>
                </c:pt>
                <c:pt idx="5">
                  <c:v>0.26439312085173089</c:v>
                </c:pt>
                <c:pt idx="6">
                  <c:v>0.33468098897632564</c:v>
                </c:pt>
                <c:pt idx="7">
                  <c:v>0.42154486714669392</c:v>
                </c:pt>
                <c:pt idx="8">
                  <c:v>0.52679526496839713</c:v>
                </c:pt>
                <c:pt idx="9">
                  <c:v>0.45339489262245186</c:v>
                </c:pt>
                <c:pt idx="10">
                  <c:v>0.52655879227058133</c:v>
                </c:pt>
                <c:pt idx="11">
                  <c:v>0.54980903717467411</c:v>
                </c:pt>
                <c:pt idx="12">
                  <c:v>0.58343256517064679</c:v>
                </c:pt>
                <c:pt idx="13">
                  <c:v>0.56483526576447995</c:v>
                </c:pt>
                <c:pt idx="14">
                  <c:v>0.55437335735172588</c:v>
                </c:pt>
                <c:pt idx="15">
                  <c:v>0.59298117917270976</c:v>
                </c:pt>
                <c:pt idx="16">
                  <c:v>0.65492836981319869</c:v>
                </c:pt>
                <c:pt idx="17">
                  <c:v>0.74270725834670259</c:v>
                </c:pt>
                <c:pt idx="18">
                  <c:v>0.75410508965628509</c:v>
                </c:pt>
                <c:pt idx="19">
                  <c:v>0.84656602760657629</c:v>
                </c:pt>
                <c:pt idx="20">
                  <c:v>0.83764523019024217</c:v>
                </c:pt>
                <c:pt idx="21">
                  <c:v>0.84105765684604006</c:v>
                </c:pt>
                <c:pt idx="22">
                  <c:v>0.94931279640922506</c:v>
                </c:pt>
                <c:pt idx="23">
                  <c:v>0.99492942964590303</c:v>
                </c:pt>
                <c:pt idx="24">
                  <c:v>0.97800045246875356</c:v>
                </c:pt>
                <c:pt idx="25">
                  <c:v>1</c:v>
                </c:pt>
                <c:pt idx="26">
                  <c:v>0.93641263523070772</c:v>
                </c:pt>
                <c:pt idx="27">
                  <c:v>0.85856047963385496</c:v>
                </c:pt>
                <c:pt idx="28">
                  <c:v>0.90486209707323606</c:v>
                </c:pt>
                <c:pt idx="29">
                  <c:v>0.89282954089043731</c:v>
                </c:pt>
                <c:pt idx="30">
                  <c:v>0.87849071533803869</c:v>
                </c:pt>
                <c:pt idx="31">
                  <c:v>0.80974460391278558</c:v>
                </c:pt>
                <c:pt idx="32">
                  <c:v>0.7580734407576899</c:v>
                </c:pt>
                <c:pt idx="33">
                  <c:v>0.77126301077643078</c:v>
                </c:pt>
                <c:pt idx="34">
                  <c:v>0.77638830753315524</c:v>
                </c:pt>
                <c:pt idx="35">
                  <c:v>0.73465584820724872</c:v>
                </c:pt>
                <c:pt idx="36">
                  <c:v>0.71065460146034098</c:v>
                </c:pt>
                <c:pt idx="37">
                  <c:v>0.61733281661886485</c:v>
                </c:pt>
                <c:pt idx="38">
                  <c:v>0.61509332657300375</c:v>
                </c:pt>
                <c:pt idx="39">
                  <c:v>0.61564808152483241</c:v>
                </c:pt>
                <c:pt idx="40">
                  <c:v>0.55459994682062563</c:v>
                </c:pt>
                <c:pt idx="41">
                  <c:v>0.55826441869855903</c:v>
                </c:pt>
                <c:pt idx="42">
                  <c:v>0.57415036319240098</c:v>
                </c:pt>
                <c:pt idx="43">
                  <c:v>0.53957214509823126</c:v>
                </c:pt>
                <c:pt idx="44">
                  <c:v>0.50072686792518251</c:v>
                </c:pt>
                <c:pt idx="45">
                  <c:v>0.48601153200449587</c:v>
                </c:pt>
                <c:pt idx="46">
                  <c:v>0.32641857513051853</c:v>
                </c:pt>
                <c:pt idx="47">
                  <c:v>0.30240423561772595</c:v>
                </c:pt>
                <c:pt idx="48">
                  <c:v>0.26678212978656135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'PE multi 3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3 (percent) NORM'!$AQ$4:$AQ$52</c:f>
              <c:numCache>
                <c:formatCode>General</c:formatCode>
                <c:ptCount val="49"/>
                <c:pt idx="0">
                  <c:v>0</c:v>
                </c:pt>
                <c:pt idx="1">
                  <c:v>9.1097358046333954E-2</c:v>
                </c:pt>
                <c:pt idx="2">
                  <c:v>0.10731672856711616</c:v>
                </c:pt>
                <c:pt idx="3">
                  <c:v>0.14399199122241715</c:v>
                </c:pt>
                <c:pt idx="4">
                  <c:v>0.20106864273403649</c:v>
                </c:pt>
                <c:pt idx="5">
                  <c:v>0.38149312737407082</c:v>
                </c:pt>
                <c:pt idx="6">
                  <c:v>0.43833903994270079</c:v>
                </c:pt>
                <c:pt idx="7">
                  <c:v>0.62731699009445008</c:v>
                </c:pt>
                <c:pt idx="8">
                  <c:v>0.76319889928276996</c:v>
                </c:pt>
                <c:pt idx="9">
                  <c:v>0.83704672721431272</c:v>
                </c:pt>
                <c:pt idx="10">
                  <c:v>0.7989133359028866</c:v>
                </c:pt>
                <c:pt idx="11">
                  <c:v>0.78473874048067582</c:v>
                </c:pt>
                <c:pt idx="12">
                  <c:v>0.87534139703703484</c:v>
                </c:pt>
                <c:pt idx="13">
                  <c:v>0.95036856756994259</c:v>
                </c:pt>
                <c:pt idx="14">
                  <c:v>0.94758059029720298</c:v>
                </c:pt>
                <c:pt idx="15">
                  <c:v>0.93405686518270548</c:v>
                </c:pt>
                <c:pt idx="16">
                  <c:v>0.93982372860095209</c:v>
                </c:pt>
                <c:pt idx="17">
                  <c:v>0.9376196599944866</c:v>
                </c:pt>
                <c:pt idx="18">
                  <c:v>0.83744483905771605</c:v>
                </c:pt>
                <c:pt idx="19">
                  <c:v>0.89942706053437693</c:v>
                </c:pt>
                <c:pt idx="20">
                  <c:v>0.95407914947374972</c:v>
                </c:pt>
                <c:pt idx="21">
                  <c:v>1</c:v>
                </c:pt>
                <c:pt idx="22">
                  <c:v>0.8961714863854795</c:v>
                </c:pt>
                <c:pt idx="23">
                  <c:v>0.86997202524425721</c:v>
                </c:pt>
                <c:pt idx="24">
                  <c:v>0.84267243669460501</c:v>
                </c:pt>
                <c:pt idx="25">
                  <c:v>0.86992651368323903</c:v>
                </c:pt>
                <c:pt idx="26">
                  <c:v>0.87412689354518069</c:v>
                </c:pt>
                <c:pt idx="27">
                  <c:v>0.97549643798550389</c:v>
                </c:pt>
                <c:pt idx="28">
                  <c:v>0.91872713671853823</c:v>
                </c:pt>
                <c:pt idx="29">
                  <c:v>0.7952647076321564</c:v>
                </c:pt>
                <c:pt idx="30">
                  <c:v>0.77668252791873882</c:v>
                </c:pt>
                <c:pt idx="31">
                  <c:v>0.7269894462420341</c:v>
                </c:pt>
                <c:pt idx="32">
                  <c:v>0.62925428419509466</c:v>
                </c:pt>
                <c:pt idx="33">
                  <c:v>0.52469929043112384</c:v>
                </c:pt>
                <c:pt idx="34">
                  <c:v>0.58001245502578624</c:v>
                </c:pt>
                <c:pt idx="35">
                  <c:v>0.48749501559461056</c:v>
                </c:pt>
                <c:pt idx="36">
                  <c:v>0.56581946791275006</c:v>
                </c:pt>
                <c:pt idx="37">
                  <c:v>0.48079539541135191</c:v>
                </c:pt>
                <c:pt idx="38">
                  <c:v>0.49117773237952433</c:v>
                </c:pt>
                <c:pt idx="39">
                  <c:v>0.48455662500507241</c:v>
                </c:pt>
                <c:pt idx="40">
                  <c:v>0.42355399994773923</c:v>
                </c:pt>
                <c:pt idx="41">
                  <c:v>0.38854827240292628</c:v>
                </c:pt>
                <c:pt idx="42">
                  <c:v>0.31949324519524358</c:v>
                </c:pt>
                <c:pt idx="43">
                  <c:v>0.34299669229149565</c:v>
                </c:pt>
                <c:pt idx="44">
                  <c:v>0.26871813303015185</c:v>
                </c:pt>
                <c:pt idx="45">
                  <c:v>0.27309746111997579</c:v>
                </c:pt>
                <c:pt idx="46">
                  <c:v>0.18375463975501161</c:v>
                </c:pt>
                <c:pt idx="47">
                  <c:v>0.19899769628117492</c:v>
                </c:pt>
                <c:pt idx="48">
                  <c:v>5.3422006673207637E-2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'PE multi 3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3 (percent) NORM'!$AR$4:$AR$52</c:f>
              <c:numCache>
                <c:formatCode>General</c:formatCode>
                <c:ptCount val="49"/>
                <c:pt idx="0">
                  <c:v>0</c:v>
                </c:pt>
                <c:pt idx="1">
                  <c:v>5.939578332123345E-2</c:v>
                </c:pt>
                <c:pt idx="2">
                  <c:v>4.7290996149743476E-2</c:v>
                </c:pt>
                <c:pt idx="3">
                  <c:v>3.8726713028978607E-2</c:v>
                </c:pt>
                <c:pt idx="4">
                  <c:v>2.2438944986493594E-2</c:v>
                </c:pt>
                <c:pt idx="5">
                  <c:v>0.13328082892784782</c:v>
                </c:pt>
                <c:pt idx="6">
                  <c:v>0.18016485960100109</c:v>
                </c:pt>
                <c:pt idx="7">
                  <c:v>0.24071902890733315</c:v>
                </c:pt>
                <c:pt idx="8">
                  <c:v>0.30618772341438122</c:v>
                </c:pt>
                <c:pt idx="9">
                  <c:v>0.29024321656075713</c:v>
                </c:pt>
                <c:pt idx="10">
                  <c:v>0.34742454768532216</c:v>
                </c:pt>
                <c:pt idx="11">
                  <c:v>0.40194423199078388</c:v>
                </c:pt>
                <c:pt idx="12">
                  <c:v>0.50630877957190612</c:v>
                </c:pt>
                <c:pt idx="13">
                  <c:v>0.63021998844512384</c:v>
                </c:pt>
                <c:pt idx="14">
                  <c:v>0.72887023462978107</c:v>
                </c:pt>
                <c:pt idx="15">
                  <c:v>0.77382546188248957</c:v>
                </c:pt>
                <c:pt idx="16">
                  <c:v>0.82617679529199717</c:v>
                </c:pt>
                <c:pt idx="17">
                  <c:v>0.90461548688080962</c:v>
                </c:pt>
                <c:pt idx="18">
                  <c:v>0.92756306729410054</c:v>
                </c:pt>
                <c:pt idx="19">
                  <c:v>0.90614352810876231</c:v>
                </c:pt>
                <c:pt idx="20">
                  <c:v>0.92899679690457904</c:v>
                </c:pt>
                <c:pt idx="21">
                  <c:v>0.9316273311400628</c:v>
                </c:pt>
                <c:pt idx="22">
                  <c:v>1</c:v>
                </c:pt>
                <c:pt idx="23">
                  <c:v>0.96890710771842625</c:v>
                </c:pt>
                <c:pt idx="24">
                  <c:v>0.94927169628865382</c:v>
                </c:pt>
                <c:pt idx="25">
                  <c:v>0.92989402536915033</c:v>
                </c:pt>
                <c:pt idx="26">
                  <c:v>0.92101275592012288</c:v>
                </c:pt>
                <c:pt idx="27">
                  <c:v>0.9363194505421979</c:v>
                </c:pt>
                <c:pt idx="28">
                  <c:v>0.93512526442817168</c:v>
                </c:pt>
                <c:pt idx="29">
                  <c:v>0.88277358083870583</c:v>
                </c:pt>
                <c:pt idx="30">
                  <c:v>0.85549534660883686</c:v>
                </c:pt>
                <c:pt idx="31">
                  <c:v>0.83079873140613214</c:v>
                </c:pt>
                <c:pt idx="32">
                  <c:v>0.81365972547217358</c:v>
                </c:pt>
                <c:pt idx="33">
                  <c:v>0.75958275085414517</c:v>
                </c:pt>
                <c:pt idx="34">
                  <c:v>0.77940650176424331</c:v>
                </c:pt>
                <c:pt idx="35">
                  <c:v>0.81532970484949252</c:v>
                </c:pt>
                <c:pt idx="36">
                  <c:v>0.7069179890801367</c:v>
                </c:pt>
                <c:pt idx="37">
                  <c:v>0.68454185437273751</c:v>
                </c:pt>
                <c:pt idx="38">
                  <c:v>0.64493593328798571</c:v>
                </c:pt>
                <c:pt idx="39">
                  <c:v>0.62754466800430997</c:v>
                </c:pt>
                <c:pt idx="40">
                  <c:v>0.64064303091554997</c:v>
                </c:pt>
                <c:pt idx="41">
                  <c:v>0.61301978677476965</c:v>
                </c:pt>
                <c:pt idx="42">
                  <c:v>0.61760830317127158</c:v>
                </c:pt>
                <c:pt idx="43">
                  <c:v>0.54300530026316174</c:v>
                </c:pt>
                <c:pt idx="44">
                  <c:v>0.52303599349002317</c:v>
                </c:pt>
                <c:pt idx="45">
                  <c:v>0.52587454873828754</c:v>
                </c:pt>
                <c:pt idx="46">
                  <c:v>0.46099739525757649</c:v>
                </c:pt>
                <c:pt idx="47">
                  <c:v>0.39344195327034692</c:v>
                </c:pt>
                <c:pt idx="48">
                  <c:v>0.32945442758845028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6537072"/>
        <c:axId val="456537632"/>
      </c:lineChart>
      <c:catAx>
        <c:axId val="456537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6537632"/>
        <c:crossesAt val="-10"/>
        <c:auto val="1"/>
        <c:lblAlgn val="ctr"/>
        <c:lblOffset val="100"/>
        <c:tickLblSkip val="3"/>
        <c:noMultiLvlLbl val="0"/>
      </c:catAx>
      <c:valAx>
        <c:axId val="456537632"/>
        <c:scaling>
          <c:orientation val="minMax"/>
          <c:max val="1.1000000000000001"/>
          <c:min val="-0.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65370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289861441738387"/>
          <c:y val="0.61076210120006114"/>
          <c:w val="0.34302822612289741"/>
          <c:h val="0.1817612716364350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'PE multi 3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3 (percent)'!$AI$4:$AI$52</c:f>
              <c:numCache>
                <c:formatCode>General</c:formatCode>
                <c:ptCount val="49"/>
                <c:pt idx="0">
                  <c:v>0</c:v>
                </c:pt>
                <c:pt idx="1">
                  <c:v>0.15551596052565342</c:v>
                </c:pt>
                <c:pt idx="2">
                  <c:v>0.33073297838673643</c:v>
                </c:pt>
                <c:pt idx="3">
                  <c:v>0.62924826147548096</c:v>
                </c:pt>
                <c:pt idx="4">
                  <c:v>0.87380152511505427</c:v>
                </c:pt>
                <c:pt idx="5">
                  <c:v>1.0021686284945734</c:v>
                </c:pt>
                <c:pt idx="6">
                  <c:v>1.1491620849184259</c:v>
                </c:pt>
                <c:pt idx="7">
                  <c:v>1.2756770366267485</c:v>
                </c:pt>
                <c:pt idx="8">
                  <c:v>1.3130625238066509</c:v>
                </c:pt>
                <c:pt idx="9">
                  <c:v>1.4478290451686884</c:v>
                </c:pt>
                <c:pt idx="10">
                  <c:v>1.5783305019975</c:v>
                </c:pt>
                <c:pt idx="11">
                  <c:v>1.6751578367207636</c:v>
                </c:pt>
                <c:pt idx="12">
                  <c:v>2.0237757086290085</c:v>
                </c:pt>
                <c:pt idx="13">
                  <c:v>2.1221527543840475</c:v>
                </c:pt>
                <c:pt idx="14">
                  <c:v>2.3772969150143974</c:v>
                </c:pt>
                <c:pt idx="15">
                  <c:v>2.453368343178234</c:v>
                </c:pt>
                <c:pt idx="16">
                  <c:v>2.7026809445062465</c:v>
                </c:pt>
                <c:pt idx="17">
                  <c:v>2.7884550190535435</c:v>
                </c:pt>
                <c:pt idx="18">
                  <c:v>2.7009144173565462</c:v>
                </c:pt>
                <c:pt idx="19">
                  <c:v>2.6593303983374259</c:v>
                </c:pt>
                <c:pt idx="20">
                  <c:v>2.6038000434960509</c:v>
                </c:pt>
                <c:pt idx="21">
                  <c:v>2.4418784354582352</c:v>
                </c:pt>
                <c:pt idx="22">
                  <c:v>2.3677418976270115</c:v>
                </c:pt>
                <c:pt idx="23">
                  <c:v>2.4189415011482693</c:v>
                </c:pt>
                <c:pt idx="24">
                  <c:v>2.1718620464787683</c:v>
                </c:pt>
                <c:pt idx="25">
                  <c:v>2.0979491727885047</c:v>
                </c:pt>
                <c:pt idx="26">
                  <c:v>1.869423640249295</c:v>
                </c:pt>
                <c:pt idx="27">
                  <c:v>1.7168233463935039</c:v>
                </c:pt>
                <c:pt idx="28">
                  <c:v>1.523721350305616</c:v>
                </c:pt>
                <c:pt idx="29">
                  <c:v>1.4736628285456366</c:v>
                </c:pt>
                <c:pt idx="30">
                  <c:v>1.2777034744421776</c:v>
                </c:pt>
                <c:pt idx="31">
                  <c:v>1.2895778836088736</c:v>
                </c:pt>
                <c:pt idx="32">
                  <c:v>1.3154647983882077</c:v>
                </c:pt>
                <c:pt idx="33">
                  <c:v>1.2851641361144088</c:v>
                </c:pt>
                <c:pt idx="34">
                  <c:v>1.1481084567803683</c:v>
                </c:pt>
                <c:pt idx="35">
                  <c:v>0.98431200427646237</c:v>
                </c:pt>
                <c:pt idx="36">
                  <c:v>1.0932787494230056</c:v>
                </c:pt>
                <c:pt idx="37">
                  <c:v>0.99246341405102756</c:v>
                </c:pt>
                <c:pt idx="38">
                  <c:v>0.88814627687590209</c:v>
                </c:pt>
                <c:pt idx="39">
                  <c:v>0.89872102314501212</c:v>
                </c:pt>
                <c:pt idx="40">
                  <c:v>0.80846778812645792</c:v>
                </c:pt>
                <c:pt idx="41">
                  <c:v>0.70899780218848074</c:v>
                </c:pt>
                <c:pt idx="42">
                  <c:v>0.66902089452084312</c:v>
                </c:pt>
                <c:pt idx="43">
                  <c:v>0.67854459723404636</c:v>
                </c:pt>
                <c:pt idx="44">
                  <c:v>0.57756701054923298</c:v>
                </c:pt>
                <c:pt idx="45">
                  <c:v>0.62622776057723673</c:v>
                </c:pt>
                <c:pt idx="46">
                  <c:v>0.45958492397353767</c:v>
                </c:pt>
                <c:pt idx="47">
                  <c:v>0.58952980298865143</c:v>
                </c:pt>
                <c:pt idx="48">
                  <c:v>0.64770501780155965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'PE multi 3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3 (percent)'!$AJ$4:$AJ$52</c:f>
              <c:numCache>
                <c:formatCode>General</c:formatCode>
                <c:ptCount val="49"/>
                <c:pt idx="0">
                  <c:v>0</c:v>
                </c:pt>
                <c:pt idx="1">
                  <c:v>0.21232449361153094</c:v>
                </c:pt>
                <c:pt idx="2">
                  <c:v>0.3913529527560673</c:v>
                </c:pt>
                <c:pt idx="3">
                  <c:v>0.20873621410859133</c:v>
                </c:pt>
                <c:pt idx="4">
                  <c:v>0.48691839614723964</c:v>
                </c:pt>
                <c:pt idx="5">
                  <c:v>0.72204684931635121</c:v>
                </c:pt>
                <c:pt idx="6">
                  <c:v>0.91400015566953563</c:v>
                </c:pt>
                <c:pt idx="7">
                  <c:v>1.151221870630442</c:v>
                </c:pt>
                <c:pt idx="8">
                  <c:v>1.4386564222240557</c:v>
                </c:pt>
                <c:pt idx="9">
                  <c:v>1.2382029935557739</c:v>
                </c:pt>
                <c:pt idx="10">
                  <c:v>1.4380106249133799</c:v>
                </c:pt>
                <c:pt idx="11">
                  <c:v>1.5015060972038565</c:v>
                </c:pt>
                <c:pt idx="12">
                  <c:v>1.5933305833106903</c:v>
                </c:pt>
                <c:pt idx="13">
                  <c:v>1.542542115748609</c:v>
                </c:pt>
                <c:pt idx="14">
                  <c:v>1.513971069788977</c:v>
                </c:pt>
                <c:pt idx="15">
                  <c:v>1.6194074594159273</c:v>
                </c:pt>
                <c:pt idx="16">
                  <c:v>1.7885827151180145</c:v>
                </c:pt>
                <c:pt idx="17">
                  <c:v>2.0283032861295833</c:v>
                </c:pt>
                <c:pt idx="18">
                  <c:v>2.0594302994180209</c:v>
                </c:pt>
                <c:pt idx="19">
                  <c:v>2.3119373567755437</c:v>
                </c:pt>
                <c:pt idx="20">
                  <c:v>2.2875750222068403</c:v>
                </c:pt>
                <c:pt idx="21">
                  <c:v>2.2968942204802465</c:v>
                </c:pt>
                <c:pt idx="22">
                  <c:v>2.5925345994435629</c:v>
                </c:pt>
                <c:pt idx="23">
                  <c:v>2.7171117677104855</c:v>
                </c:pt>
                <c:pt idx="24">
                  <c:v>2.6708794202366493</c:v>
                </c:pt>
                <c:pt idx="25">
                  <c:v>2.7309592889191245</c:v>
                </c:pt>
                <c:pt idx="26">
                  <c:v>2.5573047844445371</c:v>
                </c:pt>
                <c:pt idx="27">
                  <c:v>2.3446937169549349</c:v>
                </c:pt>
                <c:pt idx="28">
                  <c:v>2.4711415491929927</c:v>
                </c:pt>
                <c:pt idx="29">
                  <c:v>2.4382811281161372</c:v>
                </c:pt>
                <c:pt idx="30">
                  <c:v>2.3991223792816232</c:v>
                </c:pt>
                <c:pt idx="31">
                  <c:v>2.2113795477077591</c:v>
                </c:pt>
                <c:pt idx="32">
                  <c:v>2.070267704720095</c:v>
                </c:pt>
                <c:pt idx="33">
                  <c:v>2.1062878834796246</c:v>
                </c:pt>
                <c:pt idx="34">
                  <c:v>2.1202848602658682</c:v>
                </c:pt>
                <c:pt idx="35">
                  <c:v>2.0063152128203443</c:v>
                </c:pt>
                <c:pt idx="36">
                  <c:v>1.9407687850712367</c:v>
                </c:pt>
                <c:pt idx="37">
                  <c:v>1.6859107898998955</c:v>
                </c:pt>
                <c:pt idx="38">
                  <c:v>1.6797948337567092</c:v>
                </c:pt>
                <c:pt idx="39">
                  <c:v>1.6813098469454797</c:v>
                </c:pt>
                <c:pt idx="40">
                  <c:v>1.5145898764038401</c:v>
                </c:pt>
                <c:pt idx="41">
                  <c:v>1.524597399917865</c:v>
                </c:pt>
                <c:pt idx="42">
                  <c:v>1.5679812675965765</c:v>
                </c:pt>
                <c:pt idx="43">
                  <c:v>1.4735495616980323</c:v>
                </c:pt>
                <c:pt idx="44">
                  <c:v>1.3674646911716568</c:v>
                </c:pt>
                <c:pt idx="45">
                  <c:v>1.3272777078494924</c:v>
                </c:pt>
                <c:pt idx="46">
                  <c:v>0.89143583982843477</c:v>
                </c:pt>
                <c:pt idx="47">
                  <c:v>0.82585365626871621</c:v>
                </c:pt>
                <c:pt idx="48">
                  <c:v>0.72857113545823715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'PE multi 3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3 (percent)'!$AK$4:$AK$52</c:f>
              <c:numCache>
                <c:formatCode>General</c:formatCode>
                <c:ptCount val="49"/>
                <c:pt idx="0">
                  <c:v>0</c:v>
                </c:pt>
                <c:pt idx="1">
                  <c:v>0.21546194371035021</c:v>
                </c:pt>
                <c:pt idx="2">
                  <c:v>0.25382372689607813</c:v>
                </c:pt>
                <c:pt idx="3">
                  <c:v>0.34056744314940346</c:v>
                </c:pt>
                <c:pt idx="4">
                  <c:v>0.47556418223064956</c:v>
                </c:pt>
                <c:pt idx="5">
                  <c:v>0.90230114790321725</c:v>
                </c:pt>
                <c:pt idx="6">
                  <c:v>1.0367521471055872</c:v>
                </c:pt>
                <c:pt idx="7">
                  <c:v>1.4837196259800436</c:v>
                </c:pt>
                <c:pt idx="8">
                  <c:v>1.8051052390940665</c:v>
                </c:pt>
                <c:pt idx="9">
                  <c:v>1.9797688834208849</c:v>
                </c:pt>
                <c:pt idx="10">
                  <c:v>1.8895764257203194</c:v>
                </c:pt>
                <c:pt idx="11">
                  <c:v>1.8560509103104872</c:v>
                </c:pt>
                <c:pt idx="12">
                  <c:v>2.0703427943520136</c:v>
                </c:pt>
                <c:pt idx="13">
                  <c:v>2.2477958000241003</c:v>
                </c:pt>
                <c:pt idx="14">
                  <c:v>2.2412017229280421</c:v>
                </c:pt>
                <c:pt idx="15">
                  <c:v>2.2092156350560748</c:v>
                </c:pt>
                <c:pt idx="16">
                  <c:v>2.2228553237128583</c:v>
                </c:pt>
                <c:pt idx="17">
                  <c:v>2.2176422976031605</c:v>
                </c:pt>
                <c:pt idx="18">
                  <c:v>1.9807104908772741</c:v>
                </c:pt>
                <c:pt idx="19">
                  <c:v>2.1273098017821441</c:v>
                </c:pt>
                <c:pt idx="20">
                  <c:v>2.2565720061231191</c:v>
                </c:pt>
                <c:pt idx="21">
                  <c:v>2.3651832317767321</c:v>
                </c:pt>
                <c:pt idx="22">
                  <c:v>2.119609772395366</c:v>
                </c:pt>
                <c:pt idx="23">
                  <c:v>2.0576432462225611</c:v>
                </c:pt>
                <c:pt idx="24">
                  <c:v>1.9930747171505194</c:v>
                </c:pt>
                <c:pt idx="25">
                  <c:v>2.0575356030415888</c:v>
                </c:pt>
                <c:pt idx="26">
                  <c:v>2.0674702710581458</c:v>
                </c:pt>
                <c:pt idx="27">
                  <c:v>2.3072278177812446</c:v>
                </c:pt>
                <c:pt idx="28">
                  <c:v>2.1729580183449357</c:v>
                </c:pt>
                <c:pt idx="29">
                  <c:v>1.8809467513154017</c:v>
                </c:pt>
                <c:pt idx="30">
                  <c:v>1.8369964914473647</c:v>
                </c:pt>
                <c:pt idx="31">
                  <c:v>1.7194632479303111</c:v>
                </c:pt>
                <c:pt idx="32">
                  <c:v>1.4883016815019081</c:v>
                </c:pt>
                <c:pt idx="33">
                  <c:v>1.2410099634528438</c:v>
                </c:pt>
                <c:pt idx="34">
                  <c:v>1.3718357328486457</c:v>
                </c:pt>
                <c:pt idx="35">
                  <c:v>1.1530150364591094</c:v>
                </c:pt>
                <c:pt idx="36">
                  <c:v>1.3382667177200691</c:v>
                </c:pt>
                <c:pt idx="37">
                  <c:v>1.1371692071423931</c:v>
                </c:pt>
                <c:pt idx="38">
                  <c:v>1.1617253364461702</c:v>
                </c:pt>
                <c:pt idx="39">
                  <c:v>1.1460652043083233</c:v>
                </c:pt>
                <c:pt idx="40">
                  <c:v>1.0017828184283557</c:v>
                </c:pt>
                <c:pt idx="41">
                  <c:v>0.91898785862321919</c:v>
                </c:pt>
                <c:pt idx="42">
                  <c:v>0.7556600662017221</c:v>
                </c:pt>
                <c:pt idx="43">
                  <c:v>0.81125002516272904</c:v>
                </c:pt>
                <c:pt idx="44">
                  <c:v>0.63556762231726438</c:v>
                </c:pt>
                <c:pt idx="45">
                  <c:v>0.64592553568176481</c:v>
                </c:pt>
                <c:pt idx="46">
                  <c:v>0.43461339270972754</c:v>
                </c:pt>
                <c:pt idx="47">
                  <c:v>0.47066601440643385</c:v>
                </c:pt>
                <c:pt idx="48">
                  <c:v>0.12635283439133538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'PE multi 3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3 (percent)'!$AL$4:$AL$52</c:f>
              <c:numCache>
                <c:formatCode>General</c:formatCode>
                <c:ptCount val="49"/>
                <c:pt idx="0">
                  <c:v>0</c:v>
                </c:pt>
                <c:pt idx="1">
                  <c:v>0.3142012576003772</c:v>
                </c:pt>
                <c:pt idx="2">
                  <c:v>0.25016742995141339</c:v>
                </c:pt>
                <c:pt idx="3">
                  <c:v>0.20486272351397794</c:v>
                </c:pt>
                <c:pt idx="4">
                  <c:v>0.11870109862599509</c:v>
                </c:pt>
                <c:pt idx="5">
                  <c:v>0.70505011840091125</c:v>
                </c:pt>
                <c:pt idx="6">
                  <c:v>0.95306471767320033</c:v>
                </c:pt>
                <c:pt idx="7">
                  <c:v>1.2733937896225553</c:v>
                </c:pt>
                <c:pt idx="8">
                  <c:v>1.6197204983102358</c:v>
                </c:pt>
                <c:pt idx="9">
                  <c:v>1.5353747110321754</c:v>
                </c:pt>
                <c:pt idx="10">
                  <c:v>1.8378616073398311</c:v>
                </c:pt>
                <c:pt idx="11">
                  <c:v>2.1262685011441551</c:v>
                </c:pt>
                <c:pt idx="12">
                  <c:v>2.678352677246945</c:v>
                </c:pt>
                <c:pt idx="13">
                  <c:v>3.3338378898618588</c:v>
                </c:pt>
                <c:pt idx="14">
                  <c:v>3.8556936459543172</c:v>
                </c:pt>
                <c:pt idx="15">
                  <c:v>4.0935049542439783</c:v>
                </c:pt>
                <c:pt idx="16">
                  <c:v>4.3704413607454748</c:v>
                </c:pt>
                <c:pt idx="17">
                  <c:v>4.785378822020145</c:v>
                </c:pt>
                <c:pt idx="18">
                  <c:v>4.9067705811917799</c:v>
                </c:pt>
                <c:pt idx="19">
                  <c:v>4.7934620974420943</c:v>
                </c:pt>
                <c:pt idx="20">
                  <c:v>4.9143549520255627</c:v>
                </c:pt>
                <c:pt idx="21">
                  <c:v>4.928270370237656</c:v>
                </c:pt>
                <c:pt idx="22">
                  <c:v>5.2899589841431238</c:v>
                </c:pt>
                <c:pt idx="23">
                  <c:v>5.1254788592752183</c:v>
                </c:pt>
                <c:pt idx="24">
                  <c:v>5.0216083381749472</c:v>
                </c:pt>
                <c:pt idx="25">
                  <c:v>4.9191012538025509</c:v>
                </c:pt>
                <c:pt idx="26">
                  <c:v>4.872119702690072</c:v>
                </c:pt>
                <c:pt idx="27">
                  <c:v>4.9530914894236533</c:v>
                </c:pt>
                <c:pt idx="28">
                  <c:v>4.9467742938610213</c:v>
                </c:pt>
                <c:pt idx="29">
                  <c:v>4.6698360349219081</c:v>
                </c:pt>
                <c:pt idx="30">
                  <c:v>4.5255352946860521</c:v>
                </c:pt>
                <c:pt idx="31">
                  <c:v>4.3948912132165789</c:v>
                </c:pt>
                <c:pt idx="32">
                  <c:v>4.3042265747969521</c:v>
                </c:pt>
                <c:pt idx="33">
                  <c:v>4.0181615970810336</c:v>
                </c:pt>
                <c:pt idx="34">
                  <c:v>4.1230284263073225</c:v>
                </c:pt>
                <c:pt idx="35">
                  <c:v>4.3130606972073346</c:v>
                </c:pt>
                <c:pt idx="36">
                  <c:v>3.73956716738686</c:v>
                </c:pt>
                <c:pt idx="37">
                  <c:v>3.6211983325610566</c:v>
                </c:pt>
                <c:pt idx="38">
                  <c:v>3.4116846344935103</c:v>
                </c:pt>
                <c:pt idx="39">
                  <c:v>3.3196855544605137</c:v>
                </c:pt>
                <c:pt idx="40">
                  <c:v>3.3889753570203949</c:v>
                </c:pt>
                <c:pt idx="41">
                  <c:v>3.2428495285066949</c:v>
                </c:pt>
                <c:pt idx="42">
                  <c:v>3.2671225920422584</c:v>
                </c:pt>
                <c:pt idx="43">
                  <c:v>2.8724757665644471</c:v>
                </c:pt>
                <c:pt idx="44">
                  <c:v>2.7668389527927726</c:v>
                </c:pt>
                <c:pt idx="45">
                  <c:v>2.7818547936303153</c:v>
                </c:pt>
                <c:pt idx="46">
                  <c:v>2.4386573127093953</c:v>
                </c:pt>
                <c:pt idx="47">
                  <c:v>2.0812917954412908</c:v>
                </c:pt>
                <c:pt idx="48">
                  <c:v>1.7428004090872529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6542112"/>
        <c:axId val="456542672"/>
      </c:lineChart>
      <c:catAx>
        <c:axId val="45654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6542672"/>
        <c:crossesAt val="-10"/>
        <c:auto val="1"/>
        <c:lblAlgn val="ctr"/>
        <c:lblOffset val="100"/>
        <c:tickLblSkip val="3"/>
        <c:noMultiLvlLbl val="0"/>
      </c:catAx>
      <c:valAx>
        <c:axId val="456542672"/>
        <c:scaling>
          <c:orientation val="minMax"/>
          <c:max val="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6542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2522091715279773"/>
          <c:y val="5.4024668000036857E-2"/>
          <c:w val="0.79485546864781442"/>
          <c:h val="0.1108393056236930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'PE multi 2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2 (percent) NORM'!$AO$4:$AO$52</c:f>
              <c:numCache>
                <c:formatCode>General</c:formatCode>
                <c:ptCount val="49"/>
                <c:pt idx="0">
                  <c:v>0</c:v>
                </c:pt>
                <c:pt idx="1">
                  <c:v>5.5771371409261104E-2</c:v>
                </c:pt>
                <c:pt idx="2">
                  <c:v>0.11860796610554389</c:v>
                </c:pt>
                <c:pt idx="3">
                  <c:v>0.22566197309112779</c:v>
                </c:pt>
                <c:pt idx="4">
                  <c:v>0.31336403820192865</c:v>
                </c:pt>
                <c:pt idx="5">
                  <c:v>0.35939924497499304</c:v>
                </c:pt>
                <c:pt idx="6">
                  <c:v>0.41211426293993941</c:v>
                </c:pt>
                <c:pt idx="7">
                  <c:v>0.45748524825038717</c:v>
                </c:pt>
                <c:pt idx="8">
                  <c:v>0.47089248879199425</c:v>
                </c:pt>
                <c:pt idx="9">
                  <c:v>0.51922266462096633</c:v>
                </c:pt>
                <c:pt idx="10">
                  <c:v>0.56602329648954364</c:v>
                </c:pt>
                <c:pt idx="11">
                  <c:v>0.60074766323085427</c:v>
                </c:pt>
                <c:pt idx="12">
                  <c:v>0.72576953718117276</c:v>
                </c:pt>
                <c:pt idx="13">
                  <c:v>0.76104966366082816</c:v>
                </c:pt>
                <c:pt idx="14">
                  <c:v>0.85254985243452075</c:v>
                </c:pt>
                <c:pt idx="15">
                  <c:v>0.87983070424817378</c:v>
                </c:pt>
                <c:pt idx="16">
                  <c:v>0.96923957031359598</c:v>
                </c:pt>
                <c:pt idx="17">
                  <c:v>1</c:v>
                </c:pt>
                <c:pt idx="18">
                  <c:v>0.96860605564772195</c:v>
                </c:pt>
                <c:pt idx="19">
                  <c:v>0.95369313120211452</c:v>
                </c:pt>
                <c:pt idx="20">
                  <c:v>0.93377875049238979</c:v>
                </c:pt>
                <c:pt idx="21">
                  <c:v>0.87571017598378076</c:v>
                </c:pt>
                <c:pt idx="22">
                  <c:v>0.84912321749793529</c:v>
                </c:pt>
                <c:pt idx="23">
                  <c:v>0.86748449755137369</c:v>
                </c:pt>
                <c:pt idx="24">
                  <c:v>0.77887648595312142</c:v>
                </c:pt>
                <c:pt idx="25">
                  <c:v>0.75236973824329068</c:v>
                </c:pt>
                <c:pt idx="26">
                  <c:v>0.6704155625518442</c:v>
                </c:pt>
                <c:pt idx="27">
                  <c:v>0.61568981197918959</c:v>
                </c:pt>
                <c:pt idx="28">
                  <c:v>0.54643927906098944</c:v>
                </c:pt>
                <c:pt idx="29">
                  <c:v>0.52848721549247968</c:v>
                </c:pt>
                <c:pt idx="30">
                  <c:v>0.45821197247637702</c:v>
                </c:pt>
                <c:pt idx="31">
                  <c:v>0.46247039123714523</c:v>
                </c:pt>
                <c:pt idx="32">
                  <c:v>0.47175399617337288</c:v>
                </c:pt>
                <c:pt idx="33">
                  <c:v>0.46088752636598701</c:v>
                </c:pt>
                <c:pt idx="34">
                  <c:v>0.41173640920700916</c:v>
                </c:pt>
                <c:pt idx="35">
                  <c:v>0.35299547511100149</c:v>
                </c:pt>
                <c:pt idx="36">
                  <c:v>0.39207329576866762</c:v>
                </c:pt>
                <c:pt idx="37">
                  <c:v>0.35591874614060987</c:v>
                </c:pt>
                <c:pt idx="38">
                  <c:v>0.31850837499876772</c:v>
                </c:pt>
                <c:pt idx="39">
                  <c:v>0.32230070666517535</c:v>
                </c:pt>
                <c:pt idx="40">
                  <c:v>0.2899339536059175</c:v>
                </c:pt>
                <c:pt idx="41">
                  <c:v>0.25426187524772359</c:v>
                </c:pt>
                <c:pt idx="42">
                  <c:v>0.23992529553082839</c:v>
                </c:pt>
                <c:pt idx="43">
                  <c:v>0.24334070035110617</c:v>
                </c:pt>
                <c:pt idx="44">
                  <c:v>0.20712796390930149</c:v>
                </c:pt>
                <c:pt idx="45">
                  <c:v>0.22457875644334072</c:v>
                </c:pt>
                <c:pt idx="46">
                  <c:v>0.16481704773187622</c:v>
                </c:pt>
                <c:pt idx="47">
                  <c:v>0.21141807881439287</c:v>
                </c:pt>
                <c:pt idx="48">
                  <c:v>0.23228096324874678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'PE multi 2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2 (percent) NORM'!$AP$4:$AP$52</c:f>
              <c:numCache>
                <c:formatCode>General</c:formatCode>
                <c:ptCount val="49"/>
                <c:pt idx="0">
                  <c:v>0</c:v>
                </c:pt>
                <c:pt idx="1">
                  <c:v>8.1985217001608601E-2</c:v>
                </c:pt>
                <c:pt idx="2">
                  <c:v>0.146918287135719</c:v>
                </c:pt>
                <c:pt idx="3">
                  <c:v>0.12400894400892565</c:v>
                </c:pt>
                <c:pt idx="4">
                  <c:v>0.22676220003660441</c:v>
                </c:pt>
                <c:pt idx="5">
                  <c:v>0.29443455586580186</c:v>
                </c:pt>
                <c:pt idx="6">
                  <c:v>0.35246788585273287</c:v>
                </c:pt>
                <c:pt idx="7">
                  <c:v>0.4384595204977571</c:v>
                </c:pt>
                <c:pt idx="8">
                  <c:v>0.54395788303357284</c:v>
                </c:pt>
                <c:pt idx="9">
                  <c:v>0.47766692075315514</c:v>
                </c:pt>
                <c:pt idx="10">
                  <c:v>0.56814056901910792</c:v>
                </c:pt>
                <c:pt idx="11">
                  <c:v>0.57215281126153961</c:v>
                </c:pt>
                <c:pt idx="12">
                  <c:v>0.57562446223605745</c:v>
                </c:pt>
                <c:pt idx="13">
                  <c:v>0.57817920530849254</c:v>
                </c:pt>
                <c:pt idx="14">
                  <c:v>0.57589672508623002</c:v>
                </c:pt>
                <c:pt idx="15">
                  <c:v>0.61580278913964759</c:v>
                </c:pt>
                <c:pt idx="16">
                  <c:v>0.66277829696098123</c:v>
                </c:pt>
                <c:pt idx="17">
                  <c:v>0.75279835447733168</c:v>
                </c:pt>
                <c:pt idx="18">
                  <c:v>0.76549917161397729</c:v>
                </c:pt>
                <c:pt idx="19">
                  <c:v>0.84307891032991955</c:v>
                </c:pt>
                <c:pt idx="20">
                  <c:v>0.83456915540376742</c:v>
                </c:pt>
                <c:pt idx="21">
                  <c:v>0.82668755992791521</c:v>
                </c:pt>
                <c:pt idx="22">
                  <c:v>0.93339177594137279</c:v>
                </c:pt>
                <c:pt idx="23">
                  <c:v>1</c:v>
                </c:pt>
                <c:pt idx="24">
                  <c:v>0.96015051271120866</c:v>
                </c:pt>
                <c:pt idx="25">
                  <c:v>0.96176507161284508</c:v>
                </c:pt>
                <c:pt idx="26">
                  <c:v>0.92761447657826002</c:v>
                </c:pt>
                <c:pt idx="27">
                  <c:v>0.83143724737500457</c:v>
                </c:pt>
                <c:pt idx="28">
                  <c:v>0.87773294197826768</c:v>
                </c:pt>
                <c:pt idx="29">
                  <c:v>0.86865692195568045</c:v>
                </c:pt>
                <c:pt idx="30">
                  <c:v>0.82670192754542737</c:v>
                </c:pt>
                <c:pt idx="31">
                  <c:v>0.76671875498138176</c:v>
                </c:pt>
                <c:pt idx="32">
                  <c:v>0.71745909608299507</c:v>
                </c:pt>
                <c:pt idx="33">
                  <c:v>0.7331295494193304</c:v>
                </c:pt>
                <c:pt idx="34">
                  <c:v>0.7345015107228241</c:v>
                </c:pt>
                <c:pt idx="35">
                  <c:v>0.70592933533262014</c:v>
                </c:pt>
                <c:pt idx="36">
                  <c:v>0.66368315045822213</c:v>
                </c:pt>
                <c:pt idx="37">
                  <c:v>0.58501204567570009</c:v>
                </c:pt>
                <c:pt idx="38">
                  <c:v>0.57990714361950912</c:v>
                </c:pt>
                <c:pt idx="39">
                  <c:v>0.5825786553530119</c:v>
                </c:pt>
                <c:pt idx="40">
                  <c:v>0.51609180482228434</c:v>
                </c:pt>
                <c:pt idx="41">
                  <c:v>0.50581396490719654</c:v>
                </c:pt>
                <c:pt idx="42">
                  <c:v>0.53123816321056927</c:v>
                </c:pt>
                <c:pt idx="43">
                  <c:v>0.50456628387796765</c:v>
                </c:pt>
                <c:pt idx="44">
                  <c:v>0.46892388468869134</c:v>
                </c:pt>
                <c:pt idx="45">
                  <c:v>0.43757784655642357</c:v>
                </c:pt>
                <c:pt idx="46">
                  <c:v>0.28608204100680079</c:v>
                </c:pt>
                <c:pt idx="47">
                  <c:v>0.27687550571490327</c:v>
                </c:pt>
                <c:pt idx="48">
                  <c:v>0.25957677896925457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'PE multi 2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2 (percent) NORM'!$AQ$4:$AQ$52</c:f>
              <c:numCache>
                <c:formatCode>General</c:formatCode>
                <c:ptCount val="49"/>
                <c:pt idx="0">
                  <c:v>0</c:v>
                </c:pt>
                <c:pt idx="1">
                  <c:v>7.2916967755020642E-2</c:v>
                </c:pt>
                <c:pt idx="2">
                  <c:v>7.6282905028658532E-2</c:v>
                </c:pt>
                <c:pt idx="3">
                  <c:v>0.13744579463160075</c:v>
                </c:pt>
                <c:pt idx="4">
                  <c:v>0.18226118033035121</c:v>
                </c:pt>
                <c:pt idx="5">
                  <c:v>0.35706984351025556</c:v>
                </c:pt>
                <c:pt idx="6">
                  <c:v>0.39849370545930324</c:v>
                </c:pt>
                <c:pt idx="7">
                  <c:v>0.58892399571719278</c:v>
                </c:pt>
                <c:pt idx="8">
                  <c:v>0.71098404655043679</c:v>
                </c:pt>
                <c:pt idx="9">
                  <c:v>0.79134384516070289</c:v>
                </c:pt>
                <c:pt idx="10">
                  <c:v>0.76226813175860442</c:v>
                </c:pt>
                <c:pt idx="11">
                  <c:v>0.75282822280736572</c:v>
                </c:pt>
                <c:pt idx="12">
                  <c:v>0.81793461633489262</c:v>
                </c:pt>
                <c:pt idx="13">
                  <c:v>0.90352876558168982</c:v>
                </c:pt>
                <c:pt idx="14">
                  <c:v>0.86821386676010726</c:v>
                </c:pt>
                <c:pt idx="15">
                  <c:v>0.86109007193183029</c:v>
                </c:pt>
                <c:pt idx="16">
                  <c:v>0.86380073167276727</c:v>
                </c:pt>
                <c:pt idx="17">
                  <c:v>0.8470432627994019</c:v>
                </c:pt>
                <c:pt idx="18">
                  <c:v>0.77915987729557867</c:v>
                </c:pt>
                <c:pt idx="19">
                  <c:v>0.82394297134544758</c:v>
                </c:pt>
                <c:pt idx="20">
                  <c:v>0.8900224777140846</c:v>
                </c:pt>
                <c:pt idx="21">
                  <c:v>0.93386090437006331</c:v>
                </c:pt>
                <c:pt idx="22">
                  <c:v>0.85016714395620896</c:v>
                </c:pt>
                <c:pt idx="23">
                  <c:v>0.84984405894704584</c:v>
                </c:pt>
                <c:pt idx="24">
                  <c:v>0.83096475376076218</c:v>
                </c:pt>
                <c:pt idx="25">
                  <c:v>0.88157558748700826</c:v>
                </c:pt>
                <c:pt idx="26">
                  <c:v>0.90169853305477055</c:v>
                </c:pt>
                <c:pt idx="27">
                  <c:v>1</c:v>
                </c:pt>
                <c:pt idx="28">
                  <c:v>0.93463211981189342</c:v>
                </c:pt>
                <c:pt idx="29">
                  <c:v>0.8496688877531674</c:v>
                </c:pt>
                <c:pt idx="30">
                  <c:v>0.84266359831237214</c:v>
                </c:pt>
                <c:pt idx="31">
                  <c:v>0.78414048532762359</c:v>
                </c:pt>
                <c:pt idx="32">
                  <c:v>0.70380167029446328</c:v>
                </c:pt>
                <c:pt idx="33">
                  <c:v>0.6086634343620142</c:v>
                </c:pt>
                <c:pt idx="34">
                  <c:v>0.64610695389661188</c:v>
                </c:pt>
                <c:pt idx="35">
                  <c:v>0.5650218204643277</c:v>
                </c:pt>
                <c:pt idx="36">
                  <c:v>0.65643052095037246</c:v>
                </c:pt>
                <c:pt idx="37">
                  <c:v>0.56061126235487901</c:v>
                </c:pt>
                <c:pt idx="38">
                  <c:v>0.57097232129956121</c:v>
                </c:pt>
                <c:pt idx="39">
                  <c:v>0.57547901916529032</c:v>
                </c:pt>
                <c:pt idx="40">
                  <c:v>0.51681770128521975</c:v>
                </c:pt>
                <c:pt idx="41">
                  <c:v>0.47605736279476135</c:v>
                </c:pt>
                <c:pt idx="42">
                  <c:v>0.42985296638094578</c:v>
                </c:pt>
                <c:pt idx="43">
                  <c:v>0.46037405772503309</c:v>
                </c:pt>
                <c:pt idx="44">
                  <c:v>0.39672325891238902</c:v>
                </c:pt>
                <c:pt idx="45">
                  <c:v>0.40027812148377856</c:v>
                </c:pt>
                <c:pt idx="46">
                  <c:v>0.32851369096926969</c:v>
                </c:pt>
                <c:pt idx="47">
                  <c:v>0.36451291952756482</c:v>
                </c:pt>
                <c:pt idx="48">
                  <c:v>0.24725831072175389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'PE multi 2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2 (percent) NORM'!$AR$4:$AR$52</c:f>
              <c:numCache>
                <c:formatCode>General</c:formatCode>
                <c:ptCount val="49"/>
                <c:pt idx="0">
                  <c:v>0</c:v>
                </c:pt>
                <c:pt idx="1">
                  <c:v>3.2495901078618848E-2</c:v>
                </c:pt>
                <c:pt idx="2">
                  <c:v>1.5731471228446776E-2</c:v>
                </c:pt>
                <c:pt idx="3">
                  <c:v>3.1013858794424955E-2</c:v>
                </c:pt>
                <c:pt idx="4">
                  <c:v>1.1459762358399852E-2</c:v>
                </c:pt>
                <c:pt idx="5">
                  <c:v>0.11417144252649544</c:v>
                </c:pt>
                <c:pt idx="6">
                  <c:v>0.14945869935048409</c:v>
                </c:pt>
                <c:pt idx="7">
                  <c:v>0.20264202718891283</c:v>
                </c:pt>
                <c:pt idx="8">
                  <c:v>0.26694495009420205</c:v>
                </c:pt>
                <c:pt idx="9">
                  <c:v>0.26255590289730513</c:v>
                </c:pt>
                <c:pt idx="10">
                  <c:v>0.32695342372697633</c:v>
                </c:pt>
                <c:pt idx="11">
                  <c:v>0.38491792153639204</c:v>
                </c:pt>
                <c:pt idx="12">
                  <c:v>0.48517261337860368</c:v>
                </c:pt>
                <c:pt idx="13">
                  <c:v>0.60040431996100274</c:v>
                </c:pt>
                <c:pt idx="14">
                  <c:v>0.69978003461729665</c:v>
                </c:pt>
                <c:pt idx="15">
                  <c:v>0.758759096010163</c:v>
                </c:pt>
                <c:pt idx="16">
                  <c:v>0.80913783978596765</c:v>
                </c:pt>
                <c:pt idx="17">
                  <c:v>0.88954409248365118</c:v>
                </c:pt>
                <c:pt idx="18">
                  <c:v>0.91482538477927799</c:v>
                </c:pt>
                <c:pt idx="19">
                  <c:v>0.89892800851603194</c:v>
                </c:pt>
                <c:pt idx="20">
                  <c:v>0.92516262883054967</c:v>
                </c:pt>
                <c:pt idx="21">
                  <c:v>0.94115658505867605</c:v>
                </c:pt>
                <c:pt idx="22">
                  <c:v>1</c:v>
                </c:pt>
                <c:pt idx="23">
                  <c:v>0.97353787286475579</c:v>
                </c:pt>
                <c:pt idx="24">
                  <c:v>0.96017947466084397</c:v>
                </c:pt>
                <c:pt idx="25">
                  <c:v>0.9431794815356308</c:v>
                </c:pt>
                <c:pt idx="26">
                  <c:v>0.9410128208081755</c:v>
                </c:pt>
                <c:pt idx="27">
                  <c:v>0.95443562647076652</c:v>
                </c:pt>
                <c:pt idx="28">
                  <c:v>0.95558563739831359</c:v>
                </c:pt>
                <c:pt idx="29">
                  <c:v>0.90495069106890846</c:v>
                </c:pt>
                <c:pt idx="30">
                  <c:v>0.8699110998775943</c:v>
                </c:pt>
                <c:pt idx="31">
                  <c:v>0.86096820588674161</c:v>
                </c:pt>
                <c:pt idx="32">
                  <c:v>0.85822701990641681</c:v>
                </c:pt>
                <c:pt idx="33">
                  <c:v>0.82515004295751426</c:v>
                </c:pt>
                <c:pt idx="34">
                  <c:v>0.83744940250258726</c:v>
                </c:pt>
                <c:pt idx="35">
                  <c:v>0.88516716913189086</c:v>
                </c:pt>
                <c:pt idx="36">
                  <c:v>0.78599907904529098</c:v>
                </c:pt>
                <c:pt idx="37">
                  <c:v>0.75404425735823044</c:v>
                </c:pt>
                <c:pt idx="38">
                  <c:v>0.72134611783047442</c:v>
                </c:pt>
                <c:pt idx="39">
                  <c:v>0.70674981382760316</c:v>
                </c:pt>
                <c:pt idx="40">
                  <c:v>0.72262922690612241</c:v>
                </c:pt>
                <c:pt idx="41">
                  <c:v>0.70799033899382324</c:v>
                </c:pt>
                <c:pt idx="42">
                  <c:v>0.71725895387504468</c:v>
                </c:pt>
                <c:pt idx="43">
                  <c:v>0.66999960538712799</c:v>
                </c:pt>
                <c:pt idx="44">
                  <c:v>0.65885854765703245</c:v>
                </c:pt>
                <c:pt idx="45">
                  <c:v>0.66282526842137257</c:v>
                </c:pt>
                <c:pt idx="46">
                  <c:v>0.61648716288739214</c:v>
                </c:pt>
                <c:pt idx="47">
                  <c:v>0.55807147212666131</c:v>
                </c:pt>
                <c:pt idx="48">
                  <c:v>0.50874068787860915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3584256"/>
        <c:axId val="473584816"/>
      </c:lineChart>
      <c:catAx>
        <c:axId val="47358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3584816"/>
        <c:crossesAt val="-10"/>
        <c:auto val="1"/>
        <c:lblAlgn val="ctr"/>
        <c:lblOffset val="100"/>
        <c:tickLblSkip val="3"/>
        <c:noMultiLvlLbl val="0"/>
      </c:catAx>
      <c:valAx>
        <c:axId val="473584816"/>
        <c:scaling>
          <c:orientation val="minMax"/>
          <c:max val="1.1000000000000001"/>
          <c:min val="-0.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3584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2522091715279773"/>
          <c:y val="5.4024668000036857E-2"/>
          <c:w val="0.80592966576852332"/>
          <c:h val="9.6654912421144684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'PE multi 2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2 (percent)'!$AI$4:$AI$52</c:f>
              <c:numCache>
                <c:formatCode>General</c:formatCode>
                <c:ptCount val="49"/>
                <c:pt idx="0">
                  <c:v>0</c:v>
                </c:pt>
                <c:pt idx="1">
                  <c:v>0.15551596052565342</c:v>
                </c:pt>
                <c:pt idx="2">
                  <c:v>0.33073297838673643</c:v>
                </c:pt>
                <c:pt idx="3">
                  <c:v>0.62924826147548096</c:v>
                </c:pt>
                <c:pt idx="4">
                  <c:v>0.87380152511505427</c:v>
                </c:pt>
                <c:pt idx="5">
                  <c:v>1.0021686284945734</c:v>
                </c:pt>
                <c:pt idx="6">
                  <c:v>1.1491620849184259</c:v>
                </c:pt>
                <c:pt idx="7">
                  <c:v>1.2756770366267485</c:v>
                </c:pt>
                <c:pt idx="8">
                  <c:v>1.3130625238066509</c:v>
                </c:pt>
                <c:pt idx="9">
                  <c:v>1.4478290451686884</c:v>
                </c:pt>
                <c:pt idx="10">
                  <c:v>1.5783305019975</c:v>
                </c:pt>
                <c:pt idx="11">
                  <c:v>1.6751578367207636</c:v>
                </c:pt>
                <c:pt idx="12">
                  <c:v>2.0237757086290085</c:v>
                </c:pt>
                <c:pt idx="13">
                  <c:v>2.1221527543840475</c:v>
                </c:pt>
                <c:pt idx="14">
                  <c:v>2.3772969150143974</c:v>
                </c:pt>
                <c:pt idx="15">
                  <c:v>2.453368343178234</c:v>
                </c:pt>
                <c:pt idx="16">
                  <c:v>2.7026809445062465</c:v>
                </c:pt>
                <c:pt idx="17">
                  <c:v>2.7884550190535435</c:v>
                </c:pt>
                <c:pt idx="18">
                  <c:v>2.7009144173565462</c:v>
                </c:pt>
                <c:pt idx="19">
                  <c:v>2.6593303983374259</c:v>
                </c:pt>
                <c:pt idx="20">
                  <c:v>2.6038000434960509</c:v>
                </c:pt>
                <c:pt idx="21">
                  <c:v>2.4418784354582352</c:v>
                </c:pt>
                <c:pt idx="22">
                  <c:v>2.3677418976270115</c:v>
                </c:pt>
                <c:pt idx="23">
                  <c:v>2.4189415011482693</c:v>
                </c:pt>
                <c:pt idx="24">
                  <c:v>2.1718620464787683</c:v>
                </c:pt>
                <c:pt idx="25">
                  <c:v>2.0979491727885047</c:v>
                </c:pt>
                <c:pt idx="26">
                  <c:v>1.869423640249295</c:v>
                </c:pt>
                <c:pt idx="27">
                  <c:v>1.7168233463935039</c:v>
                </c:pt>
                <c:pt idx="28">
                  <c:v>1.523721350305616</c:v>
                </c:pt>
                <c:pt idx="29">
                  <c:v>1.4736628285456366</c:v>
                </c:pt>
                <c:pt idx="30">
                  <c:v>1.2777034744421776</c:v>
                </c:pt>
                <c:pt idx="31">
                  <c:v>1.2895778836088736</c:v>
                </c:pt>
                <c:pt idx="32">
                  <c:v>1.3154647983882077</c:v>
                </c:pt>
                <c:pt idx="33">
                  <c:v>1.2851641361144088</c:v>
                </c:pt>
                <c:pt idx="34">
                  <c:v>1.1481084567803683</c:v>
                </c:pt>
                <c:pt idx="35">
                  <c:v>0.98431200427646237</c:v>
                </c:pt>
                <c:pt idx="36">
                  <c:v>1.0932787494230056</c:v>
                </c:pt>
                <c:pt idx="37">
                  <c:v>0.99246341405102756</c:v>
                </c:pt>
                <c:pt idx="38">
                  <c:v>0.88814627687590209</c:v>
                </c:pt>
                <c:pt idx="39">
                  <c:v>0.89872102314501212</c:v>
                </c:pt>
                <c:pt idx="40">
                  <c:v>0.80846778812645792</c:v>
                </c:pt>
                <c:pt idx="41">
                  <c:v>0.70899780218848074</c:v>
                </c:pt>
                <c:pt idx="42">
                  <c:v>0.66902089452084312</c:v>
                </c:pt>
                <c:pt idx="43">
                  <c:v>0.67854459723404636</c:v>
                </c:pt>
                <c:pt idx="44">
                  <c:v>0.57756701054923298</c:v>
                </c:pt>
                <c:pt idx="45">
                  <c:v>0.62622776057723673</c:v>
                </c:pt>
                <c:pt idx="46">
                  <c:v>0.45958492397353767</c:v>
                </c:pt>
                <c:pt idx="47">
                  <c:v>0.58952980298865143</c:v>
                </c:pt>
                <c:pt idx="48">
                  <c:v>0.64770501780155965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'PE multi 2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2 (percent)'!$AJ$4:$AJ$52</c:f>
              <c:numCache>
                <c:formatCode>General</c:formatCode>
                <c:ptCount val="49"/>
                <c:pt idx="0">
                  <c:v>0</c:v>
                </c:pt>
                <c:pt idx="1">
                  <c:v>0.20608929245646923</c:v>
                </c:pt>
                <c:pt idx="2">
                  <c:v>0.36931396844534348</c:v>
                </c:pt>
                <c:pt idx="3">
                  <c:v>0.3117258996652037</c:v>
                </c:pt>
                <c:pt idx="4">
                  <c:v>0.57002058505863573</c:v>
                </c:pt>
                <c:pt idx="5">
                  <c:v>0.74013110548853334</c:v>
                </c:pt>
                <c:pt idx="6">
                  <c:v>0.88601164777781882</c:v>
                </c:pt>
                <c:pt idx="7">
                  <c:v>1.1021720214317732</c:v>
                </c:pt>
                <c:pt idx="8">
                  <c:v>1.367367183260713</c:v>
                </c:pt>
                <c:pt idx="9">
                  <c:v>1.2007291232265276</c:v>
                </c:pt>
                <c:pt idx="10">
                  <c:v>1.4281561013940651</c:v>
                </c:pt>
                <c:pt idx="11">
                  <c:v>1.4382418241029589</c:v>
                </c:pt>
                <c:pt idx="12">
                  <c:v>1.4469686424143644</c:v>
                </c:pt>
                <c:pt idx="13">
                  <c:v>1.4533905951939232</c:v>
                </c:pt>
                <c:pt idx="14">
                  <c:v>1.4476530396777534</c:v>
                </c:pt>
                <c:pt idx="15">
                  <c:v>1.5479663986742906</c:v>
                </c:pt>
                <c:pt idx="16">
                  <c:v>1.6660504816802799</c:v>
                </c:pt>
                <c:pt idx="17">
                  <c:v>1.8923372518924184</c:v>
                </c:pt>
                <c:pt idx="18">
                  <c:v>1.9242637688065463</c:v>
                </c:pt>
                <c:pt idx="19">
                  <c:v>2.11927884647125</c:v>
                </c:pt>
                <c:pt idx="20">
                  <c:v>2.0978875586775709</c:v>
                </c:pt>
                <c:pt idx="21">
                  <c:v>2.0780752986817888</c:v>
                </c:pt>
                <c:pt idx="22">
                  <c:v>2.3463016592939008</c:v>
                </c:pt>
                <c:pt idx="23">
                  <c:v>2.5137372320722848</c:v>
                </c:pt>
                <c:pt idx="24">
                  <c:v>2.4135660921954587</c:v>
                </c:pt>
                <c:pt idx="25">
                  <c:v>2.4176246690198759</c:v>
                </c:pt>
                <c:pt idx="26">
                  <c:v>2.3317790467840167</c:v>
                </c:pt>
                <c:pt idx="27">
                  <c:v>2.0900147648582434</c:v>
                </c:pt>
                <c:pt idx="28">
                  <c:v>2.206389976067114</c:v>
                </c:pt>
                <c:pt idx="29">
                  <c:v>2.1835752466173028</c:v>
                </c:pt>
                <c:pt idx="30">
                  <c:v>2.0781114150968651</c:v>
                </c:pt>
                <c:pt idx="31">
                  <c:v>1.9273294809248069</c:v>
                </c:pt>
                <c:pt idx="32">
                  <c:v>1.8035036423127515</c:v>
                </c:pt>
                <c:pt idx="33">
                  <c:v>1.842895044307749</c:v>
                </c:pt>
                <c:pt idx="34">
                  <c:v>1.8463437945173036</c:v>
                </c:pt>
                <c:pt idx="35">
                  <c:v>1.7745208534376484</c:v>
                </c:pt>
                <c:pt idx="36">
                  <c:v>1.6683250456058651</c:v>
                </c:pt>
                <c:pt idx="37">
                  <c:v>1.4705665604257794</c:v>
                </c:pt>
                <c:pt idx="38">
                  <c:v>1.4577341780610498</c:v>
                </c:pt>
                <c:pt idx="39">
                  <c:v>1.4644496565714737</c:v>
                </c:pt>
                <c:pt idx="40">
                  <c:v>1.297319184949159</c:v>
                </c:pt>
                <c:pt idx="41">
                  <c:v>1.2714833960893239</c:v>
                </c:pt>
                <c:pt idx="42">
                  <c:v>1.3353931499601011</c:v>
                </c:pt>
                <c:pt idx="43">
                  <c:v>1.2683470538324011</c:v>
                </c:pt>
                <c:pt idx="44">
                  <c:v>1.1787514279499343</c:v>
                </c:pt>
                <c:pt idx="45">
                  <c:v>1.0999557248188951</c:v>
                </c:pt>
                <c:pt idx="46">
                  <c:v>0.71913507790602527</c:v>
                </c:pt>
                <c:pt idx="47">
                  <c:v>0.69599226736439501</c:v>
                </c:pt>
                <c:pt idx="48">
                  <c:v>0.65250781387641332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'PE multi 2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2 (percent)'!$AK$4:$AK$52</c:f>
              <c:numCache>
                <c:formatCode>General</c:formatCode>
                <c:ptCount val="49"/>
                <c:pt idx="0">
                  <c:v>0</c:v>
                </c:pt>
                <c:pt idx="1">
                  <c:v>0.15828062575793655</c:v>
                </c:pt>
                <c:pt idx="2">
                  <c:v>0.16558705489694425</c:v>
                </c:pt>
                <c:pt idx="3">
                  <c:v>0.29835314127675971</c:v>
                </c:pt>
                <c:pt idx="4">
                  <c:v>0.39563375387454691</c:v>
                </c:pt>
                <c:pt idx="5">
                  <c:v>0.77509035290623807</c:v>
                </c:pt>
                <c:pt idx="6">
                  <c:v>0.86500899588428748</c:v>
                </c:pt>
                <c:pt idx="7">
                  <c:v>1.2783754102221749</c:v>
                </c:pt>
                <c:pt idx="8">
                  <c:v>1.5433307672638996</c:v>
                </c:pt>
                <c:pt idx="9">
                  <c:v>1.7177675218550679</c:v>
                </c:pt>
                <c:pt idx="10">
                  <c:v>1.6546529649373376</c:v>
                </c:pt>
                <c:pt idx="11">
                  <c:v>1.6341617851488426</c:v>
                </c:pt>
                <c:pt idx="12">
                  <c:v>1.7754880227263765</c:v>
                </c:pt>
                <c:pt idx="13">
                  <c:v>1.9612869652923672</c:v>
                </c:pt>
                <c:pt idx="14">
                  <c:v>1.8846290287907026</c:v>
                </c:pt>
                <c:pt idx="15">
                  <c:v>1.8691654304279854</c:v>
                </c:pt>
                <c:pt idx="16">
                  <c:v>1.8750494507489321</c:v>
                </c:pt>
                <c:pt idx="17">
                  <c:v>1.8386740673360258</c:v>
                </c:pt>
                <c:pt idx="18">
                  <c:v>1.6913198222690733</c:v>
                </c:pt>
                <c:pt idx="19">
                  <c:v>1.7885303394892125</c:v>
                </c:pt>
                <c:pt idx="20">
                  <c:v>1.9319689099594344</c:v>
                </c:pt>
                <c:pt idx="21">
                  <c:v>2.0271288407270429</c:v>
                </c:pt>
                <c:pt idx="22">
                  <c:v>1.8454550660461484</c:v>
                </c:pt>
                <c:pt idx="23">
                  <c:v>1.8447537464630965</c:v>
                </c:pt>
                <c:pt idx="24">
                  <c:v>1.8037724998374882</c:v>
                </c:pt>
                <c:pt idx="25">
                  <c:v>1.913633272699502</c:v>
                </c:pt>
                <c:pt idx="26">
                  <c:v>1.9573140854735493</c:v>
                </c:pt>
                <c:pt idx="27">
                  <c:v>2.1706967614137831</c:v>
                </c:pt>
                <c:pt idx="28">
                  <c:v>2.028802915588976</c:v>
                </c:pt>
                <c:pt idx="29">
                  <c:v>1.8443735029198516</c:v>
                </c:pt>
                <c:pt idx="30">
                  <c:v>1.8291671438179513</c:v>
                </c:pt>
                <c:pt idx="31">
                  <c:v>1.7021312119941046</c:v>
                </c:pt>
                <c:pt idx="32">
                  <c:v>1.5277400063858027</c:v>
                </c:pt>
                <c:pt idx="33">
                  <c:v>1.3212237457606149</c:v>
                </c:pt>
                <c:pt idx="34">
                  <c:v>1.4025022723502998</c:v>
                </c:pt>
                <c:pt idx="35">
                  <c:v>1.226491035810036</c:v>
                </c:pt>
                <c:pt idx="36">
                  <c:v>1.4249116059201361</c:v>
                </c:pt>
                <c:pt idx="37">
                  <c:v>1.2169170516058285</c:v>
                </c:pt>
                <c:pt idx="38">
                  <c:v>1.2394077687018674</c:v>
                </c:pt>
                <c:pt idx="39">
                  <c:v>1.249190443163676</c:v>
                </c:pt>
                <c:pt idx="40">
                  <c:v>1.1218545104211426</c:v>
                </c:pt>
                <c:pt idx="41">
                  <c:v>1.0333761756657749</c:v>
                </c:pt>
                <c:pt idx="42">
                  <c:v>0.93308044200722673</c:v>
                </c:pt>
                <c:pt idx="43">
                  <c:v>0.99933247614265142</c:v>
                </c:pt>
                <c:pt idx="44">
                  <c:v>0.86116589329864457</c:v>
                </c:pt>
                <c:pt idx="45">
                  <c:v>0.86888242196963095</c:v>
                </c:pt>
                <c:pt idx="46">
                  <c:v>0.71310360506708204</c:v>
                </c:pt>
                <c:pt idx="47">
                  <c:v>0.79124701391196783</c:v>
                </c:pt>
                <c:pt idx="48">
                  <c:v>0.53672281431635405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'PE multi 2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2 (percent)'!$AL$4:$AL$52</c:f>
              <c:numCache>
                <c:formatCode>General</c:formatCode>
                <c:ptCount val="49"/>
                <c:pt idx="0">
                  <c:v>0</c:v>
                </c:pt>
                <c:pt idx="1">
                  <c:v>0.16774495964437275</c:v>
                </c:pt>
                <c:pt idx="2">
                  <c:v>8.1206395845988766E-2</c:v>
                </c:pt>
                <c:pt idx="3">
                  <c:v>0.16009460637206629</c:v>
                </c:pt>
                <c:pt idx="4">
                  <c:v>5.9155687657133527E-2</c:v>
                </c:pt>
                <c:pt idx="5">
                  <c:v>0.5893569152864</c:v>
                </c:pt>
                <c:pt idx="6">
                  <c:v>0.77151094934687592</c:v>
                </c:pt>
                <c:pt idx="7">
                  <c:v>1.046045117838684</c:v>
                </c:pt>
                <c:pt idx="8">
                  <c:v>1.3779790187225736</c:v>
                </c:pt>
                <c:pt idx="9">
                  <c:v>1.3553226060525727</c:v>
                </c:pt>
                <c:pt idx="10">
                  <c:v>1.6877448246775062</c:v>
                </c:pt>
                <c:pt idx="11">
                  <c:v>1.9869595570932299</c:v>
                </c:pt>
                <c:pt idx="12">
                  <c:v>2.5044777264323148</c:v>
                </c:pt>
                <c:pt idx="13">
                  <c:v>3.0993077612619961</c:v>
                </c:pt>
                <c:pt idx="14">
                  <c:v>3.6122886201192648</c:v>
                </c:pt>
                <c:pt idx="15">
                  <c:v>3.9167405646667843</c:v>
                </c:pt>
                <c:pt idx="16">
                  <c:v>4.1767973737135984</c:v>
                </c:pt>
                <c:pt idx="17">
                  <c:v>4.5918572171472869</c:v>
                </c:pt>
                <c:pt idx="18">
                  <c:v>4.722360117978611</c:v>
                </c:pt>
                <c:pt idx="19">
                  <c:v>4.640297314633723</c:v>
                </c:pt>
                <c:pt idx="20">
                  <c:v>4.7757213275052957</c:v>
                </c:pt>
                <c:pt idx="21">
                  <c:v>4.8582826799524872</c:v>
                </c:pt>
                <c:pt idx="22">
                  <c:v>5.162034412849164</c:v>
                </c:pt>
                <c:pt idx="23">
                  <c:v>5.0254360019398439</c:v>
                </c:pt>
                <c:pt idx="24">
                  <c:v>4.9564794907107084</c:v>
                </c:pt>
                <c:pt idx="25">
                  <c:v>4.868724941180159</c:v>
                </c:pt>
                <c:pt idx="26">
                  <c:v>4.8575405639440659</c:v>
                </c:pt>
                <c:pt idx="27">
                  <c:v>4.9268295486913471</c:v>
                </c:pt>
                <c:pt idx="28">
                  <c:v>4.9327659446744976</c:v>
                </c:pt>
                <c:pt idx="29">
                  <c:v>4.6713866092293381</c:v>
                </c:pt>
                <c:pt idx="30">
                  <c:v>4.490511033687608</c:v>
                </c:pt>
                <c:pt idx="31">
                  <c:v>4.4443475071563645</c:v>
                </c:pt>
                <c:pt idx="32">
                  <c:v>4.4301974107939079</c:v>
                </c:pt>
                <c:pt idx="33">
                  <c:v>4.2594529175106546</c:v>
                </c:pt>
                <c:pt idx="34">
                  <c:v>4.3229426347383262</c:v>
                </c:pt>
                <c:pt idx="35">
                  <c:v>4.5692633881830966</c:v>
                </c:pt>
                <c:pt idx="36">
                  <c:v>4.0573542944995422</c:v>
                </c:pt>
                <c:pt idx="37">
                  <c:v>3.8924024052944768</c:v>
                </c:pt>
                <c:pt idx="38">
                  <c:v>3.7236134838160568</c:v>
                </c:pt>
                <c:pt idx="39">
                  <c:v>3.6482668602528276</c:v>
                </c:pt>
                <c:pt idx="40">
                  <c:v>3.730236937019991</c:v>
                </c:pt>
                <c:pt idx="41">
                  <c:v>3.654670493850861</c:v>
                </c:pt>
                <c:pt idx="42">
                  <c:v>3.7025154028271716</c:v>
                </c:pt>
                <c:pt idx="43">
                  <c:v>3.4585610196037146</c:v>
                </c:pt>
                <c:pt idx="44">
                  <c:v>3.4010504962054222</c:v>
                </c:pt>
                <c:pt idx="45">
                  <c:v>3.4215268452971097</c:v>
                </c:pt>
                <c:pt idx="46">
                  <c:v>3.1823279499044661</c:v>
                </c:pt>
                <c:pt idx="47">
                  <c:v>2.8807841439472188</c:v>
                </c:pt>
                <c:pt idx="48">
                  <c:v>2.6261369380459358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5485728"/>
        <c:axId val="455486288"/>
      </c:lineChart>
      <c:catAx>
        <c:axId val="45548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5486288"/>
        <c:crossesAt val="-10"/>
        <c:auto val="1"/>
        <c:lblAlgn val="ctr"/>
        <c:lblOffset val="100"/>
        <c:tickLblSkip val="3"/>
        <c:noMultiLvlLbl val="0"/>
      </c:catAx>
      <c:valAx>
        <c:axId val="455486288"/>
        <c:scaling>
          <c:orientation val="minMax"/>
          <c:max val="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54857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2522091715279773"/>
          <c:y val="5.4024668000036857E-2"/>
          <c:w val="0.80592966576852332"/>
          <c:h val="9.6654912421144684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'PE multi 1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1 (percent)'!$AI$4:$AI$52</c:f>
              <c:numCache>
                <c:formatCode>General</c:formatCode>
                <c:ptCount val="49"/>
                <c:pt idx="0">
                  <c:v>0</c:v>
                </c:pt>
                <c:pt idx="1">
                  <c:v>0.15551596052565342</c:v>
                </c:pt>
                <c:pt idx="2">
                  <c:v>0.33073297838673643</c:v>
                </c:pt>
                <c:pt idx="3">
                  <c:v>0.62924826147548096</c:v>
                </c:pt>
                <c:pt idx="4">
                  <c:v>0.87380152511505427</c:v>
                </c:pt>
                <c:pt idx="5">
                  <c:v>1.0021686284945734</c:v>
                </c:pt>
                <c:pt idx="6">
                  <c:v>1.1491620849184259</c:v>
                </c:pt>
                <c:pt idx="7">
                  <c:v>1.2756770366267485</c:v>
                </c:pt>
                <c:pt idx="8">
                  <c:v>1.3130625238066509</c:v>
                </c:pt>
                <c:pt idx="9">
                  <c:v>1.4478290451686884</c:v>
                </c:pt>
                <c:pt idx="10">
                  <c:v>1.5783305019975</c:v>
                </c:pt>
                <c:pt idx="11">
                  <c:v>1.6751578367207636</c:v>
                </c:pt>
                <c:pt idx="12">
                  <c:v>2.0237757086290085</c:v>
                </c:pt>
                <c:pt idx="13">
                  <c:v>2.1221527543840475</c:v>
                </c:pt>
                <c:pt idx="14">
                  <c:v>2.3772969150143974</c:v>
                </c:pt>
                <c:pt idx="15">
                  <c:v>2.453368343178234</c:v>
                </c:pt>
                <c:pt idx="16">
                  <c:v>2.7026809445062465</c:v>
                </c:pt>
                <c:pt idx="17">
                  <c:v>2.7884550190535435</c:v>
                </c:pt>
                <c:pt idx="18">
                  <c:v>2.7009144173565462</c:v>
                </c:pt>
                <c:pt idx="19">
                  <c:v>2.6593303983374259</c:v>
                </c:pt>
                <c:pt idx="20">
                  <c:v>2.6038000434960509</c:v>
                </c:pt>
                <c:pt idx="21">
                  <c:v>2.4418784354582352</c:v>
                </c:pt>
                <c:pt idx="22">
                  <c:v>2.3677418976270115</c:v>
                </c:pt>
                <c:pt idx="23">
                  <c:v>2.4189415011482693</c:v>
                </c:pt>
                <c:pt idx="24">
                  <c:v>2.1718620464787683</c:v>
                </c:pt>
                <c:pt idx="25">
                  <c:v>2.0979491727885047</c:v>
                </c:pt>
                <c:pt idx="26">
                  <c:v>1.869423640249295</c:v>
                </c:pt>
                <c:pt idx="27">
                  <c:v>1.7168233463935039</c:v>
                </c:pt>
                <c:pt idx="28">
                  <c:v>1.523721350305616</c:v>
                </c:pt>
                <c:pt idx="29">
                  <c:v>1.4736628285456366</c:v>
                </c:pt>
                <c:pt idx="30">
                  <c:v>1.2777034744421776</c:v>
                </c:pt>
                <c:pt idx="31">
                  <c:v>1.2895778836088736</c:v>
                </c:pt>
                <c:pt idx="32">
                  <c:v>1.3154647983882077</c:v>
                </c:pt>
                <c:pt idx="33">
                  <c:v>1.2851641361144088</c:v>
                </c:pt>
                <c:pt idx="34">
                  <c:v>1.1481084567803683</c:v>
                </c:pt>
                <c:pt idx="35">
                  <c:v>0.98431200427646237</c:v>
                </c:pt>
                <c:pt idx="36">
                  <c:v>1.0932787494230056</c:v>
                </c:pt>
                <c:pt idx="37">
                  <c:v>0.99246341405102756</c:v>
                </c:pt>
                <c:pt idx="38">
                  <c:v>0.88814627687590209</c:v>
                </c:pt>
                <c:pt idx="39">
                  <c:v>0.89872102314501212</c:v>
                </c:pt>
                <c:pt idx="40">
                  <c:v>0.80846778812645792</c:v>
                </c:pt>
                <c:pt idx="41">
                  <c:v>0.70899780218848074</c:v>
                </c:pt>
                <c:pt idx="42">
                  <c:v>0.66902089452084312</c:v>
                </c:pt>
                <c:pt idx="43">
                  <c:v>0.67854459723404636</c:v>
                </c:pt>
                <c:pt idx="44">
                  <c:v>0.57756701054923298</c:v>
                </c:pt>
                <c:pt idx="45">
                  <c:v>0.62622776057723673</c:v>
                </c:pt>
                <c:pt idx="46">
                  <c:v>0.45958492397353767</c:v>
                </c:pt>
                <c:pt idx="47">
                  <c:v>0.58952980298865143</c:v>
                </c:pt>
                <c:pt idx="48">
                  <c:v>0.64770501780155965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'PE multi 1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1 (percent)'!$AJ$4:$AJ$52</c:f>
              <c:numCache>
                <c:formatCode>General</c:formatCode>
                <c:ptCount val="49"/>
                <c:pt idx="0">
                  <c:v>0</c:v>
                </c:pt>
                <c:pt idx="1">
                  <c:v>0.20401089207144807</c:v>
                </c:pt>
                <c:pt idx="2">
                  <c:v>0.36196764034176887</c:v>
                </c:pt>
                <c:pt idx="3">
                  <c:v>0.34605579485074145</c:v>
                </c:pt>
                <c:pt idx="4">
                  <c:v>0.59772131469576806</c:v>
                </c:pt>
                <c:pt idx="5">
                  <c:v>0.7461591908792613</c:v>
                </c:pt>
                <c:pt idx="6">
                  <c:v>0.87668214514724685</c:v>
                </c:pt>
                <c:pt idx="7">
                  <c:v>1.0858220716988845</c:v>
                </c:pt>
                <c:pt idx="8">
                  <c:v>1.3436041036062649</c:v>
                </c:pt>
                <c:pt idx="9">
                  <c:v>1.1882378331167791</c:v>
                </c:pt>
                <c:pt idx="10">
                  <c:v>1.4248712602209599</c:v>
                </c:pt>
                <c:pt idx="11">
                  <c:v>1.4171537330693269</c:v>
                </c:pt>
                <c:pt idx="12">
                  <c:v>1.3981813287822566</c:v>
                </c:pt>
                <c:pt idx="13">
                  <c:v>1.4236734216756943</c:v>
                </c:pt>
                <c:pt idx="14">
                  <c:v>1.4255470296406783</c:v>
                </c:pt>
                <c:pt idx="15">
                  <c:v>1.5241527117604114</c:v>
                </c:pt>
                <c:pt idx="16">
                  <c:v>1.6252064038677014</c:v>
                </c:pt>
                <c:pt idx="17">
                  <c:v>1.8470152404800304</c:v>
                </c:pt>
                <c:pt idx="18">
                  <c:v>1.8792082586027217</c:v>
                </c:pt>
                <c:pt idx="19">
                  <c:v>2.0550593430364854</c:v>
                </c:pt>
                <c:pt idx="20">
                  <c:v>2.0346584041678142</c:v>
                </c:pt>
                <c:pt idx="21">
                  <c:v>2.0051356580823025</c:v>
                </c:pt>
                <c:pt idx="22">
                  <c:v>2.2642240125773458</c:v>
                </c:pt>
                <c:pt idx="23">
                  <c:v>2.4459457201928849</c:v>
                </c:pt>
                <c:pt idx="24">
                  <c:v>2.3277949828483955</c:v>
                </c:pt>
                <c:pt idx="25">
                  <c:v>2.313179795720127</c:v>
                </c:pt>
                <c:pt idx="26">
                  <c:v>2.2566038008971763</c:v>
                </c:pt>
                <c:pt idx="27">
                  <c:v>2.0051217808260127</c:v>
                </c:pt>
                <c:pt idx="28">
                  <c:v>2.1181394516918202</c:v>
                </c:pt>
                <c:pt idx="29">
                  <c:v>2.0986732861176911</c:v>
                </c:pt>
                <c:pt idx="30">
                  <c:v>1.9711077603686125</c:v>
                </c:pt>
                <c:pt idx="31">
                  <c:v>1.8326461253304895</c:v>
                </c:pt>
                <c:pt idx="32">
                  <c:v>1.7145822881769694</c:v>
                </c:pt>
                <c:pt idx="33">
                  <c:v>1.7550974312504577</c:v>
                </c:pt>
                <c:pt idx="34">
                  <c:v>1.7550301059344484</c:v>
                </c:pt>
                <c:pt idx="35">
                  <c:v>1.6972560669767498</c:v>
                </c:pt>
                <c:pt idx="36">
                  <c:v>1.5775104657840746</c:v>
                </c:pt>
                <c:pt idx="37">
                  <c:v>1.3987851506010749</c:v>
                </c:pt>
                <c:pt idx="38">
                  <c:v>1.3837139594958296</c:v>
                </c:pt>
                <c:pt idx="39">
                  <c:v>1.3921629264468045</c:v>
                </c:pt>
                <c:pt idx="40">
                  <c:v>1.2248956211309316</c:v>
                </c:pt>
                <c:pt idx="41">
                  <c:v>1.1871120614798096</c:v>
                </c:pt>
                <c:pt idx="42">
                  <c:v>1.2578637774146095</c:v>
                </c:pt>
                <c:pt idx="43">
                  <c:v>1.1999462178771907</c:v>
                </c:pt>
                <c:pt idx="44">
                  <c:v>1.1158470068760264</c:v>
                </c:pt>
                <c:pt idx="45">
                  <c:v>1.0241817304753624</c:v>
                </c:pt>
                <c:pt idx="46">
                  <c:v>0.66170149059855543</c:v>
                </c:pt>
                <c:pt idx="47">
                  <c:v>0.65270513772962158</c:v>
                </c:pt>
                <c:pt idx="48">
                  <c:v>0.62715337334913812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'PE multi 1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1 (percent)'!$AK$4:$AK$52</c:f>
              <c:numCache>
                <c:formatCode>General</c:formatCode>
                <c:ptCount val="49"/>
                <c:pt idx="0">
                  <c:v>0</c:v>
                </c:pt>
                <c:pt idx="1">
                  <c:v>0.13922018644046563</c:v>
                </c:pt>
                <c:pt idx="2">
                  <c:v>0.13617483089723326</c:v>
                </c:pt>
                <c:pt idx="3">
                  <c:v>0.2842817073192121</c:v>
                </c:pt>
                <c:pt idx="4">
                  <c:v>0.36899027775584603</c:v>
                </c:pt>
                <c:pt idx="5">
                  <c:v>0.73268675457391197</c:v>
                </c:pt>
                <c:pt idx="6">
                  <c:v>0.80776127881052062</c:v>
                </c:pt>
                <c:pt idx="7">
                  <c:v>1.2099273383028857</c:v>
                </c:pt>
                <c:pt idx="8">
                  <c:v>1.456072609987177</c:v>
                </c:pt>
                <c:pt idx="9">
                  <c:v>1.6304337346664619</c:v>
                </c:pt>
                <c:pt idx="10">
                  <c:v>1.5763451446763428</c:v>
                </c:pt>
                <c:pt idx="11">
                  <c:v>1.5601987434282947</c:v>
                </c:pt>
                <c:pt idx="12">
                  <c:v>1.6772030988511641</c:v>
                </c:pt>
                <c:pt idx="13">
                  <c:v>1.8657840203817901</c:v>
                </c:pt>
                <c:pt idx="14">
                  <c:v>1.7657714640782558</c:v>
                </c:pt>
                <c:pt idx="15">
                  <c:v>1.7558153622186232</c:v>
                </c:pt>
                <c:pt idx="16">
                  <c:v>1.7591141597609576</c:v>
                </c:pt>
                <c:pt idx="17">
                  <c:v>1.7123513239136479</c:v>
                </c:pt>
                <c:pt idx="18">
                  <c:v>1.5948562660663397</c:v>
                </c:pt>
                <c:pt idx="19">
                  <c:v>1.6756038520582344</c:v>
                </c:pt>
                <c:pt idx="20">
                  <c:v>1.8237678779048725</c:v>
                </c:pt>
                <c:pt idx="21">
                  <c:v>1.9144440437104802</c:v>
                </c:pt>
                <c:pt idx="22">
                  <c:v>1.7540701639297422</c:v>
                </c:pt>
                <c:pt idx="23">
                  <c:v>1.773790579876608</c:v>
                </c:pt>
                <c:pt idx="24">
                  <c:v>1.7406717607331448</c:v>
                </c:pt>
                <c:pt idx="25">
                  <c:v>1.8656658292521406</c:v>
                </c:pt>
                <c:pt idx="26">
                  <c:v>1.9205953569453511</c:v>
                </c:pt>
                <c:pt idx="27">
                  <c:v>2.1251864092912962</c:v>
                </c:pt>
                <c:pt idx="28">
                  <c:v>1.9807512146703221</c:v>
                </c:pt>
                <c:pt idx="29">
                  <c:v>1.8321824201213346</c:v>
                </c:pt>
                <c:pt idx="30">
                  <c:v>1.8265573612748138</c:v>
                </c:pt>
                <c:pt idx="31">
                  <c:v>1.6963538666820357</c:v>
                </c:pt>
                <c:pt idx="32">
                  <c:v>1.5408861146804345</c:v>
                </c:pt>
                <c:pt idx="33">
                  <c:v>1.3479616731965383</c:v>
                </c:pt>
                <c:pt idx="34">
                  <c:v>1.4127244521841851</c:v>
                </c:pt>
                <c:pt idx="35">
                  <c:v>1.250983035593678</c:v>
                </c:pt>
                <c:pt idx="36">
                  <c:v>1.4537932353201581</c:v>
                </c:pt>
                <c:pt idx="37">
                  <c:v>1.243499666426974</c:v>
                </c:pt>
                <c:pt idx="38">
                  <c:v>1.2653019127871001</c:v>
                </c:pt>
                <c:pt idx="39">
                  <c:v>1.2835655227821272</c:v>
                </c:pt>
                <c:pt idx="40">
                  <c:v>1.1618784077520719</c:v>
                </c:pt>
                <c:pt idx="41">
                  <c:v>1.0715056146799604</c:v>
                </c:pt>
                <c:pt idx="42">
                  <c:v>0.99222056727572916</c:v>
                </c:pt>
                <c:pt idx="43">
                  <c:v>1.0620266264692928</c:v>
                </c:pt>
                <c:pt idx="44">
                  <c:v>0.93636531695910463</c:v>
                </c:pt>
                <c:pt idx="45">
                  <c:v>0.94320138406558662</c:v>
                </c:pt>
                <c:pt idx="46">
                  <c:v>0.80593367585286657</c:v>
                </c:pt>
                <c:pt idx="47">
                  <c:v>0.89810734708047946</c:v>
                </c:pt>
                <c:pt idx="48">
                  <c:v>0.6735128076246939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'PE multi 1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1 (percent)'!$AL$4:$AL$52</c:f>
              <c:numCache>
                <c:formatCode>General</c:formatCode>
                <c:ptCount val="49"/>
                <c:pt idx="0">
                  <c:v>0</c:v>
                </c:pt>
                <c:pt idx="1">
                  <c:v>0.11892619365903734</c:v>
                </c:pt>
                <c:pt idx="2">
                  <c:v>2.4886051144180854E-2</c:v>
                </c:pt>
                <c:pt idx="3">
                  <c:v>0.14517190065809604</c:v>
                </c:pt>
                <c:pt idx="4">
                  <c:v>3.9307217334179967E-2</c:v>
                </c:pt>
                <c:pt idx="5">
                  <c:v>0.55079251424823017</c:v>
                </c:pt>
                <c:pt idx="6">
                  <c:v>0.71099302657143415</c:v>
                </c:pt>
                <c:pt idx="7">
                  <c:v>0.97026222724405997</c:v>
                </c:pt>
                <c:pt idx="8">
                  <c:v>1.2973985255266864</c:v>
                </c:pt>
                <c:pt idx="9">
                  <c:v>1.2953052377260388</c:v>
                </c:pt>
                <c:pt idx="10">
                  <c:v>1.6377058971233982</c:v>
                </c:pt>
                <c:pt idx="11">
                  <c:v>1.9405232424095873</c:v>
                </c:pt>
                <c:pt idx="12">
                  <c:v>2.4465194094941047</c:v>
                </c:pt>
                <c:pt idx="13">
                  <c:v>3.0211310517287098</c:v>
                </c:pt>
                <c:pt idx="14">
                  <c:v>3.5311536115075812</c:v>
                </c:pt>
                <c:pt idx="15">
                  <c:v>3.8578191014743881</c:v>
                </c:pt>
                <c:pt idx="16">
                  <c:v>4.1122493780363074</c:v>
                </c:pt>
                <c:pt idx="17">
                  <c:v>4.5273500155230026</c:v>
                </c:pt>
                <c:pt idx="18">
                  <c:v>4.6608899635742214</c:v>
                </c:pt>
                <c:pt idx="19">
                  <c:v>4.5892423870309313</c:v>
                </c:pt>
                <c:pt idx="20">
                  <c:v>4.7295101193318727</c:v>
                </c:pt>
                <c:pt idx="21">
                  <c:v>4.8349534498574309</c:v>
                </c:pt>
                <c:pt idx="22">
                  <c:v>5.1193928890845113</c:v>
                </c:pt>
                <c:pt idx="23">
                  <c:v>4.9920883828280518</c:v>
                </c:pt>
                <c:pt idx="24">
                  <c:v>4.9347698748892954</c:v>
                </c:pt>
                <c:pt idx="25">
                  <c:v>4.8519328369726962</c:v>
                </c:pt>
                <c:pt idx="26">
                  <c:v>4.8526808510287323</c:v>
                </c:pt>
                <c:pt idx="27">
                  <c:v>4.9180755684472439</c:v>
                </c:pt>
                <c:pt idx="28">
                  <c:v>4.9280964949456569</c:v>
                </c:pt>
                <c:pt idx="29">
                  <c:v>4.6719034673318154</c:v>
                </c:pt>
                <c:pt idx="30">
                  <c:v>4.4788362800214605</c:v>
                </c:pt>
                <c:pt idx="31">
                  <c:v>4.4608329384696246</c:v>
                </c:pt>
                <c:pt idx="32">
                  <c:v>4.4721876894595605</c:v>
                </c:pt>
                <c:pt idx="33">
                  <c:v>4.3398833576538633</c:v>
                </c:pt>
                <c:pt idx="34">
                  <c:v>4.3895807042153256</c:v>
                </c:pt>
                <c:pt idx="35">
                  <c:v>4.6546642851750191</c:v>
                </c:pt>
                <c:pt idx="36">
                  <c:v>4.1632833368704381</c:v>
                </c:pt>
                <c:pt idx="37">
                  <c:v>3.9828037628722841</c:v>
                </c:pt>
                <c:pt idx="38">
                  <c:v>3.8275897669235706</c:v>
                </c:pt>
                <c:pt idx="39">
                  <c:v>3.7577939621835972</c:v>
                </c:pt>
                <c:pt idx="40">
                  <c:v>3.843990797019857</c:v>
                </c:pt>
                <c:pt idx="41">
                  <c:v>3.791944148965583</c:v>
                </c:pt>
                <c:pt idx="42">
                  <c:v>3.8476463397554772</c:v>
                </c:pt>
                <c:pt idx="43">
                  <c:v>3.6539227706168047</c:v>
                </c:pt>
                <c:pt idx="44">
                  <c:v>3.6124543440096391</c:v>
                </c:pt>
                <c:pt idx="45">
                  <c:v>3.6347508625193745</c:v>
                </c:pt>
                <c:pt idx="46">
                  <c:v>3.4302181623028227</c:v>
                </c:pt>
                <c:pt idx="47">
                  <c:v>3.1472815934491942</c:v>
                </c:pt>
                <c:pt idx="48">
                  <c:v>2.9205824476988305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5490768"/>
        <c:axId val="455491328"/>
      </c:lineChart>
      <c:catAx>
        <c:axId val="45549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5491328"/>
        <c:crossesAt val="-10"/>
        <c:auto val="1"/>
        <c:lblAlgn val="ctr"/>
        <c:lblOffset val="100"/>
        <c:tickLblSkip val="3"/>
        <c:noMultiLvlLbl val="0"/>
      </c:catAx>
      <c:valAx>
        <c:axId val="455491328"/>
        <c:scaling>
          <c:orientation val="minMax"/>
          <c:max val="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5490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2522091715279773"/>
          <c:y val="5.4024668000036857E-2"/>
          <c:w val="0.74612900131669602"/>
          <c:h val="0.1002010107217817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'S3 UE after recession'!$AD$4:$AD$52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'S3 UE after recession'!$AE$4:$AE$52</c:f>
              <c:numCache>
                <c:formatCode>0.0000</c:formatCode>
                <c:ptCount val="49"/>
                <c:pt idx="0">
                  <c:v>0</c:v>
                </c:pt>
                <c:pt idx="1">
                  <c:v>0.15551596052565342</c:v>
                </c:pt>
                <c:pt idx="2">
                  <c:v>0.33073297838673643</c:v>
                </c:pt>
                <c:pt idx="3">
                  <c:v>0.62924826147548096</c:v>
                </c:pt>
                <c:pt idx="4">
                  <c:v>0.87380152511505427</c:v>
                </c:pt>
                <c:pt idx="5">
                  <c:v>1.0021686284945734</c:v>
                </c:pt>
                <c:pt idx="6">
                  <c:v>1.1491620849184259</c:v>
                </c:pt>
                <c:pt idx="7">
                  <c:v>1.2756770366267485</c:v>
                </c:pt>
                <c:pt idx="8">
                  <c:v>1.3130625238066509</c:v>
                </c:pt>
                <c:pt idx="9">
                  <c:v>1.4478290451686884</c:v>
                </c:pt>
                <c:pt idx="10">
                  <c:v>1.5783305019975</c:v>
                </c:pt>
                <c:pt idx="11">
                  <c:v>1.6751578367207636</c:v>
                </c:pt>
                <c:pt idx="12">
                  <c:v>2.0237757086290085</c:v>
                </c:pt>
                <c:pt idx="13">
                  <c:v>2.1221527543840475</c:v>
                </c:pt>
                <c:pt idx="14">
                  <c:v>2.3772969150143974</c:v>
                </c:pt>
                <c:pt idx="15">
                  <c:v>2.453368343178234</c:v>
                </c:pt>
                <c:pt idx="16">
                  <c:v>2.7026809445062465</c:v>
                </c:pt>
                <c:pt idx="17">
                  <c:v>2.7884550190535435</c:v>
                </c:pt>
                <c:pt idx="18">
                  <c:v>2.7009144173565462</c:v>
                </c:pt>
                <c:pt idx="19">
                  <c:v>2.6593303983374259</c:v>
                </c:pt>
                <c:pt idx="20">
                  <c:v>2.6038000434960509</c:v>
                </c:pt>
                <c:pt idx="21">
                  <c:v>2.4418784354582352</c:v>
                </c:pt>
                <c:pt idx="22">
                  <c:v>2.3677418976270115</c:v>
                </c:pt>
                <c:pt idx="23">
                  <c:v>2.4189415011482693</c:v>
                </c:pt>
                <c:pt idx="24">
                  <c:v>2.1718620464787683</c:v>
                </c:pt>
                <c:pt idx="25">
                  <c:v>2.0979491727885047</c:v>
                </c:pt>
                <c:pt idx="26">
                  <c:v>1.869423640249295</c:v>
                </c:pt>
                <c:pt idx="27">
                  <c:v>1.7168233463935039</c:v>
                </c:pt>
                <c:pt idx="28">
                  <c:v>1.523721350305616</c:v>
                </c:pt>
                <c:pt idx="29">
                  <c:v>1.4736628285456366</c:v>
                </c:pt>
                <c:pt idx="30">
                  <c:v>1.2777034744421776</c:v>
                </c:pt>
                <c:pt idx="31">
                  <c:v>1.2895778836088736</c:v>
                </c:pt>
                <c:pt idx="32">
                  <c:v>1.3154647983882077</c:v>
                </c:pt>
                <c:pt idx="33">
                  <c:v>1.2851641361144088</c:v>
                </c:pt>
                <c:pt idx="34">
                  <c:v>1.1481084567803683</c:v>
                </c:pt>
                <c:pt idx="35">
                  <c:v>0.98431200427646237</c:v>
                </c:pt>
                <c:pt idx="36">
                  <c:v>1.0932787494230056</c:v>
                </c:pt>
                <c:pt idx="37">
                  <c:v>0.99246341405102756</c:v>
                </c:pt>
                <c:pt idx="38">
                  <c:v>0.88814627687590209</c:v>
                </c:pt>
                <c:pt idx="39">
                  <c:v>0.89872102314501212</c:v>
                </c:pt>
                <c:pt idx="40">
                  <c:v>0.80846778812645792</c:v>
                </c:pt>
                <c:pt idx="41">
                  <c:v>0.70899780218848074</c:v>
                </c:pt>
                <c:pt idx="42">
                  <c:v>0.66902089452084312</c:v>
                </c:pt>
                <c:pt idx="43">
                  <c:v>0.67854459723404636</c:v>
                </c:pt>
                <c:pt idx="44">
                  <c:v>0.57756701054923298</c:v>
                </c:pt>
                <c:pt idx="45">
                  <c:v>0.62622776057723673</c:v>
                </c:pt>
                <c:pt idx="46">
                  <c:v>0.45958492397353767</c:v>
                </c:pt>
                <c:pt idx="47">
                  <c:v>0.58952980298865143</c:v>
                </c:pt>
                <c:pt idx="48">
                  <c:v>0.64770501780155965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'S3 UE after recession'!$AD$4:$AD$52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'S3 UE after recession'!$AF$4:$AF$52</c:f>
              <c:numCache>
                <c:formatCode>0.0000</c:formatCode>
                <c:ptCount val="49"/>
                <c:pt idx="0">
                  <c:v>0</c:v>
                </c:pt>
                <c:pt idx="1">
                  <c:v>0.19985409130140663</c:v>
                </c:pt>
                <c:pt idx="2">
                  <c:v>0.34727498413461966</c:v>
                </c:pt>
                <c:pt idx="3">
                  <c:v>0.41471558522181695</c:v>
                </c:pt>
                <c:pt idx="4">
                  <c:v>0.65312277397003271</c:v>
                </c:pt>
                <c:pt idx="5">
                  <c:v>0.75821536166071635</c:v>
                </c:pt>
                <c:pt idx="6">
                  <c:v>0.85802313988610202</c:v>
                </c:pt>
                <c:pt idx="7">
                  <c:v>1.0531221722331052</c:v>
                </c:pt>
                <c:pt idx="8">
                  <c:v>1.2960779442973696</c:v>
                </c:pt>
                <c:pt idx="9">
                  <c:v>1.1632552528972813</c:v>
                </c:pt>
                <c:pt idx="10">
                  <c:v>1.4183015778747503</c:v>
                </c:pt>
                <c:pt idx="11">
                  <c:v>1.3749775510020621</c:v>
                </c:pt>
                <c:pt idx="12">
                  <c:v>1.3006067015180394</c:v>
                </c:pt>
                <c:pt idx="13">
                  <c:v>1.3642390746392374</c:v>
                </c:pt>
                <c:pt idx="14">
                  <c:v>1.3813350095665289</c:v>
                </c:pt>
                <c:pt idx="15">
                  <c:v>1.4765253379326539</c:v>
                </c:pt>
                <c:pt idx="16">
                  <c:v>1.5435182482425454</c:v>
                </c:pt>
                <c:pt idx="17">
                  <c:v>1.7563712176552535</c:v>
                </c:pt>
                <c:pt idx="18">
                  <c:v>1.7890972381950716</c:v>
                </c:pt>
                <c:pt idx="19">
                  <c:v>1.9266203361669563</c:v>
                </c:pt>
                <c:pt idx="20">
                  <c:v>1.9082000951483007</c:v>
                </c:pt>
                <c:pt idx="21">
                  <c:v>1.859256376883331</c:v>
                </c:pt>
                <c:pt idx="22">
                  <c:v>2.1000687191442378</c:v>
                </c:pt>
                <c:pt idx="23">
                  <c:v>2.3103626964340851</c:v>
                </c:pt>
                <c:pt idx="24">
                  <c:v>2.1562527641542681</c:v>
                </c:pt>
                <c:pt idx="25">
                  <c:v>2.1042900491206273</c:v>
                </c:pt>
                <c:pt idx="26">
                  <c:v>2.1062533091234963</c:v>
                </c:pt>
                <c:pt idx="27">
                  <c:v>1.835335812761552</c:v>
                </c:pt>
                <c:pt idx="28">
                  <c:v>1.9416384029412344</c:v>
                </c:pt>
                <c:pt idx="29">
                  <c:v>1.9288693651184685</c:v>
                </c:pt>
                <c:pt idx="30">
                  <c:v>1.7571004509121071</c:v>
                </c:pt>
                <c:pt idx="31">
                  <c:v>1.6432794141418547</c:v>
                </c:pt>
                <c:pt idx="32">
                  <c:v>1.5367395799054071</c:v>
                </c:pt>
                <c:pt idx="33">
                  <c:v>1.5795022051358742</c:v>
                </c:pt>
                <c:pt idx="34">
                  <c:v>1.572402728768739</c:v>
                </c:pt>
                <c:pt idx="35">
                  <c:v>1.5427264940549525</c:v>
                </c:pt>
                <c:pt idx="36">
                  <c:v>1.3958813061404935</c:v>
                </c:pt>
                <c:pt idx="37">
                  <c:v>1.2552223309516641</c:v>
                </c:pt>
                <c:pt idx="38">
                  <c:v>1.2356735223653894</c:v>
                </c:pt>
                <c:pt idx="39">
                  <c:v>1.2475894661974669</c:v>
                </c:pt>
                <c:pt idx="40">
                  <c:v>1.0800484934944778</c:v>
                </c:pt>
                <c:pt idx="41">
                  <c:v>1.0183693922607819</c:v>
                </c:pt>
                <c:pt idx="42">
                  <c:v>1.1028050323236256</c:v>
                </c:pt>
                <c:pt idx="43">
                  <c:v>1.0631445459667699</c:v>
                </c:pt>
                <c:pt idx="44">
                  <c:v>0.99003816472821082</c:v>
                </c:pt>
                <c:pt idx="45">
                  <c:v>0.87263374178829789</c:v>
                </c:pt>
                <c:pt idx="46">
                  <c:v>0.54683431598361576</c:v>
                </c:pt>
                <c:pt idx="47">
                  <c:v>0.5661308784600747</c:v>
                </c:pt>
                <c:pt idx="48">
                  <c:v>0.57644449229458861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'S3 UE after recession'!$AD$4:$AD$52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'S3 UE after recession'!$AG$4:$AG$52</c:f>
              <c:numCache>
                <c:formatCode>0.0000</c:formatCode>
                <c:ptCount val="49"/>
                <c:pt idx="0">
                  <c:v>0</c:v>
                </c:pt>
                <c:pt idx="1">
                  <c:v>0.10109930780552379</c:v>
                </c:pt>
                <c:pt idx="2">
                  <c:v>7.7350382897811265E-2</c:v>
                </c:pt>
                <c:pt idx="3">
                  <c:v>0.25613883940411597</c:v>
                </c:pt>
                <c:pt idx="4">
                  <c:v>0.31570332551844427</c:v>
                </c:pt>
                <c:pt idx="5">
                  <c:v>0.64787955790925977</c:v>
                </c:pt>
                <c:pt idx="6">
                  <c:v>0.69326584466298691</c:v>
                </c:pt>
                <c:pt idx="7">
                  <c:v>1.0730311944643063</c:v>
                </c:pt>
                <c:pt idx="8">
                  <c:v>1.2815562954337318</c:v>
                </c:pt>
                <c:pt idx="9">
                  <c:v>1.4557661602892509</c:v>
                </c:pt>
                <c:pt idx="10">
                  <c:v>1.4197295041543549</c:v>
                </c:pt>
                <c:pt idx="11">
                  <c:v>1.4122726599871989</c:v>
                </c:pt>
                <c:pt idx="12">
                  <c:v>1.4806332511007394</c:v>
                </c:pt>
                <c:pt idx="13">
                  <c:v>1.6747781305606351</c:v>
                </c:pt>
                <c:pt idx="14">
                  <c:v>1.5280563346533631</c:v>
                </c:pt>
                <c:pt idx="15">
                  <c:v>1.529115225799897</c:v>
                </c:pt>
                <c:pt idx="16">
                  <c:v>1.5272435777850069</c:v>
                </c:pt>
                <c:pt idx="17">
                  <c:v>1.4597058370688911</c:v>
                </c:pt>
                <c:pt idx="18">
                  <c:v>1.4019291536608725</c:v>
                </c:pt>
                <c:pt idx="19">
                  <c:v>1.4497508771962799</c:v>
                </c:pt>
                <c:pt idx="20">
                  <c:v>1.6073658137957496</c:v>
                </c:pt>
                <c:pt idx="21">
                  <c:v>1.6890744496773538</c:v>
                </c:pt>
                <c:pt idx="22">
                  <c:v>1.5713003596969299</c:v>
                </c:pt>
                <c:pt idx="23">
                  <c:v>1.6318642467036319</c:v>
                </c:pt>
                <c:pt idx="24">
                  <c:v>1.614470282524457</c:v>
                </c:pt>
                <c:pt idx="25">
                  <c:v>1.7697309423574161</c:v>
                </c:pt>
                <c:pt idx="26">
                  <c:v>1.8471578998889537</c:v>
                </c:pt>
                <c:pt idx="27">
                  <c:v>2.0341657050463215</c:v>
                </c:pt>
                <c:pt idx="28">
                  <c:v>1.8846478128330153</c:v>
                </c:pt>
                <c:pt idx="29">
                  <c:v>1.8078002545243006</c:v>
                </c:pt>
                <c:pt idx="30">
                  <c:v>1.821337796188538</c:v>
                </c:pt>
                <c:pt idx="31">
                  <c:v>1.684799176057898</c:v>
                </c:pt>
                <c:pt idx="32">
                  <c:v>1.5671783312696972</c:v>
                </c:pt>
                <c:pt idx="33">
                  <c:v>1.401437528068386</c:v>
                </c:pt>
                <c:pt idx="34">
                  <c:v>1.4331688118519548</c:v>
                </c:pt>
                <c:pt idx="35">
                  <c:v>1.2999670351609627</c:v>
                </c:pt>
                <c:pt idx="36">
                  <c:v>1.5115564941202031</c:v>
                </c:pt>
                <c:pt idx="37">
                  <c:v>1.2966648960692639</c:v>
                </c:pt>
                <c:pt idx="38">
                  <c:v>1.3170902009575647</c:v>
                </c:pt>
                <c:pt idx="39">
                  <c:v>1.3523156820190296</c:v>
                </c:pt>
                <c:pt idx="40">
                  <c:v>1.2419262024139295</c:v>
                </c:pt>
                <c:pt idx="41">
                  <c:v>1.1477644927083306</c:v>
                </c:pt>
                <c:pt idx="42">
                  <c:v>1.1105008178127322</c:v>
                </c:pt>
                <c:pt idx="43">
                  <c:v>1.1874149271225747</c:v>
                </c:pt>
                <c:pt idx="44">
                  <c:v>1.0867641642800248</c:v>
                </c:pt>
                <c:pt idx="45">
                  <c:v>1.0918393082574971</c:v>
                </c:pt>
                <c:pt idx="46">
                  <c:v>0.99159381742443653</c:v>
                </c:pt>
                <c:pt idx="47">
                  <c:v>1.1118280134175018</c:v>
                </c:pt>
                <c:pt idx="48">
                  <c:v>0.94709279424137272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'S3 UE after recession'!$AD$4:$AD$52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'S3 UE after recession'!$AH$4:$AH$52</c:f>
              <c:numCache>
                <c:formatCode>0.0000</c:formatCode>
                <c:ptCount val="49"/>
                <c:pt idx="0">
                  <c:v>0</c:v>
                </c:pt>
                <c:pt idx="1">
                  <c:v>2.1288661688367405E-2</c:v>
                </c:pt>
                <c:pt idx="2">
                  <c:v>-8.7754638259434969E-2</c:v>
                </c:pt>
                <c:pt idx="3">
                  <c:v>0.11532648923015554</c:v>
                </c:pt>
                <c:pt idx="4">
                  <c:v>-3.8972331172804076E-4</c:v>
                </c:pt>
                <c:pt idx="5">
                  <c:v>0.47366371217188963</c:v>
                </c:pt>
                <c:pt idx="6">
                  <c:v>0.58995718102055061</c:v>
                </c:pt>
                <c:pt idx="7">
                  <c:v>0.81869644605481273</c:v>
                </c:pt>
                <c:pt idx="8">
                  <c:v>1.1362375391349113</c:v>
                </c:pt>
                <c:pt idx="9">
                  <c:v>1.1752705010729709</c:v>
                </c:pt>
                <c:pt idx="10">
                  <c:v>1.5376280420151822</c:v>
                </c:pt>
                <c:pt idx="11">
                  <c:v>1.8476506130423038</c:v>
                </c:pt>
                <c:pt idx="12">
                  <c:v>2.3306027756176846</c:v>
                </c:pt>
                <c:pt idx="13">
                  <c:v>2.8647776326621353</c:v>
                </c:pt>
                <c:pt idx="14">
                  <c:v>3.3688835942842141</c:v>
                </c:pt>
                <c:pt idx="15">
                  <c:v>3.7399761750895921</c:v>
                </c:pt>
                <c:pt idx="16">
                  <c:v>3.9831533866817237</c:v>
                </c:pt>
                <c:pt idx="17">
                  <c:v>4.3983356122744306</c:v>
                </c:pt>
                <c:pt idx="18">
                  <c:v>4.5379496547654421</c:v>
                </c:pt>
                <c:pt idx="19">
                  <c:v>4.4871325318253499</c:v>
                </c:pt>
                <c:pt idx="20">
                  <c:v>4.6370877029850268</c:v>
                </c:pt>
                <c:pt idx="21">
                  <c:v>4.7882949896673184</c:v>
                </c:pt>
                <c:pt idx="22">
                  <c:v>5.0341098415552059</c:v>
                </c:pt>
                <c:pt idx="23">
                  <c:v>4.9253931446044694</c:v>
                </c:pt>
                <c:pt idx="24">
                  <c:v>4.8913506432464695</c:v>
                </c:pt>
                <c:pt idx="25">
                  <c:v>4.8183486285577688</c:v>
                </c:pt>
                <c:pt idx="26">
                  <c:v>4.8429614251980615</c:v>
                </c:pt>
                <c:pt idx="27">
                  <c:v>4.9005676079590392</c:v>
                </c:pt>
                <c:pt idx="28">
                  <c:v>4.9187575954879756</c:v>
                </c:pt>
                <c:pt idx="29">
                  <c:v>4.6729371835367681</c:v>
                </c:pt>
                <c:pt idx="30">
                  <c:v>4.4554867726891638</c:v>
                </c:pt>
                <c:pt idx="31">
                  <c:v>4.4938038010961483</c:v>
                </c:pt>
                <c:pt idx="32">
                  <c:v>4.5561682467908637</c:v>
                </c:pt>
                <c:pt idx="33">
                  <c:v>4.5007442379402773</c:v>
                </c:pt>
                <c:pt idx="34">
                  <c:v>4.5228568431693281</c:v>
                </c:pt>
                <c:pt idx="35">
                  <c:v>4.8254660791588604</c:v>
                </c:pt>
                <c:pt idx="36">
                  <c:v>4.3751414216122262</c:v>
                </c:pt>
                <c:pt idx="37">
                  <c:v>4.1636064780278987</c:v>
                </c:pt>
                <c:pt idx="38">
                  <c:v>4.0355423331386016</c:v>
                </c:pt>
                <c:pt idx="39">
                  <c:v>3.9768481660451398</c:v>
                </c:pt>
                <c:pt idx="40">
                  <c:v>4.071498517019589</c:v>
                </c:pt>
                <c:pt idx="41">
                  <c:v>4.066491459195027</c:v>
                </c:pt>
                <c:pt idx="42">
                  <c:v>4.1379082136120866</c:v>
                </c:pt>
                <c:pt idx="43">
                  <c:v>4.044646272642983</c:v>
                </c:pt>
                <c:pt idx="44">
                  <c:v>4.035262039618071</c:v>
                </c:pt>
                <c:pt idx="45">
                  <c:v>4.0611988969639041</c:v>
                </c:pt>
                <c:pt idx="46">
                  <c:v>3.925998587099536</c:v>
                </c:pt>
                <c:pt idx="47">
                  <c:v>3.6802764924531468</c:v>
                </c:pt>
                <c:pt idx="48">
                  <c:v>3.5094734670046188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1838448"/>
        <c:axId val="471839008"/>
      </c:lineChart>
      <c:catAx>
        <c:axId val="47183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1839008"/>
        <c:crossesAt val="-6"/>
        <c:auto val="1"/>
        <c:lblAlgn val="ctr"/>
        <c:lblOffset val="100"/>
        <c:tickLblSkip val="3"/>
        <c:noMultiLvlLbl val="0"/>
      </c:catAx>
      <c:valAx>
        <c:axId val="4718390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718384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2455646532555521"/>
          <c:y val="0.66040747740898043"/>
          <c:w val="0.2898720799434954"/>
          <c:h val="0.1675768784338866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'S3 UE after recession'!$AQ$4:$AQ$20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'S3 UE after recession'!$AR$4:$AR$20</c:f>
              <c:numCache>
                <c:formatCode>0.0000</c:formatCode>
                <c:ptCount val="17"/>
                <c:pt idx="0">
                  <c:v>0</c:v>
                </c:pt>
                <c:pt idx="1">
                  <c:v>0.37183240012929025</c:v>
                </c:pt>
                <c:pt idx="2">
                  <c:v>1.0083774128426846</c:v>
                </c:pt>
                <c:pt idx="3">
                  <c:v>1.3455228685340295</c:v>
                </c:pt>
                <c:pt idx="4">
                  <c:v>1.7590880157824238</c:v>
                </c:pt>
                <c:pt idx="5">
                  <c:v>2.3176060041922262</c:v>
                </c:pt>
                <c:pt idx="6">
                  <c:v>2.7306834603054457</c:v>
                </c:pt>
                <c:pt idx="7">
                  <c:v>2.5683362924305708</c:v>
                </c:pt>
                <c:pt idx="8">
                  <c:v>2.3195151484180165</c:v>
                </c:pt>
                <c:pt idx="9">
                  <c:v>1.8947320531437679</c:v>
                </c:pt>
                <c:pt idx="10">
                  <c:v>1.4250292177644768</c:v>
                </c:pt>
                <c:pt idx="11">
                  <c:v>1.2967356060371633</c:v>
                </c:pt>
                <c:pt idx="12">
                  <c:v>1.0752330701599455</c:v>
                </c:pt>
                <c:pt idx="13">
                  <c:v>0.92644357135731392</c:v>
                </c:pt>
                <c:pt idx="14">
                  <c:v>0.72882882827859385</c:v>
                </c:pt>
                <c:pt idx="15">
                  <c:v>0.62744645612017214</c:v>
                </c:pt>
                <c:pt idx="16">
                  <c:v>0.56560658158791621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'S3 UE after recession'!$AQ$4:$AQ$20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'S3 UE after recession'!$AS$4:$AS$20</c:f>
              <c:numCache>
                <c:formatCode>0.0000</c:formatCode>
                <c:ptCount val="17"/>
                <c:pt idx="0">
                  <c:v>0</c:v>
                </c:pt>
                <c:pt idx="1">
                  <c:v>0.32061488688594775</c:v>
                </c:pt>
                <c:pt idx="2">
                  <c:v>0.75645375850561702</c:v>
                </c:pt>
                <c:pt idx="3">
                  <c:v>1.1708184564759188</c:v>
                </c:pt>
                <c:pt idx="4">
                  <c:v>1.3646286101316172</c:v>
                </c:pt>
                <c:pt idx="5">
                  <c:v>1.40736647404614</c:v>
                </c:pt>
                <c:pt idx="6">
                  <c:v>1.6963289013642902</c:v>
                </c:pt>
                <c:pt idx="7">
                  <c:v>1.8980256027328626</c:v>
                </c:pt>
                <c:pt idx="8">
                  <c:v>2.1888947265775305</c:v>
                </c:pt>
                <c:pt idx="9">
                  <c:v>2.0152930570018919</c:v>
                </c:pt>
                <c:pt idx="10">
                  <c:v>1.8758694063239367</c:v>
                </c:pt>
                <c:pt idx="11">
                  <c:v>1.5865070663943788</c:v>
                </c:pt>
                <c:pt idx="12">
                  <c:v>1.5036701763213951</c:v>
                </c:pt>
                <c:pt idx="13">
                  <c:v>1.2461617731715069</c:v>
                </c:pt>
                <c:pt idx="14">
                  <c:v>1.067074306026295</c:v>
                </c:pt>
                <c:pt idx="15">
                  <c:v>0.97527215082775953</c:v>
                </c:pt>
                <c:pt idx="16">
                  <c:v>0.56313656224609299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'S3 UE after recession'!$AQ$4:$AQ$20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'S3 UE after recession'!$AT$4:$AT$20</c:f>
              <c:numCache>
                <c:formatCode>0.0000</c:formatCode>
                <c:ptCount val="17"/>
                <c:pt idx="0">
                  <c:v>0</c:v>
                </c:pt>
                <c:pt idx="1">
                  <c:v>0.14486284336915034</c:v>
                </c:pt>
                <c:pt idx="2">
                  <c:v>0.55228290936356361</c:v>
                </c:pt>
                <c:pt idx="3">
                  <c:v>1.2701178833957629</c:v>
                </c:pt>
                <c:pt idx="4">
                  <c:v>1.4375451384140978</c:v>
                </c:pt>
                <c:pt idx="5">
                  <c:v>1.5773165636712985</c:v>
                </c:pt>
                <c:pt idx="6">
                  <c:v>1.4629595228382568</c:v>
                </c:pt>
                <c:pt idx="7">
                  <c:v>1.582063713556461</c:v>
                </c:pt>
                <c:pt idx="8">
                  <c:v>1.6058782963083396</c:v>
                </c:pt>
                <c:pt idx="9">
                  <c:v>1.8836848490975637</c:v>
                </c:pt>
                <c:pt idx="10">
                  <c:v>1.8379286211819512</c:v>
                </c:pt>
                <c:pt idx="11">
                  <c:v>1.5511383451319938</c:v>
                </c:pt>
                <c:pt idx="12">
                  <c:v>1.4148974470443736</c:v>
                </c:pt>
                <c:pt idx="13">
                  <c:v>1.3220235930152862</c:v>
                </c:pt>
                <c:pt idx="14">
                  <c:v>1.166730504311664</c:v>
                </c:pt>
                <c:pt idx="15">
                  <c:v>1.1220061332200322</c:v>
                </c:pt>
                <c:pt idx="16">
                  <c:v>1.0168382083611036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'S3 UE after recession'!$AQ$4:$AQ$20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'S3 UE after recession'!$AU$4:$AU$20</c:f>
              <c:numCache>
                <c:formatCode>0.0000</c:formatCode>
                <c:ptCount val="17"/>
                <c:pt idx="0">
                  <c:v>0</c:v>
                </c:pt>
                <c:pt idx="1">
                  <c:v>1.6286837553029326E-2</c:v>
                </c:pt>
                <c:pt idx="2">
                  <c:v>0.35441038996023738</c:v>
                </c:pt>
                <c:pt idx="3">
                  <c:v>1.0434014954208983</c:v>
                </c:pt>
                <c:pt idx="4">
                  <c:v>1.9052938102250569</c:v>
                </c:pt>
                <c:pt idx="5">
                  <c:v>3.324545800678647</c:v>
                </c:pt>
                <c:pt idx="6">
                  <c:v>4.3064795512405318</c:v>
                </c:pt>
                <c:pt idx="7">
                  <c:v>4.6375050748258984</c:v>
                </c:pt>
                <c:pt idx="8">
                  <c:v>4.9502845431353819</c:v>
                </c:pt>
                <c:pt idx="9">
                  <c:v>4.8539592205716238</c:v>
                </c:pt>
                <c:pt idx="10">
                  <c:v>4.6823938505713025</c:v>
                </c:pt>
                <c:pt idx="11">
                  <c:v>4.5169054286090962</c:v>
                </c:pt>
                <c:pt idx="12">
                  <c:v>4.5744881146468046</c:v>
                </c:pt>
                <c:pt idx="13">
                  <c:v>4.0586656590705461</c:v>
                </c:pt>
                <c:pt idx="14">
                  <c:v>4.0919660632755672</c:v>
                </c:pt>
                <c:pt idx="15">
                  <c:v>4.0470357364083194</c:v>
                </c:pt>
                <c:pt idx="16">
                  <c:v>3.705249515519101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9241248"/>
        <c:axId val="459241808"/>
      </c:lineChart>
      <c:catAx>
        <c:axId val="45924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459241808"/>
        <c:crossesAt val="-6"/>
        <c:auto val="1"/>
        <c:lblAlgn val="ctr"/>
        <c:lblOffset val="100"/>
        <c:tickLblSkip val="3"/>
        <c:noMultiLvlLbl val="0"/>
      </c:catAx>
      <c:valAx>
        <c:axId val="459241808"/>
        <c:scaling>
          <c:orientation val="minMax"/>
          <c:min val="-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592412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2522091715279773"/>
          <c:y val="6.1116864601311056E-2"/>
          <c:w val="0.2898720799434954"/>
          <c:h val="0.1817612716364350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487680</xdr:colOff>
      <xdr:row>3</xdr:row>
      <xdr:rowOff>175260</xdr:rowOff>
    </xdr:from>
    <xdr:to>
      <xdr:col>55</xdr:col>
      <xdr:colOff>125730</xdr:colOff>
      <xdr:row>23</xdr:row>
      <xdr:rowOff>99061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533400</xdr:colOff>
      <xdr:row>3</xdr:row>
      <xdr:rowOff>83820</xdr:rowOff>
    </xdr:from>
    <xdr:to>
      <xdr:col>68</xdr:col>
      <xdr:colOff>171450</xdr:colOff>
      <xdr:row>23</xdr:row>
      <xdr:rowOff>7621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59</xdr:col>
      <xdr:colOff>0</xdr:colOff>
      <xdr:row>24</xdr:row>
      <xdr:rowOff>0</xdr:rowOff>
    </xdr:from>
    <xdr:to>
      <xdr:col>68</xdr:col>
      <xdr:colOff>247650</xdr:colOff>
      <xdr:row>43</xdr:row>
      <xdr:rowOff>106681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47043" cy="627269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0.42219</cdr:x>
      <cdr:y>0.92077</cdr:y>
    </cdr:from>
    <cdr:to>
      <cdr:x>0.77423</cdr:x>
      <cdr:y>0.97183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55391" y="5775739"/>
          <a:ext cx="3048000" cy="320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>
              <a:latin typeface="Times New Roman" panose="02020603050405020304" pitchFamily="18" charset="0"/>
              <a:cs typeface="Times New Roman" panose="02020603050405020304" pitchFamily="18" charset="0"/>
            </a:rPr>
            <a:t>Quarters into 2007 recession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51</xdr:col>
      <xdr:colOff>556260</xdr:colOff>
      <xdr:row>2</xdr:row>
      <xdr:rowOff>15240</xdr:rowOff>
    </xdr:from>
    <xdr:to>
      <xdr:col>61</xdr:col>
      <xdr:colOff>194310</xdr:colOff>
      <xdr:row>21</xdr:row>
      <xdr:rowOff>121921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52</xdr:col>
      <xdr:colOff>15240</xdr:colOff>
      <xdr:row>22</xdr:row>
      <xdr:rowOff>160020</xdr:rowOff>
    </xdr:from>
    <xdr:to>
      <xdr:col>61</xdr:col>
      <xdr:colOff>262890</xdr:colOff>
      <xdr:row>42</xdr:row>
      <xdr:rowOff>83821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51</xdr:col>
      <xdr:colOff>609599</xdr:colOff>
      <xdr:row>43</xdr:row>
      <xdr:rowOff>133350</xdr:rowOff>
    </xdr:from>
    <xdr:to>
      <xdr:col>61</xdr:col>
      <xdr:colOff>257174</xdr:colOff>
      <xdr:row>61</xdr:row>
      <xdr:rowOff>38100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51</xdr:col>
      <xdr:colOff>590549</xdr:colOff>
      <xdr:row>62</xdr:row>
      <xdr:rowOff>90488</xdr:rowOff>
    </xdr:from>
    <xdr:to>
      <xdr:col>61</xdr:col>
      <xdr:colOff>276224</xdr:colOff>
      <xdr:row>79</xdr:row>
      <xdr:rowOff>161925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487680</xdr:colOff>
      <xdr:row>3</xdr:row>
      <xdr:rowOff>175260</xdr:rowOff>
    </xdr:from>
    <xdr:to>
      <xdr:col>50</xdr:col>
      <xdr:colOff>125730</xdr:colOff>
      <xdr:row>23</xdr:row>
      <xdr:rowOff>99061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487680</xdr:colOff>
      <xdr:row>3</xdr:row>
      <xdr:rowOff>175260</xdr:rowOff>
    </xdr:from>
    <xdr:to>
      <xdr:col>49</xdr:col>
      <xdr:colOff>125730</xdr:colOff>
      <xdr:row>23</xdr:row>
      <xdr:rowOff>99061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487680</xdr:colOff>
      <xdr:row>3</xdr:row>
      <xdr:rowOff>175260</xdr:rowOff>
    </xdr:from>
    <xdr:to>
      <xdr:col>55</xdr:col>
      <xdr:colOff>125730</xdr:colOff>
      <xdr:row>23</xdr:row>
      <xdr:rowOff>99061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487680</xdr:colOff>
      <xdr:row>3</xdr:row>
      <xdr:rowOff>175260</xdr:rowOff>
    </xdr:from>
    <xdr:to>
      <xdr:col>49</xdr:col>
      <xdr:colOff>125730</xdr:colOff>
      <xdr:row>23</xdr:row>
      <xdr:rowOff>99061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487680</xdr:colOff>
      <xdr:row>3</xdr:row>
      <xdr:rowOff>175260</xdr:rowOff>
    </xdr:from>
    <xdr:to>
      <xdr:col>55</xdr:col>
      <xdr:colOff>125730</xdr:colOff>
      <xdr:row>23</xdr:row>
      <xdr:rowOff>99061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487680</xdr:colOff>
      <xdr:row>3</xdr:row>
      <xdr:rowOff>175260</xdr:rowOff>
    </xdr:from>
    <xdr:to>
      <xdr:col>49</xdr:col>
      <xdr:colOff>125730</xdr:colOff>
      <xdr:row>23</xdr:row>
      <xdr:rowOff>99061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487680</xdr:colOff>
      <xdr:row>3</xdr:row>
      <xdr:rowOff>175260</xdr:rowOff>
    </xdr:from>
    <xdr:to>
      <xdr:col>49</xdr:col>
      <xdr:colOff>125730</xdr:colOff>
      <xdr:row>23</xdr:row>
      <xdr:rowOff>99061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487680</xdr:colOff>
      <xdr:row>3</xdr:row>
      <xdr:rowOff>175260</xdr:rowOff>
    </xdr:from>
    <xdr:to>
      <xdr:col>65</xdr:col>
      <xdr:colOff>125730</xdr:colOff>
      <xdr:row>23</xdr:row>
      <xdr:rowOff>99061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56</xdr:col>
      <xdr:colOff>0</xdr:colOff>
      <xdr:row>26</xdr:row>
      <xdr:rowOff>0</xdr:rowOff>
    </xdr:from>
    <xdr:to>
      <xdr:col>65</xdr:col>
      <xdr:colOff>247650</xdr:colOff>
      <xdr:row>45</xdr:row>
      <xdr:rowOff>106681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65</xdr:col>
      <xdr:colOff>601980</xdr:colOff>
      <xdr:row>25</xdr:row>
      <xdr:rowOff>45720</xdr:rowOff>
    </xdr:from>
    <xdr:to>
      <xdr:col>75</xdr:col>
      <xdr:colOff>240030</xdr:colOff>
      <xdr:row>44</xdr:row>
      <xdr:rowOff>152401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51</xdr:col>
      <xdr:colOff>556260</xdr:colOff>
      <xdr:row>2</xdr:row>
      <xdr:rowOff>15240</xdr:rowOff>
    </xdr:from>
    <xdr:to>
      <xdr:col>61</xdr:col>
      <xdr:colOff>194310</xdr:colOff>
      <xdr:row>21</xdr:row>
      <xdr:rowOff>121921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52</xdr:col>
      <xdr:colOff>15240</xdr:colOff>
      <xdr:row>22</xdr:row>
      <xdr:rowOff>160020</xdr:rowOff>
    </xdr:from>
    <xdr:to>
      <xdr:col>61</xdr:col>
      <xdr:colOff>262890</xdr:colOff>
      <xdr:row>42</xdr:row>
      <xdr:rowOff>83821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51</xdr:col>
      <xdr:colOff>609599</xdr:colOff>
      <xdr:row>43</xdr:row>
      <xdr:rowOff>133350</xdr:rowOff>
    </xdr:from>
    <xdr:to>
      <xdr:col>61</xdr:col>
      <xdr:colOff>257174</xdr:colOff>
      <xdr:row>61</xdr:row>
      <xdr:rowOff>38100</xdr:rowOff>
    </xdr:to>
    <xdr:graphicFrame macro="">
      <xdr:nvGraphicFramePr>
        <xdr:cNvPr id="4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51</xdr:col>
      <xdr:colOff>590549</xdr:colOff>
      <xdr:row>62</xdr:row>
      <xdr:rowOff>90488</xdr:rowOff>
    </xdr:from>
    <xdr:to>
      <xdr:col>61</xdr:col>
      <xdr:colOff>276224</xdr:colOff>
      <xdr:row>79</xdr:row>
      <xdr:rowOff>161925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Oli/Hysteresis/Data/USA/Counterfactual%20recessions%20-%20MP%20-%20Y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Peffects"/>
      <sheetName val="1990recession"/>
      <sheetName val="2001recession"/>
      <sheetName val="2007recession"/>
      <sheetName val="FiscalPolicy"/>
      <sheetName val="combined"/>
      <sheetName val="normalized"/>
      <sheetName val="normalized gaps"/>
    </sheetNames>
    <sheetDataSet>
      <sheetData sheetId="0"/>
      <sheetData sheetId="1"/>
      <sheetData sheetId="2"/>
      <sheetData sheetId="3"/>
      <sheetData sheetId="4"/>
      <sheetData sheetId="5">
        <row r="6">
          <cell r="C6">
            <v>-5.3641843296647366E-3</v>
          </cell>
          <cell r="J6">
            <v>-2.8651931355084398E-4</v>
          </cell>
          <cell r="Q6">
            <v>4.553392623918376E-3</v>
          </cell>
        </row>
        <row r="7">
          <cell r="C7">
            <v>-2.9397830367234219E-2</v>
          </cell>
          <cell r="J7">
            <v>-2.1023846203652313E-2</v>
          </cell>
          <cell r="Q7">
            <v>1.5365118331634045E-2</v>
          </cell>
        </row>
        <row r="8">
          <cell r="C8">
            <v>-1.196107771557757E-2</v>
          </cell>
          <cell r="J8">
            <v>-3.2585265797676906E-2</v>
          </cell>
          <cell r="Q8">
            <v>1.8045311246995266E-3</v>
          </cell>
        </row>
        <row r="9">
          <cell r="C9">
            <v>7.0692368421172921E-2</v>
          </cell>
          <cell r="J9">
            <v>5.8483806857372755E-2</v>
          </cell>
          <cell r="Q9">
            <v>1.1165477036368845E-2</v>
          </cell>
        </row>
        <row r="10">
          <cell r="C10">
            <v>6.6328614732556454E-2</v>
          </cell>
          <cell r="J10">
            <v>5.2145059627332589E-2</v>
          </cell>
          <cell r="Q10">
            <v>-6.2843867488062491E-2</v>
          </cell>
        </row>
        <row r="11">
          <cell r="C11">
            <v>7.3485548551573382E-2</v>
          </cell>
          <cell r="J11">
            <v>5.0838525389403116E-2</v>
          </cell>
          <cell r="Q11">
            <v>-0.16564252743651417</v>
          </cell>
        </row>
        <row r="12">
          <cell r="C12">
            <v>8.9328383984745033E-2</v>
          </cell>
          <cell r="J12">
            <v>3.6738524313931965E-2</v>
          </cell>
          <cell r="Q12">
            <v>-0.15530070287657416</v>
          </cell>
        </row>
        <row r="13">
          <cell r="C13">
            <v>0.13972519831138705</v>
          </cell>
          <cell r="J13">
            <v>7.1353111712331996E-2</v>
          </cell>
          <cell r="Q13">
            <v>-0.1287378889770627</v>
          </cell>
        </row>
        <row r="14">
          <cell r="C14">
            <v>0.23400265541507567</v>
          </cell>
          <cell r="J14">
            <v>0.13870725730075373</v>
          </cell>
          <cell r="Q14">
            <v>-1.8714248368688971E-2</v>
          </cell>
        </row>
        <row r="15">
          <cell r="C15">
            <v>0.30076074389693647</v>
          </cell>
          <cell r="J15">
            <v>0.18372261672358178</v>
          </cell>
          <cell r="Q15">
            <v>6.5624354667652048E-3</v>
          </cell>
        </row>
        <row r="16">
          <cell r="C16">
            <v>0.42840435371175123</v>
          </cell>
          <cell r="J16">
            <v>0.29811516335187688</v>
          </cell>
          <cell r="Q16">
            <v>0.18334863591711592</v>
          </cell>
        </row>
        <row r="17">
          <cell r="C17">
            <v>0.4463304237948757</v>
          </cell>
          <cell r="J17">
            <v>0.30816198855042937</v>
          </cell>
          <cell r="Q17">
            <v>0.37005518149375588</v>
          </cell>
        </row>
        <row r="18">
          <cell r="C18">
            <v>0.50223703318200164</v>
          </cell>
          <cell r="J18">
            <v>0.37457113106013012</v>
          </cell>
          <cell r="Q18">
            <v>0.74135164455957925</v>
          </cell>
        </row>
        <row r="19">
          <cell r="C19">
            <v>0.48800315828895563</v>
          </cell>
          <cell r="J19">
            <v>0.35129961635569867</v>
          </cell>
          <cell r="Q19">
            <v>1.0785711145216796</v>
          </cell>
        </row>
        <row r="20">
          <cell r="C20">
            <v>0.61592160629203507</v>
          </cell>
          <cell r="J20">
            <v>0.45210850917760981</v>
          </cell>
          <cell r="Q20">
            <v>1.427733217268248</v>
          </cell>
        </row>
        <row r="21">
          <cell r="C21">
            <v>0.70296973758655934</v>
          </cell>
          <cell r="J21">
            <v>0.56489290468212872</v>
          </cell>
          <cell r="Q21">
            <v>1.6239367495446526</v>
          </cell>
        </row>
        <row r="22">
          <cell r="C22">
            <v>0.75253779975854496</v>
          </cell>
          <cell r="J22">
            <v>0.60427991993180008</v>
          </cell>
          <cell r="Q22">
            <v>1.5880206727824897</v>
          </cell>
        </row>
      </sheetData>
      <sheetData sheetId="6"/>
      <sheetData sheetId="7">
        <row r="5">
          <cell r="B5">
            <v>0</v>
          </cell>
          <cell r="C5">
            <v>-0.57000000000000028</v>
          </cell>
          <cell r="D5">
            <v>-1.1000000000000001</v>
          </cell>
          <cell r="E5">
            <v>-0.29999999999999982</v>
          </cell>
        </row>
        <row r="6">
          <cell r="B6">
            <v>4.0848688901662177E-2</v>
          </cell>
          <cell r="C6">
            <v>-0.16000000000000014</v>
          </cell>
          <cell r="D6">
            <v>-0.79999999999999982</v>
          </cell>
          <cell r="E6">
            <v>-0.20999999999999996</v>
          </cell>
        </row>
        <row r="7">
          <cell r="B7">
            <v>0.34221124980516859</v>
          </cell>
          <cell r="C7">
            <v>0.25999999999999979</v>
          </cell>
          <cell r="D7">
            <v>-0.59999999999999964</v>
          </cell>
          <cell r="E7">
            <v>-3.0000000000000249E-2</v>
          </cell>
        </row>
        <row r="8">
          <cell r="B8">
            <v>0.68705348701231395</v>
          </cell>
          <cell r="C8">
            <v>0.77999999999999936</v>
          </cell>
          <cell r="D8">
            <v>-0.20000000000000018</v>
          </cell>
          <cell r="E8">
            <v>0.25</v>
          </cell>
        </row>
        <row r="9">
          <cell r="B9">
            <v>0.87187485782520735</v>
          </cell>
          <cell r="C9">
            <v>1.0099999999999998</v>
          </cell>
          <cell r="D9">
            <v>0.5</v>
          </cell>
          <cell r="E9">
            <v>0.91999999999999993</v>
          </cell>
        </row>
        <row r="10">
          <cell r="B10">
            <v>1</v>
          </cell>
          <cell r="C10">
            <v>1.1300000000000008</v>
          </cell>
          <cell r="D10">
            <v>0.70000000000000018</v>
          </cell>
          <cell r="E10">
            <v>1.7800000000000002</v>
          </cell>
        </row>
        <row r="11">
          <cell r="B11">
            <v>0.99035672854641965</v>
          </cell>
          <cell r="C11">
            <v>1.3599999999999994</v>
          </cell>
          <cell r="D11">
            <v>0.79999999999999982</v>
          </cell>
          <cell r="E11">
            <v>3.1500000000000004</v>
          </cell>
        </row>
        <row r="12">
          <cell r="B12">
            <v>0.8476247090537038</v>
          </cell>
          <cell r="C12">
            <v>1.6900000000000004</v>
          </cell>
          <cell r="D12">
            <v>0.70000000000000018</v>
          </cell>
          <cell r="E12">
            <v>4.1000000000000005</v>
          </cell>
        </row>
        <row r="13">
          <cell r="B13">
            <v>0.66859562290659602</v>
          </cell>
          <cell r="C13">
            <v>1.92</v>
          </cell>
          <cell r="D13">
            <v>0.90000000000000036</v>
          </cell>
          <cell r="E13">
            <v>4.3499999999999996</v>
          </cell>
        </row>
        <row r="14">
          <cell r="B14">
            <v>0.58281228032388821</v>
          </cell>
          <cell r="C14">
            <v>1.96</v>
          </cell>
          <cell r="D14">
            <v>0.90000000000000036</v>
          </cell>
          <cell r="E14">
            <v>4.6000000000000005</v>
          </cell>
        </row>
        <row r="15">
          <cell r="B15">
            <v>0.49507546847056488</v>
          </cell>
          <cell r="C15">
            <v>1.79</v>
          </cell>
          <cell r="D15">
            <v>1.0999999999999996</v>
          </cell>
          <cell r="E15">
            <v>4.4500000000000011</v>
          </cell>
        </row>
        <row r="16">
          <cell r="B16">
            <v>0.38611739252439931</v>
          </cell>
          <cell r="C16">
            <v>1.5199999999999996</v>
          </cell>
          <cell r="D16">
            <v>1.0999999999999996</v>
          </cell>
          <cell r="E16">
            <v>4.1999999999999993</v>
          </cell>
        </row>
        <row r="17">
          <cell r="B17">
            <v>0.40711028496136459</v>
          </cell>
          <cell r="C17">
            <v>1.5599999999999996</v>
          </cell>
          <cell r="D17">
            <v>0.79999999999999982</v>
          </cell>
          <cell r="E17">
            <v>4.05</v>
          </cell>
        </row>
        <row r="18">
          <cell r="B18">
            <v>0.38735259352113827</v>
          </cell>
          <cell r="C18">
            <v>1.29</v>
          </cell>
          <cell r="D18">
            <v>0.70000000000000018</v>
          </cell>
          <cell r="E18">
            <v>4</v>
          </cell>
        </row>
        <row r="19">
          <cell r="B19">
            <v>0.28248013828334106</v>
          </cell>
          <cell r="C19">
            <v>1.1199999999999992</v>
          </cell>
          <cell r="D19">
            <v>0.59999999999999964</v>
          </cell>
          <cell r="E19">
            <v>3.5</v>
          </cell>
        </row>
        <row r="20">
          <cell r="B20">
            <v>0.24764517699420016</v>
          </cell>
          <cell r="C20">
            <v>1.1599999999999993</v>
          </cell>
          <cell r="D20">
            <v>0.40000000000000036</v>
          </cell>
          <cell r="E20">
            <v>3.5</v>
          </cell>
        </row>
        <row r="21">
          <cell r="B21">
            <v>0.2453488546958886</v>
          </cell>
          <cell r="C21">
            <v>0.79</v>
          </cell>
          <cell r="D21">
            <v>0.40000000000000036</v>
          </cell>
          <cell r="E21">
            <v>3.5</v>
          </cell>
        </row>
        <row r="22">
          <cell r="B22">
            <v>2.0398464299961155E-2</v>
          </cell>
          <cell r="C22">
            <v>0.62000000000000011</v>
          </cell>
          <cell r="D22">
            <v>0.29999999999999982</v>
          </cell>
          <cell r="E22">
            <v>3.1999999999999993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52"/>
  <sheetViews>
    <sheetView workbookViewId="0">
      <selection activeCell="N4" sqref="N4"/>
    </sheetView>
  </sheetViews>
  <sheetFormatPr defaultRowHeight="14.4" x14ac:dyDescent="0.3"/>
  <sheetData>
    <row r="2" spans="2:25" x14ac:dyDescent="0.3">
      <c r="C2" t="s">
        <v>90</v>
      </c>
      <c r="L2" t="s">
        <v>91</v>
      </c>
      <c r="T2" t="s">
        <v>92</v>
      </c>
    </row>
    <row r="3" spans="2:25" x14ac:dyDescent="0.3">
      <c r="C3" t="s">
        <v>110</v>
      </c>
      <c r="D3" t="s">
        <v>86</v>
      </c>
      <c r="E3" t="s">
        <v>126</v>
      </c>
      <c r="F3" t="s">
        <v>88</v>
      </c>
      <c r="G3" t="s">
        <v>89</v>
      </c>
      <c r="H3" t="s">
        <v>109</v>
      </c>
      <c r="L3" t="s">
        <v>110</v>
      </c>
      <c r="M3" t="s">
        <v>86</v>
      </c>
      <c r="N3" t="s">
        <v>126</v>
      </c>
      <c r="O3" t="s">
        <v>88</v>
      </c>
      <c r="P3" t="s">
        <v>89</v>
      </c>
      <c r="Q3" t="s">
        <v>109</v>
      </c>
      <c r="T3" t="s">
        <v>110</v>
      </c>
      <c r="U3" t="s">
        <v>86</v>
      </c>
      <c r="V3" t="s">
        <v>87</v>
      </c>
      <c r="W3" t="s">
        <v>88</v>
      </c>
      <c r="X3" t="s">
        <v>89</v>
      </c>
      <c r="Y3" t="s">
        <v>109</v>
      </c>
    </row>
    <row r="4" spans="2:25" x14ac:dyDescent="0.3">
      <c r="B4">
        <v>0</v>
      </c>
      <c r="C4" s="13">
        <f>'UE after recession (NORM)'!AM4</f>
        <v>0</v>
      </c>
      <c r="D4" s="13">
        <f>'S5 UE multi'!AS4</f>
        <v>0</v>
      </c>
      <c r="E4" s="13">
        <f>'PE multi 2 (percent) NORM'!AR4</f>
        <v>0</v>
      </c>
      <c r="F4" s="13">
        <f>'PE multi 3 (percent) NORM'!AR4</f>
        <v>0</v>
      </c>
      <c r="G4" s="13">
        <f>'PE multi 4 (percent) NORM'!AR4</f>
        <v>0</v>
      </c>
      <c r="H4">
        <f>'UE after recession (NORM)'!AJ4</f>
        <v>0</v>
      </c>
      <c r="K4">
        <v>0</v>
      </c>
      <c r="L4" s="13">
        <f>'UE after recession (NORM)'!AL4</f>
        <v>0</v>
      </c>
      <c r="M4" s="13">
        <f>'S5 UE multi'!AR4</f>
        <v>0</v>
      </c>
      <c r="N4" s="13">
        <f>'PE multi 2 (percent) NORM'!AQ4</f>
        <v>0</v>
      </c>
      <c r="O4" s="13">
        <f>'PE multi 3 (percent) NORM'!AQ4</f>
        <v>0</v>
      </c>
      <c r="P4" s="13">
        <f>'PE multi 4 (percent) NORM'!AQ4</f>
        <v>0</v>
      </c>
      <c r="Q4" s="13">
        <f>H4</f>
        <v>0</v>
      </c>
      <c r="S4">
        <v>0</v>
      </c>
      <c r="T4" s="13">
        <f>'UE after recession (NORM)'!AK4</f>
        <v>0</v>
      </c>
      <c r="U4" s="13">
        <f>'S5 UE multi'!AQ4</f>
        <v>0</v>
      </c>
      <c r="V4" s="13">
        <f>'PE multi 2 (percent) NORM'!AP4</f>
        <v>0</v>
      </c>
      <c r="W4" s="13">
        <f>'PE multi 3 (percent) NORM'!AP4</f>
        <v>0</v>
      </c>
      <c r="X4" s="13">
        <f>'PE multi 4 (percent) NORM'!AP4</f>
        <v>0</v>
      </c>
      <c r="Y4" s="13">
        <f>Q4</f>
        <v>0</v>
      </c>
    </row>
    <row r="5" spans="2:25" x14ac:dyDescent="0.3">
      <c r="B5">
        <v>1</v>
      </c>
      <c r="C5" s="13">
        <f>'UE after recession (NORM)'!AM5</f>
        <v>4.2288830316405297E-3</v>
      </c>
      <c r="D5" s="13">
        <f>'S5 UE multi'!AS5</f>
        <v>3.2495901078618848E-2</v>
      </c>
      <c r="E5" s="13">
        <f>'PE multi 2 (percent) NORM'!AR5</f>
        <v>3.2495901078618848E-2</v>
      </c>
      <c r="F5" s="13">
        <f>'PE multi 3 (percent) NORM'!AR5</f>
        <v>5.939578332123345E-2</v>
      </c>
      <c r="G5" s="13">
        <f>'PE multi 4 (percent) NORM'!AR5</f>
        <v>7.6617720122066663E-2</v>
      </c>
      <c r="H5">
        <f>'UE after recession (NORM)'!AJ5</f>
        <v>5.5771371409261104E-2</v>
      </c>
      <c r="K5">
        <v>1</v>
      </c>
      <c r="L5" s="13">
        <f>'UE after recession (NORM)'!AL5</f>
        <v>4.9700625447926118E-2</v>
      </c>
      <c r="M5" s="13">
        <f>'S5 UE multi'!AR5</f>
        <v>7.2916967755020642E-2</v>
      </c>
      <c r="N5" s="13">
        <f>'PE multi 2 (percent) NORM'!AQ5</f>
        <v>7.2916967755020642E-2</v>
      </c>
      <c r="O5" s="13">
        <f>'PE multi 3 (percent) NORM'!AQ5</f>
        <v>9.1097358046333954E-2</v>
      </c>
      <c r="P5" s="13">
        <f>'PE multi 4 (percent) NORM'!AQ5</f>
        <v>9.78875318884945E-2</v>
      </c>
      <c r="Q5" s="13">
        <f t="shared" ref="Q5:Q52" si="0">H5</f>
        <v>5.5771371409261104E-2</v>
      </c>
      <c r="S5">
        <v>1</v>
      </c>
      <c r="T5" s="13">
        <f>'UE after recession (NORM)'!AK5</f>
        <v>8.6503340626937139E-2</v>
      </c>
      <c r="U5" s="13">
        <f>'S5 UE multi'!AQ5</f>
        <v>8.1985217001608601E-2</v>
      </c>
      <c r="V5" s="13">
        <f>'PE multi 2 (percent) NORM'!AP5</f>
        <v>8.1985217001608601E-2</v>
      </c>
      <c r="W5" s="13">
        <f>'PE multi 3 (percent) NORM'!AP5</f>
        <v>7.7747220353316215E-2</v>
      </c>
      <c r="X5" s="13">
        <f>'PE multi 4 (percent) NORM'!AP5</f>
        <v>7.3636874467393656E-2</v>
      </c>
      <c r="Y5" s="13">
        <f t="shared" ref="Y5:Y52" si="1">Q5</f>
        <v>5.5771371409261104E-2</v>
      </c>
    </row>
    <row r="6" spans="2:25" x14ac:dyDescent="0.3">
      <c r="B6">
        <v>2</v>
      </c>
      <c r="C6" s="13">
        <f>'UE after recession (NORM)'!AM6</f>
        <v>-1.743200705217918E-2</v>
      </c>
      <c r="D6" s="13">
        <f>'S5 UE multi'!AS6</f>
        <v>1.5731471228446776E-2</v>
      </c>
      <c r="E6" s="13">
        <f>'PE multi 2 (percent) NORM'!AR6</f>
        <v>1.5731471228446776E-2</v>
      </c>
      <c r="F6" s="13">
        <f>'PE multi 3 (percent) NORM'!AR6</f>
        <v>4.7290996149743476E-2</v>
      </c>
      <c r="G6" s="13">
        <f>'PE multi 4 (percent) NORM'!AR6</f>
        <v>6.7496145702326024E-2</v>
      </c>
      <c r="H6">
        <f>'UE after recession (NORM)'!AJ6</f>
        <v>0.11860796610554389</v>
      </c>
      <c r="K6">
        <v>2</v>
      </c>
      <c r="L6" s="13">
        <f>'UE after recession (NORM)'!AL6</f>
        <v>3.8025605635726642E-2</v>
      </c>
      <c r="M6" s="13">
        <f>'S5 UE multi'!AR6</f>
        <v>7.6282905028658532E-2</v>
      </c>
      <c r="N6" s="13">
        <f>'PE multi 2 (percent) NORM'!AQ6</f>
        <v>7.6282905028658532E-2</v>
      </c>
      <c r="O6" s="13">
        <f>'PE multi 3 (percent) NORM'!AQ6</f>
        <v>0.10731672856711616</v>
      </c>
      <c r="P6" s="13">
        <f>'PE multi 4 (percent) NORM'!AQ6</f>
        <v>0.12068782067694762</v>
      </c>
      <c r="Q6" s="13">
        <f t="shared" si="0"/>
        <v>0.11860796610554389</v>
      </c>
      <c r="S6">
        <v>2</v>
      </c>
      <c r="T6" s="13">
        <f>'UE after recession (NORM)'!AK6</f>
        <v>0.15031189028052569</v>
      </c>
      <c r="U6" s="13">
        <f>'S5 UE multi'!AQ6</f>
        <v>0.146918287135719</v>
      </c>
      <c r="V6" s="13">
        <f>'PE multi 2 (percent) NORM'!AP6</f>
        <v>0.146918287135719</v>
      </c>
      <c r="W6" s="13">
        <f>'PE multi 3 (percent) NORM'!AP6</f>
        <v>0.1433023752290937</v>
      </c>
      <c r="X6" s="13">
        <f>'PE multi 4 (percent) NORM'!AP6</f>
        <v>0.13811784348701578</v>
      </c>
      <c r="Y6" s="13">
        <f t="shared" si="1"/>
        <v>0.11860796610554389</v>
      </c>
    </row>
    <row r="7" spans="2:25" x14ac:dyDescent="0.3">
      <c r="B7">
        <v>3</v>
      </c>
      <c r="C7" s="13">
        <f>'UE after recession (NORM)'!AM7</f>
        <v>2.2909013283374705E-2</v>
      </c>
      <c r="D7" s="13">
        <f>'S5 UE multi'!AS7</f>
        <v>3.1013858794424955E-2</v>
      </c>
      <c r="E7" s="13">
        <f>'PE multi 2 (percent) NORM'!AR7</f>
        <v>3.1013858794424955E-2</v>
      </c>
      <c r="F7" s="13">
        <f>'PE multi 3 (percent) NORM'!AR7</f>
        <v>3.8726713028978607E-2</v>
      </c>
      <c r="G7" s="13">
        <f>'PE multi 4 (percent) NORM'!AR7</f>
        <v>4.3664663574021871E-2</v>
      </c>
      <c r="H7">
        <f>'UE after recession (NORM)'!AJ7</f>
        <v>0.22566197309112779</v>
      </c>
      <c r="K7">
        <v>3</v>
      </c>
      <c r="L7" s="13">
        <f>'UE after recession (NORM)'!AL7</f>
        <v>0.12591837467748637</v>
      </c>
      <c r="M7" s="13">
        <f>'S5 UE multi'!AR7</f>
        <v>0.13744579463160075</v>
      </c>
      <c r="N7" s="13">
        <f>'PE multi 2 (percent) NORM'!AQ7</f>
        <v>0.13744579463160075</v>
      </c>
      <c r="O7" s="13">
        <f>'PE multi 3 (percent) NORM'!AQ7</f>
        <v>0.14399199122241715</v>
      </c>
      <c r="P7" s="13">
        <f>'PE multi 4 (percent) NORM'!AQ7</f>
        <v>0.1423288139083724</v>
      </c>
      <c r="Q7" s="13">
        <f t="shared" si="0"/>
        <v>0.22566197309112779</v>
      </c>
      <c r="S7">
        <v>3</v>
      </c>
      <c r="T7" s="13">
        <f>'UE after recession (NORM)'!AK7</f>
        <v>0.1795023724465025</v>
      </c>
      <c r="U7" s="13">
        <f>'S5 UE multi'!AQ7</f>
        <v>0.12400894400892565</v>
      </c>
      <c r="V7" s="13">
        <f>'PE multi 2 (percent) NORM'!AP7</f>
        <v>0.12400894400892565</v>
      </c>
      <c r="W7" s="13">
        <f>'PE multi 3 (percent) NORM'!AP7</f>
        <v>7.6433293954816225E-2</v>
      </c>
      <c r="X7" s="13">
        <f>'PE multi 4 (percent) NORM'!AP7</f>
        <v>4.7647488712904161E-2</v>
      </c>
      <c r="Y7" s="13">
        <f t="shared" si="1"/>
        <v>0.22566197309112779</v>
      </c>
    </row>
    <row r="8" spans="2:25" x14ac:dyDescent="0.3">
      <c r="B8">
        <v>4</v>
      </c>
      <c r="C8" s="13">
        <f>'UE after recession (NORM)'!AM8</f>
        <v>-7.741652923640659E-5</v>
      </c>
      <c r="D8" s="13">
        <f>'S5 UE multi'!AS8</f>
        <v>1.1459762358399852E-2</v>
      </c>
      <c r="E8" s="13">
        <f>'PE multi 2 (percent) NORM'!AR8</f>
        <v>1.1459762358399852E-2</v>
      </c>
      <c r="F8" s="13">
        <f>'PE multi 3 (percent) NORM'!AR8</f>
        <v>2.2438944986493594E-2</v>
      </c>
      <c r="G8" s="13">
        <f>'PE multi 4 (percent) NORM'!AR8</f>
        <v>2.9468075732883757E-2</v>
      </c>
      <c r="H8">
        <f>'UE after recession (NORM)'!AJ8</f>
        <v>0.31336403820192865</v>
      </c>
      <c r="K8">
        <v>4</v>
      </c>
      <c r="L8" s="13">
        <f>'UE after recession (NORM)'!AL8</f>
        <v>0.15520039726127186</v>
      </c>
      <c r="M8" s="13">
        <f>'S5 UE multi'!AR8</f>
        <v>0.18226118033035121</v>
      </c>
      <c r="N8" s="13">
        <f>'PE multi 2 (percent) NORM'!AQ8</f>
        <v>0.18226118033035121</v>
      </c>
      <c r="O8" s="13">
        <f>'PE multi 3 (percent) NORM'!AQ8</f>
        <v>0.20106864273403649</v>
      </c>
      <c r="P8" s="13">
        <f>'PE multi 4 (percent) NORM'!AQ8</f>
        <v>0.20414605299651511</v>
      </c>
      <c r="Q8" s="13">
        <f t="shared" si="0"/>
        <v>0.31336403820192865</v>
      </c>
      <c r="S8">
        <v>4</v>
      </c>
      <c r="T8" s="13">
        <f>'UE after recession (NORM)'!AK8</f>
        <v>0.2826927455927552</v>
      </c>
      <c r="U8" s="13">
        <f>'S5 UE multi'!AQ8</f>
        <v>0.22676220003660441</v>
      </c>
      <c r="V8" s="13">
        <f>'PE multi 2 (percent) NORM'!AP8</f>
        <v>0.22676220003660441</v>
      </c>
      <c r="W8" s="13">
        <f>'PE multi 3 (percent) NORM'!AP8</f>
        <v>0.17829573590602851</v>
      </c>
      <c r="X8" s="13">
        <f>'PE multi 4 (percent) NORM'!AP8</f>
        <v>0.14678200535451993</v>
      </c>
      <c r="Y8" s="13">
        <f t="shared" si="1"/>
        <v>0.31336403820192865</v>
      </c>
    </row>
    <row r="9" spans="2:25" x14ac:dyDescent="0.3">
      <c r="B9">
        <v>5</v>
      </c>
      <c r="C9" s="13">
        <f>'UE after recession (NORM)'!AM9</f>
        <v>9.4090857585570481E-2</v>
      </c>
      <c r="D9" s="13">
        <f>'S5 UE multi'!AS9</f>
        <v>0.11417144252649544</v>
      </c>
      <c r="E9" s="13">
        <f>'PE multi 2 (percent) NORM'!AR9</f>
        <v>0.11417144252649544</v>
      </c>
      <c r="F9" s="13">
        <f>'PE multi 3 (percent) NORM'!AR9</f>
        <v>0.13328082892784782</v>
      </c>
      <c r="G9" s="13">
        <f>'PE multi 4 (percent) NORM'!AR9</f>
        <v>0.14551510720232408</v>
      </c>
      <c r="H9">
        <f>'UE after recession (NORM)'!AJ9</f>
        <v>0.35939924497499304</v>
      </c>
      <c r="K9">
        <v>5</v>
      </c>
      <c r="L9" s="13">
        <f>'UE after recession (NORM)'!AL9</f>
        <v>0.31849890906233053</v>
      </c>
      <c r="M9" s="13">
        <f>'S5 UE multi'!AR9</f>
        <v>0.35706984351025556</v>
      </c>
      <c r="N9" s="13">
        <f>'PE multi 2 (percent) NORM'!AQ9</f>
        <v>0.35706984351025556</v>
      </c>
      <c r="O9" s="13">
        <f>'PE multi 3 (percent) NORM'!AQ9</f>
        <v>0.38149312737407082</v>
      </c>
      <c r="P9" s="13">
        <f>'PE multi 4 (percent) NORM'!AQ9</f>
        <v>0.38104158106070651</v>
      </c>
      <c r="Q9" s="13">
        <f t="shared" si="0"/>
        <v>0.35939924497499304</v>
      </c>
      <c r="S9">
        <v>5</v>
      </c>
      <c r="T9" s="13">
        <f>'UE after recession (NORM)'!AK9</f>
        <v>0.32818023024306059</v>
      </c>
      <c r="U9" s="13">
        <f>'S5 UE multi'!AQ9</f>
        <v>0.29443455586580186</v>
      </c>
      <c r="V9" s="13">
        <f>'PE multi 2 (percent) NORM'!AP9</f>
        <v>0.29443455586580186</v>
      </c>
      <c r="W9" s="13">
        <f>'PE multi 3 (percent) NORM'!AP9</f>
        <v>0.26439312085173089</v>
      </c>
      <c r="X9" s="13">
        <f>'PE multi 4 (percent) NORM'!AP9</f>
        <v>0.24150582902623277</v>
      </c>
      <c r="Y9" s="13">
        <f t="shared" si="1"/>
        <v>0.35939924497499304</v>
      </c>
    </row>
    <row r="10" spans="2:25" x14ac:dyDescent="0.3">
      <c r="B10">
        <v>6</v>
      </c>
      <c r="C10" s="13">
        <f>'UE after recession (NORM)'!AM10</f>
        <v>0.11719195639129976</v>
      </c>
      <c r="D10" s="13">
        <f>'S5 UE multi'!AS10</f>
        <v>0.14945869935048409</v>
      </c>
      <c r="E10" s="13">
        <f>'PE multi 2 (percent) NORM'!AR10</f>
        <v>0.14945869935048409</v>
      </c>
      <c r="F10" s="13">
        <f>'PE multi 3 (percent) NORM'!AR10</f>
        <v>0.18016485960100109</v>
      </c>
      <c r="G10" s="13">
        <f>'PE multi 4 (percent) NORM'!AR10</f>
        <v>0.19982366503595242</v>
      </c>
      <c r="H10">
        <f>'UE after recession (NORM)'!AJ10</f>
        <v>0.41211426293993941</v>
      </c>
      <c r="K10">
        <v>6</v>
      </c>
      <c r="L10" s="13">
        <f>'UE after recession (NORM)'!AL10</f>
        <v>0.34081089998870079</v>
      </c>
      <c r="M10" s="13">
        <f>'S5 UE multi'!AR10</f>
        <v>0.39849370545930324</v>
      </c>
      <c r="N10" s="13">
        <f>'PE multi 2 (percent) NORM'!AQ10</f>
        <v>0.39849370545930324</v>
      </c>
      <c r="O10" s="13">
        <f>'PE multi 3 (percent) NORM'!AQ10</f>
        <v>0.43833903994270079</v>
      </c>
      <c r="P10" s="13">
        <f>'PE multi 4 (percent) NORM'!AQ10</f>
        <v>0.44440227961505396</v>
      </c>
      <c r="Q10" s="13">
        <f t="shared" si="0"/>
        <v>0.41211426293993941</v>
      </c>
      <c r="S10">
        <v>6</v>
      </c>
      <c r="T10" s="13">
        <f>'UE after recession (NORM)'!AK10</f>
        <v>0.37138027774185089</v>
      </c>
      <c r="U10" s="13">
        <f>'S5 UE multi'!AQ10</f>
        <v>0.35246788585273287</v>
      </c>
      <c r="V10" s="13">
        <f>'PE multi 2 (percent) NORM'!AP10</f>
        <v>0.35246788585273287</v>
      </c>
      <c r="W10" s="13">
        <f>'PE multi 3 (percent) NORM'!AP10</f>
        <v>0.33468098897632564</v>
      </c>
      <c r="X10" s="13">
        <f>'PE multi 4 (percent) NORM'!AP10</f>
        <v>0.31724729728040213</v>
      </c>
      <c r="Y10" s="13">
        <f t="shared" si="1"/>
        <v>0.41211426293993941</v>
      </c>
    </row>
    <row r="11" spans="2:25" x14ac:dyDescent="0.3">
      <c r="B11">
        <v>7</v>
      </c>
      <c r="C11" s="13">
        <f>'UE after recession (NORM)'!AM11</f>
        <v>0.16262983363944436</v>
      </c>
      <c r="D11" s="13">
        <f>'S5 UE multi'!AS11</f>
        <v>0.20264202718891283</v>
      </c>
      <c r="E11" s="13">
        <f>'PE multi 2 (percent) NORM'!AR11</f>
        <v>0.20264202718891283</v>
      </c>
      <c r="F11" s="13">
        <f>'PE multi 3 (percent) NORM'!AR11</f>
        <v>0.24071902890733315</v>
      </c>
      <c r="G11" s="13">
        <f>'PE multi 4 (percent) NORM'!AR11</f>
        <v>0.26509682027628584</v>
      </c>
      <c r="H11">
        <f>'UE after recession (NORM)'!AJ11</f>
        <v>0.45748524825038717</v>
      </c>
      <c r="K11">
        <v>7</v>
      </c>
      <c r="L11" s="13">
        <f>'UE after recession (NORM)'!AL11</f>
        <v>0.52750431874962289</v>
      </c>
      <c r="M11" s="13">
        <f>'S5 UE multi'!AR11</f>
        <v>0.58892399571719278</v>
      </c>
      <c r="N11" s="13">
        <f>'PE multi 2 (percent) NORM'!AQ11</f>
        <v>0.58892399571719278</v>
      </c>
      <c r="O11" s="13">
        <f>'PE multi 3 (percent) NORM'!AQ11</f>
        <v>0.62731699009445008</v>
      </c>
      <c r="P11" s="13">
        <f>'PE multi 4 (percent) NORM'!AQ11</f>
        <v>0.62558684527577091</v>
      </c>
      <c r="Q11" s="13">
        <f t="shared" si="0"/>
        <v>0.45748524825038717</v>
      </c>
      <c r="S11">
        <v>7</v>
      </c>
      <c r="T11" s="13">
        <f>'UE after recession (NORM)'!AK11</f>
        <v>0.45582547444110832</v>
      </c>
      <c r="U11" s="13">
        <f>'S5 UE multi'!AQ11</f>
        <v>0.4384595204977571</v>
      </c>
      <c r="V11" s="13">
        <f>'PE multi 2 (percent) NORM'!AP11</f>
        <v>0.4384595204977571</v>
      </c>
      <c r="W11" s="13">
        <f>'PE multi 3 (percent) NORM'!AP11</f>
        <v>0.42154486714669392</v>
      </c>
      <c r="X11" s="13">
        <f>'PE multi 4 (percent) NORM'!AP11</f>
        <v>0.40271515842899824</v>
      </c>
      <c r="Y11" s="13">
        <f t="shared" si="1"/>
        <v>0.45748524825038717</v>
      </c>
    </row>
    <row r="12" spans="2:25" x14ac:dyDescent="0.3">
      <c r="B12">
        <v>8</v>
      </c>
      <c r="C12" s="13">
        <f>'UE after recession (NORM)'!AM12</f>
        <v>0.22570773679898279</v>
      </c>
      <c r="D12" s="13">
        <f>'S5 UE multi'!AS12</f>
        <v>0.26694495009420205</v>
      </c>
      <c r="E12" s="13">
        <f>'PE multi 2 (percent) NORM'!AR12</f>
        <v>0.26694495009420205</v>
      </c>
      <c r="F12" s="13">
        <f>'PE multi 3 (percent) NORM'!AR12</f>
        <v>0.30618772341438122</v>
      </c>
      <c r="G12" s="13">
        <f>'PE multi 4 (percent) NORM'!AR12</f>
        <v>0.33131186916022742</v>
      </c>
      <c r="H12">
        <f>'UE after recession (NORM)'!AJ12</f>
        <v>0.47089248879199425</v>
      </c>
      <c r="K12">
        <v>8</v>
      </c>
      <c r="L12" s="13">
        <f>'UE after recession (NORM)'!AL12</f>
        <v>0.63001568272165342</v>
      </c>
      <c r="M12" s="13">
        <f>'S5 UE multi'!AR12</f>
        <v>0.71098404655043679</v>
      </c>
      <c r="N12" s="13">
        <f>'PE multi 2 (percent) NORM'!AQ12</f>
        <v>0.71098404655043679</v>
      </c>
      <c r="O12" s="13">
        <f>'PE multi 3 (percent) NORM'!AQ12</f>
        <v>0.76319889928276996</v>
      </c>
      <c r="P12" s="13">
        <f>'PE multi 4 (percent) NORM'!AQ12</f>
        <v>0.7641695370673024</v>
      </c>
      <c r="Q12" s="13">
        <f t="shared" si="0"/>
        <v>0.47089248879199425</v>
      </c>
      <c r="S12">
        <v>8</v>
      </c>
      <c r="T12" s="13">
        <f>'UE after recession (NORM)'!AK12</f>
        <v>0.56098462215382583</v>
      </c>
      <c r="U12" s="13">
        <f>'S5 UE multi'!AQ12</f>
        <v>0.54395788303357284</v>
      </c>
      <c r="V12" s="13">
        <f>'PE multi 2 (percent) NORM'!AP12</f>
        <v>0.54395788303357284</v>
      </c>
      <c r="W12" s="13">
        <f>'PE multi 3 (percent) NORM'!AP12</f>
        <v>0.52679526496839713</v>
      </c>
      <c r="X12" s="13">
        <f>'PE multi 4 (percent) NORM'!AP12</f>
        <v>0.50553023763370619</v>
      </c>
      <c r="Y12" s="13">
        <f t="shared" si="1"/>
        <v>0.47089248879199425</v>
      </c>
    </row>
    <row r="13" spans="2:25" x14ac:dyDescent="0.3">
      <c r="B13">
        <v>9</v>
      </c>
      <c r="C13" s="13">
        <f>'UE after recession (NORM)'!AM13</f>
        <v>0.23346143371196096</v>
      </c>
      <c r="D13" s="13">
        <f>'S5 UE multi'!AS13</f>
        <v>0.26255590289730513</v>
      </c>
      <c r="E13" s="13">
        <f>'PE multi 2 (percent) NORM'!AR13</f>
        <v>0.26255590289730513</v>
      </c>
      <c r="F13" s="13">
        <f>'PE multi 3 (percent) NORM'!AR13</f>
        <v>0.29024321656075713</v>
      </c>
      <c r="G13" s="13">
        <f>'PE multi 4 (percent) NORM'!AR13</f>
        <v>0.30796928546307456</v>
      </c>
      <c r="H13">
        <f>'UE after recession (NORM)'!AJ13</f>
        <v>0.51922266462096633</v>
      </c>
      <c r="K13">
        <v>9</v>
      </c>
      <c r="L13" s="13">
        <f>'UE after recession (NORM)'!AL13</f>
        <v>0.71565760679074097</v>
      </c>
      <c r="M13" s="13">
        <f>'S5 UE multi'!AR13</f>
        <v>0.79134384516070289</v>
      </c>
      <c r="N13" s="13">
        <f>'PE multi 2 (percent) NORM'!AQ13</f>
        <v>0.79134384516070289</v>
      </c>
      <c r="O13" s="13">
        <f>'PE multi 3 (percent) NORM'!AQ13</f>
        <v>0.83704672721431272</v>
      </c>
      <c r="P13" s="13">
        <f>'PE multi 4 (percent) NORM'!AQ13</f>
        <v>0.83165123533992247</v>
      </c>
      <c r="Q13" s="13">
        <f t="shared" si="0"/>
        <v>0.51922266462096633</v>
      </c>
      <c r="S13">
        <v>9</v>
      </c>
      <c r="T13" s="13">
        <f>'UE after recession (NORM)'!AK13</f>
        <v>0.50349464813152511</v>
      </c>
      <c r="U13" s="13">
        <f>'S5 UE multi'!AQ13</f>
        <v>0.47766692075315514</v>
      </c>
      <c r="V13" s="13">
        <f>'PE multi 2 (percent) NORM'!AP13</f>
        <v>0.47766692075315514</v>
      </c>
      <c r="W13" s="13">
        <f>'PE multi 3 (percent) NORM'!AP13</f>
        <v>0.45339489262245186</v>
      </c>
      <c r="X13" s="13">
        <f>'PE multi 4 (percent) NORM'!AP13</f>
        <v>0.42967702032102162</v>
      </c>
      <c r="Y13" s="13">
        <f t="shared" si="1"/>
        <v>0.51922266462096633</v>
      </c>
    </row>
    <row r="14" spans="2:25" x14ac:dyDescent="0.3">
      <c r="B14">
        <v>10</v>
      </c>
      <c r="C14" s="13">
        <f>'UE after recession (NORM)'!AM14</f>
        <v>0.30544189348481859</v>
      </c>
      <c r="D14" s="13">
        <f>'S5 UE multi'!AS14</f>
        <v>0.32695342372697633</v>
      </c>
      <c r="E14" s="13">
        <f>'PE multi 2 (percent) NORM'!AR14</f>
        <v>0.32695342372697633</v>
      </c>
      <c r="F14" s="13">
        <f>'PE multi 3 (percent) NORM'!AR14</f>
        <v>0.34742454768532216</v>
      </c>
      <c r="G14" s="13">
        <f>'PE multi 4 (percent) NORM'!AR14</f>
        <v>0.36053064234673821</v>
      </c>
      <c r="H14">
        <f>'UE after recession (NORM)'!AJ14</f>
        <v>0.56602329648954364</v>
      </c>
      <c r="K14">
        <v>10</v>
      </c>
      <c r="L14" s="13">
        <f>'UE after recession (NORM)'!AL14</f>
        <v>0.69794191330249822</v>
      </c>
      <c r="M14" s="13">
        <f>'S5 UE multi'!AR14</f>
        <v>0.76226813175860442</v>
      </c>
      <c r="N14" s="13">
        <f>'PE multi 2 (percent) NORM'!AQ14</f>
        <v>0.76226813175860442</v>
      </c>
      <c r="O14" s="13">
        <f>'PE multi 3 (percent) NORM'!AQ14</f>
        <v>0.7989133359028866</v>
      </c>
      <c r="P14" s="13">
        <f>'PE multi 4 (percent) NORM'!AQ14</f>
        <v>0.78986695266583795</v>
      </c>
      <c r="Q14" s="13">
        <f t="shared" si="0"/>
        <v>0.56602329648954364</v>
      </c>
      <c r="S14">
        <v>10</v>
      </c>
      <c r="T14" s="13">
        <f>'UE after recession (NORM)'!AK14</f>
        <v>0.61388697976461404</v>
      </c>
      <c r="U14" s="13">
        <f>'S5 UE multi'!AQ14</f>
        <v>0.56814056901910792</v>
      </c>
      <c r="V14" s="13">
        <f>'PE multi 2 (percent) NORM'!AP14</f>
        <v>0.56814056901910792</v>
      </c>
      <c r="W14" s="13">
        <f>'PE multi 3 (percent) NORM'!AP14</f>
        <v>0.52655879227058133</v>
      </c>
      <c r="X14" s="13">
        <f>'PE multi 4 (percent) NORM'!AP14</f>
        <v>0.49137907756707255</v>
      </c>
      <c r="Y14" s="13">
        <f t="shared" si="1"/>
        <v>0.56602329648954364</v>
      </c>
    </row>
    <row r="15" spans="2:25" x14ac:dyDescent="0.3">
      <c r="B15">
        <v>11</v>
      </c>
      <c r="C15" s="13">
        <f>'UE after recession (NORM)'!AM15</f>
        <v>0.36702628095049716</v>
      </c>
      <c r="D15" s="13">
        <f>'S5 UE multi'!AS15</f>
        <v>0.38491792153639204</v>
      </c>
      <c r="E15" s="13">
        <f>'PE multi 2 (percent) NORM'!AR15</f>
        <v>0.38491792153639204</v>
      </c>
      <c r="F15" s="13">
        <f>'PE multi 3 (percent) NORM'!AR15</f>
        <v>0.40194423199078388</v>
      </c>
      <c r="G15" s="13">
        <f>'PE multi 4 (percent) NORM'!AR15</f>
        <v>0.41284487608848852</v>
      </c>
      <c r="H15">
        <f>'UE after recession (NORM)'!AJ15</f>
        <v>0.60074766323085427</v>
      </c>
      <c r="K15">
        <v>11</v>
      </c>
      <c r="L15" s="13">
        <f>'UE after recession (NORM)'!AL15</f>
        <v>0.69427611353571561</v>
      </c>
      <c r="M15" s="13">
        <f>'S5 UE multi'!AR15</f>
        <v>0.75282822280736572</v>
      </c>
      <c r="N15" s="13">
        <f>'PE multi 2 (percent) NORM'!AQ15</f>
        <v>0.75282822280736572</v>
      </c>
      <c r="O15" s="13">
        <f>'PE multi 3 (percent) NORM'!AQ15</f>
        <v>0.78473874048067582</v>
      </c>
      <c r="P15" s="13">
        <f>'PE multi 4 (percent) NORM'!AQ15</f>
        <v>0.77357117515065532</v>
      </c>
      <c r="Q15" s="13">
        <f t="shared" si="0"/>
        <v>0.60074766323085427</v>
      </c>
      <c r="S15">
        <v>11</v>
      </c>
      <c r="T15" s="13">
        <f>'UE after recession (NORM)'!AK15</f>
        <v>0.59513493406219842</v>
      </c>
      <c r="U15" s="13">
        <f>'S5 UE multi'!AQ15</f>
        <v>0.57215281126153961</v>
      </c>
      <c r="V15" s="13">
        <f>'PE multi 2 (percent) NORM'!AP15</f>
        <v>0.57215281126153961</v>
      </c>
      <c r="W15" s="13">
        <f>'PE multi 3 (percent) NORM'!AP15</f>
        <v>0.54980903717467411</v>
      </c>
      <c r="X15" s="13">
        <f>'PE multi 4 (percent) NORM'!AP15</f>
        <v>0.52508896226326041</v>
      </c>
      <c r="Y15" s="13">
        <f t="shared" si="1"/>
        <v>0.60074766323085427</v>
      </c>
    </row>
    <row r="16" spans="2:25" x14ac:dyDescent="0.3">
      <c r="B16">
        <v>12</v>
      </c>
      <c r="C16" s="13">
        <f>'UE after recession (NORM)'!AM16</f>
        <v>0.46296224138360936</v>
      </c>
      <c r="D16" s="13">
        <f>'S5 UE multi'!AS16</f>
        <v>0.48517261337860368</v>
      </c>
      <c r="E16" s="13">
        <f>'PE multi 2 (percent) NORM'!AR16</f>
        <v>0.48517261337860368</v>
      </c>
      <c r="F16" s="13">
        <f>'PE multi 3 (percent) NORM'!AR16</f>
        <v>0.50630877957190612</v>
      </c>
      <c r="G16" s="13">
        <f>'PE multi 4 (percent) NORM'!AR16</f>
        <v>0.51984064990166956</v>
      </c>
      <c r="H16">
        <f>'UE after recession (NORM)'!AJ16</f>
        <v>0.72576953718117276</v>
      </c>
      <c r="K16">
        <v>12</v>
      </c>
      <c r="L16" s="13">
        <f>'UE after recession (NORM)'!AL16</f>
        <v>0.72788231923663405</v>
      </c>
      <c r="M16" s="13">
        <f>'S5 UE multi'!AR16</f>
        <v>0.81793461633489262</v>
      </c>
      <c r="N16" s="13">
        <f>'PE multi 2 (percent) NORM'!AQ16</f>
        <v>0.81793461633489262</v>
      </c>
      <c r="O16" s="13">
        <f>'PE multi 3 (percent) NORM'!AQ16</f>
        <v>0.87534139703703484</v>
      </c>
      <c r="P16" s="13">
        <f>'PE multi 4 (percent) NORM'!AQ16</f>
        <v>0.8750690661533822</v>
      </c>
      <c r="Q16" s="13">
        <f t="shared" si="0"/>
        <v>0.72576953718117276</v>
      </c>
      <c r="S16">
        <v>12</v>
      </c>
      <c r="T16" s="13">
        <f>'UE after recession (NORM)'!AK16</f>
        <v>0.56294481534239305</v>
      </c>
      <c r="U16" s="13">
        <f>'S5 UE multi'!AQ16</f>
        <v>0.57562446223605745</v>
      </c>
      <c r="V16" s="13">
        <f>'PE multi 2 (percent) NORM'!AP16</f>
        <v>0.57562446223605745</v>
      </c>
      <c r="W16" s="13">
        <f>'PE multi 3 (percent) NORM'!AP16</f>
        <v>0.58343256517064679</v>
      </c>
      <c r="X16" s="13">
        <f>'PE multi 4 (percent) NORM'!AP16</f>
        <v>0.57516736068612828</v>
      </c>
      <c r="Y16" s="13">
        <f t="shared" si="1"/>
        <v>0.72576953718117276</v>
      </c>
    </row>
    <row r="17" spans="2:25" x14ac:dyDescent="0.3">
      <c r="B17">
        <v>13</v>
      </c>
      <c r="C17" s="13">
        <f>'UE after recession (NORM)'!AM17</f>
        <v>0.56907332633352092</v>
      </c>
      <c r="D17" s="13">
        <f>'S5 UE multi'!AS17</f>
        <v>0.60040431996100274</v>
      </c>
      <c r="E17" s="13">
        <f>'PE multi 2 (percent) NORM'!AR17</f>
        <v>0.60040431996100274</v>
      </c>
      <c r="F17" s="13">
        <f>'PE multi 3 (percent) NORM'!AR17</f>
        <v>0.63021998844512384</v>
      </c>
      <c r="G17" s="13">
        <f>'PE multi 4 (percent) NORM'!AR17</f>
        <v>0.64930868012328569</v>
      </c>
      <c r="H17">
        <f>'UE after recession (NORM)'!AJ17</f>
        <v>0.76104966366082816</v>
      </c>
      <c r="K17">
        <v>13</v>
      </c>
      <c r="L17" s="13">
        <f>'UE after recession (NORM)'!AL17</f>
        <v>0.82332433705173369</v>
      </c>
      <c r="M17" s="13">
        <f>'S5 UE multi'!AR17</f>
        <v>0.90352876558168982</v>
      </c>
      <c r="N17" s="13">
        <f>'PE multi 2 (percent) NORM'!AQ17</f>
        <v>0.90352876558168982</v>
      </c>
      <c r="O17" s="13">
        <f>'PE multi 3 (percent) NORM'!AQ17</f>
        <v>0.95036856756994259</v>
      </c>
      <c r="P17" s="13">
        <f>'PE multi 4 (percent) NORM'!AQ17</f>
        <v>0.94142133121058336</v>
      </c>
      <c r="Q17" s="13">
        <f t="shared" si="0"/>
        <v>0.76104966366082816</v>
      </c>
      <c r="S17">
        <v>13</v>
      </c>
      <c r="T17" s="13">
        <f>'UE after recession (NORM)'!AK17</f>
        <v>0.59048697277915008</v>
      </c>
      <c r="U17" s="13">
        <f>'S5 UE multi'!AQ17</f>
        <v>0.57817920530849254</v>
      </c>
      <c r="V17" s="13">
        <f>'PE multi 2 (percent) NORM'!AP17</f>
        <v>0.57817920530849254</v>
      </c>
      <c r="W17" s="13">
        <f>'PE multi 3 (percent) NORM'!AP17</f>
        <v>0.56483526576447995</v>
      </c>
      <c r="X17" s="13">
        <f>'PE multi 4 (percent) NORM'!AP17</f>
        <v>0.544917934026656</v>
      </c>
      <c r="Y17" s="13">
        <f t="shared" si="1"/>
        <v>0.76104966366082816</v>
      </c>
    </row>
    <row r="18" spans="2:25" x14ac:dyDescent="0.3">
      <c r="B18">
        <v>14</v>
      </c>
      <c r="C18" s="13">
        <f>'UE after recession (NORM)'!AM18</f>
        <v>0.66921138002889757</v>
      </c>
      <c r="D18" s="13">
        <f>'S5 UE multi'!AS18</f>
        <v>0.69978003461729665</v>
      </c>
      <c r="E18" s="13">
        <f>'PE multi 2 (percent) NORM'!AR18</f>
        <v>0.69978003461729665</v>
      </c>
      <c r="F18" s="13">
        <f>'PE multi 3 (percent) NORM'!AR18</f>
        <v>0.72887023462978107</v>
      </c>
      <c r="G18" s="13">
        <f>'PE multi 4 (percent) NORM'!AR18</f>
        <v>0.74749446434276234</v>
      </c>
      <c r="H18">
        <f>'UE after recession (NORM)'!AJ18</f>
        <v>0.85254985243452075</v>
      </c>
      <c r="K18">
        <v>14</v>
      </c>
      <c r="L18" s="13">
        <f>'UE after recession (NORM)'!AL18</f>
        <v>0.75119560361409521</v>
      </c>
      <c r="M18" s="13">
        <f>'S5 UE multi'!AR18</f>
        <v>0.86821386676010726</v>
      </c>
      <c r="N18" s="13">
        <f>'PE multi 2 (percent) NORM'!AQ18</f>
        <v>0.86821386676010726</v>
      </c>
      <c r="O18" s="13">
        <f>'PE multi 3 (percent) NORM'!AQ18</f>
        <v>0.94758059029720298</v>
      </c>
      <c r="P18" s="13">
        <f>'PE multi 4 (percent) NORM'!AQ18</f>
        <v>0.956906505690721</v>
      </c>
      <c r="Q18" s="13">
        <f t="shared" si="0"/>
        <v>0.85254985243452075</v>
      </c>
      <c r="S18">
        <v>14</v>
      </c>
      <c r="T18" s="13">
        <f>'UE after recession (NORM)'!AK18</f>
        <v>0.59788664857623519</v>
      </c>
      <c r="U18" s="13">
        <f>'S5 UE multi'!AQ18</f>
        <v>0.57589672508623002</v>
      </c>
      <c r="V18" s="13">
        <f>'PE multi 2 (percent) NORM'!AP18</f>
        <v>0.57589672508623002</v>
      </c>
      <c r="W18" s="13">
        <f>'PE multi 3 (percent) NORM'!AP18</f>
        <v>0.55437335735172588</v>
      </c>
      <c r="X18" s="13">
        <f>'PE multi 4 (percent) NORM'!AP18</f>
        <v>0.53002146404032791</v>
      </c>
      <c r="Y18" s="13">
        <f t="shared" si="1"/>
        <v>0.85254985243452075</v>
      </c>
    </row>
    <row r="19" spans="2:25" x14ac:dyDescent="0.3">
      <c r="B19">
        <v>15</v>
      </c>
      <c r="C19" s="13">
        <f>'UE after recession (NORM)'!AM19</f>
        <v>0.74292701049490562</v>
      </c>
      <c r="D19" s="13">
        <f>'S5 UE multi'!AS19</f>
        <v>0.758759096010163</v>
      </c>
      <c r="E19" s="13">
        <f>'PE multi 2 (percent) NORM'!AR19</f>
        <v>0.758759096010163</v>
      </c>
      <c r="F19" s="13">
        <f>'PE multi 3 (percent) NORM'!AR19</f>
        <v>0.77382546188248957</v>
      </c>
      <c r="G19" s="13">
        <f>'PE multi 4 (percent) NORM'!AR19</f>
        <v>0.78347130339700699</v>
      </c>
      <c r="H19">
        <f>'UE after recession (NORM)'!AJ19</f>
        <v>0.87983070424817378</v>
      </c>
      <c r="K19">
        <v>15</v>
      </c>
      <c r="L19" s="13">
        <f>'UE after recession (NORM)'!AL19</f>
        <v>0.75171615665650815</v>
      </c>
      <c r="M19" s="13">
        <f>'S5 UE multi'!AR19</f>
        <v>0.86109007193183029</v>
      </c>
      <c r="N19" s="13">
        <f>'PE multi 2 (percent) NORM'!AQ19</f>
        <v>0.86109007193183029</v>
      </c>
      <c r="O19" s="13">
        <f>'PE multi 3 (percent) NORM'!AQ19</f>
        <v>0.93405686518270548</v>
      </c>
      <c r="P19" s="13">
        <f>'PE multi 4 (percent) NORM'!AQ19</f>
        <v>0.94030731479613205</v>
      </c>
      <c r="Q19" s="13">
        <f t="shared" si="0"/>
        <v>0.87983070424817378</v>
      </c>
      <c r="S19">
        <v>15</v>
      </c>
      <c r="T19" s="13">
        <f>'UE after recession (NORM)'!AK19</f>
        <v>0.63908811383233799</v>
      </c>
      <c r="U19" s="13">
        <f>'S5 UE multi'!AQ19</f>
        <v>0.61580278913964759</v>
      </c>
      <c r="V19" s="13">
        <f>'PE multi 2 (percent) NORM'!AP19</f>
        <v>0.61580278913964759</v>
      </c>
      <c r="W19" s="13">
        <f>'PE multi 3 (percent) NORM'!AP19</f>
        <v>0.59298117917270976</v>
      </c>
      <c r="X19" s="13">
        <f>'PE multi 4 (percent) NORM'!AP19</f>
        <v>0.56704776779451194</v>
      </c>
      <c r="Y19" s="13">
        <f t="shared" si="1"/>
        <v>0.87983070424817378</v>
      </c>
    </row>
    <row r="20" spans="2:25" x14ac:dyDescent="0.3">
      <c r="B20">
        <v>16</v>
      </c>
      <c r="C20" s="13">
        <f>'UE after recession (NORM)'!AM20</f>
        <v>0.79123291148752395</v>
      </c>
      <c r="D20" s="13">
        <f>'S5 UE multi'!AS20</f>
        <v>0.80913783978596765</v>
      </c>
      <c r="E20" s="13">
        <f>'PE multi 2 (percent) NORM'!AR20</f>
        <v>0.80913783978596765</v>
      </c>
      <c r="F20" s="13">
        <f>'PE multi 3 (percent) NORM'!AR20</f>
        <v>0.82617679529199717</v>
      </c>
      <c r="G20" s="13">
        <f>'PE multi 4 (percent) NORM'!AR20</f>
        <v>0.83708553504893812</v>
      </c>
      <c r="H20">
        <f>'UE after recession (NORM)'!AJ20</f>
        <v>0.96923957031359598</v>
      </c>
      <c r="K20">
        <v>16</v>
      </c>
      <c r="L20" s="13">
        <f>'UE after recession (NORM)'!AL20</f>
        <v>0.75079605068370225</v>
      </c>
      <c r="M20" s="13">
        <f>'S5 UE multi'!AR20</f>
        <v>0.86380073167276727</v>
      </c>
      <c r="N20" s="13">
        <f>'PE multi 2 (percent) NORM'!AQ20</f>
        <v>0.86380073167276727</v>
      </c>
      <c r="O20" s="13">
        <f>'PE multi 3 (percent) NORM'!AQ20</f>
        <v>0.93982372860095209</v>
      </c>
      <c r="P20" s="13">
        <f>'PE multi 4 (percent) NORM'!AQ20</f>
        <v>0.9475683650347535</v>
      </c>
      <c r="Q20" s="13">
        <f t="shared" si="0"/>
        <v>0.96923957031359598</v>
      </c>
      <c r="S20">
        <v>16</v>
      </c>
      <c r="T20" s="13">
        <f>'UE after recession (NORM)'!AK20</f>
        <v>0.66808482089192267</v>
      </c>
      <c r="U20" s="13">
        <f>'S5 UE multi'!AQ20</f>
        <v>0.66277829696098123</v>
      </c>
      <c r="V20" s="13">
        <f>'PE multi 2 (percent) NORM'!AP20</f>
        <v>0.66277829696098123</v>
      </c>
      <c r="W20" s="13">
        <f>'PE multi 3 (percent) NORM'!AP20</f>
        <v>0.65492836981319869</v>
      </c>
      <c r="X20" s="13">
        <f>'PE multi 4 (percent) NORM'!AP20</f>
        <v>0.63617922149979811</v>
      </c>
      <c r="Y20" s="13">
        <f t="shared" si="1"/>
        <v>0.96923957031359598</v>
      </c>
    </row>
    <row r="21" spans="2:25" x14ac:dyDescent="0.3">
      <c r="B21">
        <v>17</v>
      </c>
      <c r="C21" s="13">
        <f>'UE after recession (NORM)'!AM21</f>
        <v>0.87370672287826689</v>
      </c>
      <c r="D21" s="13">
        <f>'S5 UE multi'!AS21</f>
        <v>0.88954409248365118</v>
      </c>
      <c r="E21" s="13">
        <f>'PE multi 2 (percent) NORM'!AR21</f>
        <v>0.88954409248365118</v>
      </c>
      <c r="F21" s="13">
        <f>'PE multi 3 (percent) NORM'!AR21</f>
        <v>0.90461548688080962</v>
      </c>
      <c r="G21" s="13">
        <f>'PE multi 4 (percent) NORM'!AR21</f>
        <v>0.91426454777510224</v>
      </c>
      <c r="H21">
        <f>'UE after recession (NORM)'!AJ21</f>
        <v>1</v>
      </c>
      <c r="K21">
        <v>17</v>
      </c>
      <c r="L21" s="13">
        <f>'UE after recession (NORM)'!AL21</f>
        <v>0.71759435991260656</v>
      </c>
      <c r="M21" s="13">
        <f>'S5 UE multi'!AR21</f>
        <v>0.8470432627994019</v>
      </c>
      <c r="N21" s="13">
        <f>'PE multi 2 (percent) NORM'!AQ21</f>
        <v>0.8470432627994019</v>
      </c>
      <c r="O21" s="13">
        <f>'PE multi 3 (percent) NORM'!AQ21</f>
        <v>0.9376196599944866</v>
      </c>
      <c r="P21" s="13">
        <f>'PE multi 4 (percent) NORM'!AQ21</f>
        <v>0.95357553022515762</v>
      </c>
      <c r="Q21" s="13">
        <f t="shared" si="0"/>
        <v>1</v>
      </c>
      <c r="S21">
        <v>17</v>
      </c>
      <c r="T21" s="13">
        <f>'UE after recession (NORM)'!AK21</f>
        <v>0.76021449808123798</v>
      </c>
      <c r="U21" s="13">
        <f>'S5 UE multi'!AQ21</f>
        <v>0.75279835447733168</v>
      </c>
      <c r="V21" s="13">
        <f>'PE multi 2 (percent) NORM'!AP21</f>
        <v>0.75279835447733168</v>
      </c>
      <c r="W21" s="13">
        <f>'PE multi 3 (percent) NORM'!AP21</f>
        <v>0.74270725834670259</v>
      </c>
      <c r="X21" s="13">
        <f>'PE multi 4 (percent) NORM'!AP21</f>
        <v>0.72076738749292713</v>
      </c>
      <c r="Y21" s="13">
        <f t="shared" si="1"/>
        <v>1</v>
      </c>
    </row>
    <row r="22" spans="2:25" x14ac:dyDescent="0.3">
      <c r="B22">
        <v>18</v>
      </c>
      <c r="C22" s="13">
        <f>'UE after recession (NORM)'!AM22</f>
        <v>0.90144033356322573</v>
      </c>
      <c r="D22" s="13">
        <f>'S5 UE multi'!AS22</f>
        <v>0.91482538477927799</v>
      </c>
      <c r="E22" s="13">
        <f>'PE multi 2 (percent) NORM'!AR22</f>
        <v>0.91482538477927799</v>
      </c>
      <c r="F22" s="13">
        <f>'PE multi 3 (percent) NORM'!AR22</f>
        <v>0.92756306729410054</v>
      </c>
      <c r="G22" s="13">
        <f>'PE multi 4 (percent) NORM'!AR22</f>
        <v>0.93571803099545958</v>
      </c>
      <c r="H22">
        <f>'UE after recession (NORM)'!AJ22</f>
        <v>0.96860605564772195</v>
      </c>
      <c r="K22">
        <v>18</v>
      </c>
      <c r="L22" s="13">
        <f>'UE after recession (NORM)'!AL22</f>
        <v>0.68919122477730888</v>
      </c>
      <c r="M22" s="13">
        <f>'S5 UE multi'!AR22</f>
        <v>0.77915987729557867</v>
      </c>
      <c r="N22" s="13">
        <f>'PE multi 2 (percent) NORM'!AQ22</f>
        <v>0.77915987729557867</v>
      </c>
      <c r="O22" s="13">
        <f>'PE multi 3 (percent) NORM'!AQ22</f>
        <v>0.83744483905771605</v>
      </c>
      <c r="P22" s="13">
        <f>'PE multi 4 (percent) NORM'!AQ22</f>
        <v>0.83906322296408642</v>
      </c>
      <c r="Q22" s="13">
        <f t="shared" si="0"/>
        <v>0.96860605564772195</v>
      </c>
      <c r="S22">
        <v>18</v>
      </c>
      <c r="T22" s="13">
        <f>'UE after recession (NORM)'!AK22</f>
        <v>0.77437938249108795</v>
      </c>
      <c r="U22" s="13">
        <f>'S5 UE multi'!AQ22</f>
        <v>0.76549917161397729</v>
      </c>
      <c r="V22" s="13">
        <f>'PE multi 2 (percent) NORM'!AP22</f>
        <v>0.76549917161397729</v>
      </c>
      <c r="W22" s="13">
        <f>'PE multi 3 (percent) NORM'!AP22</f>
        <v>0.75410508965628509</v>
      </c>
      <c r="X22" s="13">
        <f>'PE multi 4 (percent) NORM'!AP22</f>
        <v>0.73117404800565433</v>
      </c>
      <c r="Y22" s="13">
        <f t="shared" si="1"/>
        <v>0.96860605564772195</v>
      </c>
    </row>
    <row r="23" spans="2:25" x14ac:dyDescent="0.3">
      <c r="B23">
        <v>19</v>
      </c>
      <c r="C23" s="13">
        <f>'UE after recession (NORM)'!AM23</f>
        <v>0.89134577374241875</v>
      </c>
      <c r="D23" s="13">
        <f>'S5 UE multi'!AS23</f>
        <v>0.89892800851603194</v>
      </c>
      <c r="E23" s="13">
        <f>'PE multi 2 (percent) NORM'!AR23</f>
        <v>0.89892800851603194</v>
      </c>
      <c r="F23" s="13">
        <f>'PE multi 3 (percent) NORM'!AR23</f>
        <v>0.90614352810876231</v>
      </c>
      <c r="G23" s="13">
        <f>'PE multi 4 (percent) NORM'!AR23</f>
        <v>0.91076307332797235</v>
      </c>
      <c r="H23">
        <f>'UE after recession (NORM)'!AJ23</f>
        <v>0.95369313120211452</v>
      </c>
      <c r="K23">
        <v>19</v>
      </c>
      <c r="L23" s="13">
        <f>'UE after recession (NORM)'!AL23</f>
        <v>0.71270048138151387</v>
      </c>
      <c r="M23" s="13">
        <f>'S5 UE multi'!AR23</f>
        <v>0.82394297134544758</v>
      </c>
      <c r="N23" s="13">
        <f>'PE multi 2 (percent) NORM'!AQ23</f>
        <v>0.82394297134544758</v>
      </c>
      <c r="O23" s="13">
        <f>'PE multi 3 (percent) NORM'!AQ23</f>
        <v>0.89942706053437693</v>
      </c>
      <c r="P23" s="13">
        <f>'PE multi 4 (percent) NORM'!AQ23</f>
        <v>0.90836316989924837</v>
      </c>
      <c r="Q23" s="13">
        <f t="shared" si="0"/>
        <v>0.95369313120211452</v>
      </c>
      <c r="S23">
        <v>19</v>
      </c>
      <c r="T23" s="13">
        <f>'UE after recession (NORM)'!AK23</f>
        <v>0.8339038451151356</v>
      </c>
      <c r="U23" s="13">
        <f>'S5 UE multi'!AQ23</f>
        <v>0.84307891032991955</v>
      </c>
      <c r="V23" s="13">
        <f>'PE multi 2 (percent) NORM'!AP23</f>
        <v>0.84307891032991955</v>
      </c>
      <c r="W23" s="13">
        <f>'PE multi 3 (percent) NORM'!AP23</f>
        <v>0.84656602760657629</v>
      </c>
      <c r="X23" s="13">
        <f>'PE multi 4 (percent) NORM'!AP23</f>
        <v>0.83010261212768788</v>
      </c>
      <c r="Y23" s="13">
        <f t="shared" si="1"/>
        <v>0.95369313120211452</v>
      </c>
    </row>
    <row r="24" spans="2:25" x14ac:dyDescent="0.3">
      <c r="B24">
        <v>20</v>
      </c>
      <c r="C24" s="13">
        <f>'UE after recession (NORM)'!AM24</f>
        <v>0.92113359639218251</v>
      </c>
      <c r="D24" s="13">
        <f>'S5 UE multi'!AS24</f>
        <v>0.92516262883054967</v>
      </c>
      <c r="E24" s="13">
        <f>'PE multi 2 (percent) NORM'!AR24</f>
        <v>0.92516262883054967</v>
      </c>
      <c r="F24" s="13">
        <f>'PE multi 3 (percent) NORM'!AR24</f>
        <v>0.92899679690457904</v>
      </c>
      <c r="G24" s="13">
        <f>'PE multi 4 (percent) NORM'!AR24</f>
        <v>0.93145152141449195</v>
      </c>
      <c r="H24">
        <f>'UE after recession (NORM)'!AJ24</f>
        <v>0.93377875049238979</v>
      </c>
      <c r="K24">
        <v>20</v>
      </c>
      <c r="L24" s="13">
        <f>'UE after recession (NORM)'!AL24</f>
        <v>0.79018430495029268</v>
      </c>
      <c r="M24" s="13">
        <f>'S5 UE multi'!AR24</f>
        <v>0.8900224777140846</v>
      </c>
      <c r="N24" s="13">
        <f>'PE multi 2 (percent) NORM'!AQ24</f>
        <v>0.8900224777140846</v>
      </c>
      <c r="O24" s="13">
        <f>'PE multi 3 (percent) NORM'!AQ24</f>
        <v>0.95407914947374972</v>
      </c>
      <c r="P24" s="13">
        <f>'PE multi 4 (percent) NORM'!AQ24</f>
        <v>0.95461248486957262</v>
      </c>
      <c r="Q24" s="13">
        <f t="shared" si="0"/>
        <v>0.93377875049238979</v>
      </c>
      <c r="S24">
        <v>20</v>
      </c>
      <c r="T24" s="13">
        <f>'UE after recession (NORM)'!AK24</f>
        <v>0.82593096663718657</v>
      </c>
      <c r="U24" s="13">
        <f>'S5 UE multi'!AQ24</f>
        <v>0.83456915540376742</v>
      </c>
      <c r="V24" s="13">
        <f>'PE multi 2 (percent) NORM'!AP24</f>
        <v>0.83456915540376742</v>
      </c>
      <c r="W24" s="13">
        <f>'PE multi 3 (percent) NORM'!AP24</f>
        <v>0.83764523019024217</v>
      </c>
      <c r="X24" s="13">
        <f>'PE multi 4 (percent) NORM'!AP24</f>
        <v>0.82114193690237902</v>
      </c>
      <c r="Y24" s="13">
        <f t="shared" si="1"/>
        <v>0.93377875049238979</v>
      </c>
    </row>
    <row r="25" spans="2:25" x14ac:dyDescent="0.3">
      <c r="B25">
        <v>21</v>
      </c>
      <c r="C25" s="13">
        <f>'UE after recession (NORM)'!AM25</f>
        <v>0.95117014534352173</v>
      </c>
      <c r="D25" s="13">
        <f>'S5 UE multi'!AS25</f>
        <v>0.94115658505867605</v>
      </c>
      <c r="E25" s="13">
        <f>'PE multi 2 (percent) NORM'!AR25</f>
        <v>0.94115658505867605</v>
      </c>
      <c r="F25" s="13">
        <f>'PE multi 3 (percent) NORM'!AR25</f>
        <v>0.9316273311400628</v>
      </c>
      <c r="G25" s="13">
        <f>'PE multi 4 (percent) NORM'!AR25</f>
        <v>0.92552647882906425</v>
      </c>
      <c r="H25">
        <f>'UE after recession (NORM)'!AJ25</f>
        <v>0.87571017598378076</v>
      </c>
      <c r="K25">
        <v>21</v>
      </c>
      <c r="L25" s="13">
        <f>'UE after recession (NORM)'!AL25</f>
        <v>0.8303524366216225</v>
      </c>
      <c r="M25" s="13">
        <f>'S5 UE multi'!AR25</f>
        <v>0.93386090437006331</v>
      </c>
      <c r="N25" s="13">
        <f>'PE multi 2 (percent) NORM'!AQ25</f>
        <v>0.93386090437006331</v>
      </c>
      <c r="O25" s="13">
        <f>'PE multi 3 (percent) NORM'!AQ25</f>
        <v>1</v>
      </c>
      <c r="P25" s="13">
        <f>'PE multi 4 (percent) NORM'!AQ25</f>
        <v>1</v>
      </c>
      <c r="Q25" s="13">
        <f t="shared" si="0"/>
        <v>0.87571017598378076</v>
      </c>
      <c r="S25">
        <v>21</v>
      </c>
      <c r="T25" s="13">
        <f>'UE after recession (NORM)'!AK25</f>
        <v>0.80474653601055313</v>
      </c>
      <c r="U25" s="13">
        <f>'S5 UE multi'!AQ25</f>
        <v>0.82668755992791521</v>
      </c>
      <c r="V25" s="13">
        <f>'PE multi 2 (percent) NORM'!AP25</f>
        <v>0.82668755992791521</v>
      </c>
      <c r="W25" s="13">
        <f>'PE multi 3 (percent) NORM'!AP25</f>
        <v>0.84105765684604006</v>
      </c>
      <c r="X25" s="13">
        <f>'PE multi 4 (percent) NORM'!AP25</f>
        <v>0.83091800706980345</v>
      </c>
      <c r="Y25" s="13">
        <f t="shared" si="1"/>
        <v>0.87571017598378076</v>
      </c>
    </row>
    <row r="26" spans="2:25" x14ac:dyDescent="0.3">
      <c r="B26">
        <v>22</v>
      </c>
      <c r="C26" s="13">
        <f>'UE after recession (NORM)'!AM26</f>
        <v>1</v>
      </c>
      <c r="D26" s="13">
        <f>'S5 UE multi'!AS26</f>
        <v>1</v>
      </c>
      <c r="E26" s="13">
        <f>'PE multi 2 (percent) NORM'!AR26</f>
        <v>1</v>
      </c>
      <c r="F26" s="13">
        <f>'PE multi 3 (percent) NORM'!AR26</f>
        <v>1</v>
      </c>
      <c r="G26" s="13">
        <f>'PE multi 4 (percent) NORM'!AR26</f>
        <v>1</v>
      </c>
      <c r="H26">
        <f>'UE after recession (NORM)'!AJ26</f>
        <v>0.84912321749793529</v>
      </c>
      <c r="K26">
        <v>22</v>
      </c>
      <c r="L26" s="13">
        <f>'UE after recession (NORM)'!AL26</f>
        <v>0.77245445432438287</v>
      </c>
      <c r="M26" s="13">
        <f>'S5 UE multi'!AR26</f>
        <v>0.85016714395620896</v>
      </c>
      <c r="N26" s="13">
        <f>'PE multi 2 (percent) NORM'!AQ26</f>
        <v>0.85016714395620896</v>
      </c>
      <c r="O26" s="13">
        <f>'PE multi 3 (percent) NORM'!AQ26</f>
        <v>0.8961714863854795</v>
      </c>
      <c r="P26" s="13">
        <f>'PE multi 4 (percent) NORM'!AQ26</f>
        <v>0.88875994100155375</v>
      </c>
      <c r="Q26" s="13">
        <f t="shared" si="0"/>
        <v>0.84912321749793529</v>
      </c>
      <c r="S26">
        <v>22</v>
      </c>
      <c r="T26" s="13">
        <f>'UE after recession (NORM)'!AK26</f>
        <v>0.9089779377002476</v>
      </c>
      <c r="U26" s="13">
        <f>'S5 UE multi'!AQ26</f>
        <v>0.93339177594137279</v>
      </c>
      <c r="V26" s="13">
        <f>'PE multi 2 (percent) NORM'!AP26</f>
        <v>0.93339177594137279</v>
      </c>
      <c r="W26" s="13">
        <f>'PE multi 3 (percent) NORM'!AP26</f>
        <v>0.94931279640922506</v>
      </c>
      <c r="X26" s="13">
        <f>'PE multi 4 (percent) NORM'!AP26</f>
        <v>0.93769777276687893</v>
      </c>
      <c r="Y26" s="13">
        <f t="shared" si="1"/>
        <v>0.84912321749793529</v>
      </c>
    </row>
    <row r="27" spans="2:25" x14ac:dyDescent="0.3">
      <c r="B27">
        <v>23</v>
      </c>
      <c r="C27" s="13">
        <f>'UE after recession (NORM)'!AM27</f>
        <v>0.9784039879199079</v>
      </c>
      <c r="D27" s="13">
        <f>'S5 UE multi'!AS27</f>
        <v>0.97353787286475579</v>
      </c>
      <c r="E27" s="13">
        <f>'PE multi 2 (percent) NORM'!AR27</f>
        <v>0.97353787286475579</v>
      </c>
      <c r="F27" s="13">
        <f>'PE multi 3 (percent) NORM'!AR27</f>
        <v>0.96890710771842625</v>
      </c>
      <c r="G27" s="13">
        <f>'PE multi 4 (percent) NORM'!AR27</f>
        <v>0.96594238304155622</v>
      </c>
      <c r="H27">
        <f>'UE after recession (NORM)'!AJ27</f>
        <v>0.86748449755137369</v>
      </c>
      <c r="K27">
        <v>23</v>
      </c>
      <c r="L27" s="13">
        <f>'UE after recession (NORM)'!AL27</f>
        <v>0.80222778442057718</v>
      </c>
      <c r="M27" s="13">
        <f>'S5 UE multi'!AR27</f>
        <v>0.84984405894704584</v>
      </c>
      <c r="N27" s="13">
        <f>'PE multi 2 (percent) NORM'!AQ27</f>
        <v>0.84984405894704584</v>
      </c>
      <c r="O27" s="13">
        <f>'PE multi 3 (percent) NORM'!AQ27</f>
        <v>0.86997202524425721</v>
      </c>
      <c r="P27" s="13">
        <f>'PE multi 4 (percent) NORM'!AQ27</f>
        <v>0.84907343231184984</v>
      </c>
      <c r="Q27" s="13">
        <f t="shared" si="0"/>
        <v>0.86748449755137369</v>
      </c>
      <c r="S27">
        <v>23</v>
      </c>
      <c r="T27" s="13">
        <f>'UE after recession (NORM)'!AK27</f>
        <v>1</v>
      </c>
      <c r="U27" s="13">
        <f>'S5 UE multi'!AQ27</f>
        <v>1</v>
      </c>
      <c r="V27" s="13">
        <f>'PE multi 2 (percent) NORM'!AP27</f>
        <v>1</v>
      </c>
      <c r="W27" s="13">
        <f>'PE multi 3 (percent) NORM'!AP27</f>
        <v>0.99492942964590303</v>
      </c>
      <c r="X27" s="13">
        <f>'PE multi 4 (percent) NORM'!AP27</f>
        <v>0.97035417703550075</v>
      </c>
      <c r="Y27" s="13">
        <f t="shared" si="1"/>
        <v>0.86748449755137369</v>
      </c>
    </row>
    <row r="28" spans="2:25" x14ac:dyDescent="0.3">
      <c r="B28">
        <v>24</v>
      </c>
      <c r="C28" s="13">
        <f>'UE after recession (NORM)'!AM28</f>
        <v>0.97164162030587853</v>
      </c>
      <c r="D28" s="13">
        <f>'S5 UE multi'!AS28</f>
        <v>0.96017947466084397</v>
      </c>
      <c r="E28" s="13">
        <f>'PE multi 2 (percent) NORM'!AR28</f>
        <v>0.96017947466084397</v>
      </c>
      <c r="F28" s="13">
        <f>'PE multi 3 (percent) NORM'!AR28</f>
        <v>0.94927169628865382</v>
      </c>
      <c r="G28" s="13">
        <f>'PE multi 4 (percent) NORM'!AR28</f>
        <v>0.94228828022500466</v>
      </c>
      <c r="H28">
        <f>'UE after recession (NORM)'!AJ28</f>
        <v>0.77887648595312142</v>
      </c>
      <c r="K28">
        <v>24</v>
      </c>
      <c r="L28" s="13">
        <f>'UE after recession (NORM)'!AL28</f>
        <v>0.79367687623447214</v>
      </c>
      <c r="M28" s="13">
        <f>'S5 UE multi'!AR28</f>
        <v>0.83096475376076218</v>
      </c>
      <c r="N28" s="13">
        <f>'PE multi 2 (percent) NORM'!AQ28</f>
        <v>0.83096475376076218</v>
      </c>
      <c r="O28" s="13">
        <f>'PE multi 3 (percent) NORM'!AQ28</f>
        <v>0.84267243669460501</v>
      </c>
      <c r="P28" s="13">
        <f>'PE multi 4 (percent) NORM'!AQ28</f>
        <v>0.81807874143492065</v>
      </c>
      <c r="Q28" s="13">
        <f t="shared" si="0"/>
        <v>0.77887648595312142</v>
      </c>
      <c r="S28">
        <v>24</v>
      </c>
      <c r="T28" s="13">
        <f>'UE after recession (NORM)'!AK28</f>
        <v>0.93329621685907715</v>
      </c>
      <c r="U28" s="13">
        <f>'S5 UE multi'!AQ28</f>
        <v>0.96015051271120866</v>
      </c>
      <c r="V28" s="13">
        <f>'PE multi 2 (percent) NORM'!AP28</f>
        <v>0.96015051271120866</v>
      </c>
      <c r="W28" s="13">
        <f>'PE multi 3 (percent) NORM'!AP28</f>
        <v>0.97800045246875356</v>
      </c>
      <c r="X28" s="13">
        <f>'PE multi 4 (percent) NORM'!AP28</f>
        <v>0.96685972802999409</v>
      </c>
      <c r="Y28" s="13">
        <f t="shared" si="1"/>
        <v>0.77887648595312142</v>
      </c>
    </row>
    <row r="29" spans="2:25" x14ac:dyDescent="0.3">
      <c r="B29">
        <v>25</v>
      </c>
      <c r="C29" s="13">
        <f>'UE after recession (NORM)'!AM29</f>
        <v>0.95714014596654462</v>
      </c>
      <c r="D29" s="13">
        <f>'S5 UE multi'!AS29</f>
        <v>0.9431794815356308</v>
      </c>
      <c r="E29" s="13">
        <f>'PE multi 2 (percent) NORM'!AR29</f>
        <v>0.9431794815356308</v>
      </c>
      <c r="F29" s="13">
        <f>'PE multi 3 (percent) NORM'!AR29</f>
        <v>0.92989402536915033</v>
      </c>
      <c r="G29" s="13">
        <f>'PE multi 4 (percent) NORM'!AR29</f>
        <v>0.92138836410246661</v>
      </c>
      <c r="H29">
        <f>'UE after recession (NORM)'!AJ29</f>
        <v>0.75236973824329068</v>
      </c>
      <c r="K29">
        <v>25</v>
      </c>
      <c r="L29" s="13">
        <f>'UE after recession (NORM)'!AL29</f>
        <v>0.87000333255402917</v>
      </c>
      <c r="M29" s="13">
        <f>'S5 UE multi'!AR29</f>
        <v>0.88157558748700826</v>
      </c>
      <c r="N29" s="13">
        <f>'PE multi 2 (percent) NORM'!AQ29</f>
        <v>0.88157558748700826</v>
      </c>
      <c r="O29" s="13">
        <f>'PE multi 3 (percent) NORM'!AQ29</f>
        <v>0.86992651368323903</v>
      </c>
      <c r="P29" s="13">
        <f>'PE multi 4 (percent) NORM'!AQ29</f>
        <v>0.83127835436557662</v>
      </c>
      <c r="Q29" s="13">
        <f t="shared" si="0"/>
        <v>0.75236973824329068</v>
      </c>
      <c r="S29">
        <v>25</v>
      </c>
      <c r="T29" s="13">
        <f>'UE after recession (NORM)'!AK29</f>
        <v>0.91080506639432879</v>
      </c>
      <c r="U29" s="13">
        <f>'S5 UE multi'!AQ29</f>
        <v>0.96176507161284508</v>
      </c>
      <c r="V29" s="13">
        <f>'PE multi 2 (percent) NORM'!AP29</f>
        <v>0.96176507161284508</v>
      </c>
      <c r="W29" s="13">
        <f>'PE multi 3 (percent) NORM'!AP29</f>
        <v>1</v>
      </c>
      <c r="X29" s="13">
        <f>'PE multi 4 (percent) NORM'!AP29</f>
        <v>1</v>
      </c>
      <c r="Y29" s="13">
        <f t="shared" si="1"/>
        <v>0.75236973824329068</v>
      </c>
    </row>
    <row r="30" spans="2:25" x14ac:dyDescent="0.3">
      <c r="B30">
        <v>26</v>
      </c>
      <c r="C30" s="13">
        <f>'UE after recession (NORM)'!AM30</f>
        <v>0.9620293512908149</v>
      </c>
      <c r="D30" s="13">
        <f>'S5 UE multi'!AS30</f>
        <v>0.9410128208081755</v>
      </c>
      <c r="E30" s="13">
        <f>'PE multi 2 (percent) NORM'!AR30</f>
        <v>0.9410128208081755</v>
      </c>
      <c r="F30" s="13">
        <f>'PE multi 3 (percent) NORM'!AR30</f>
        <v>0.92101275592012288</v>
      </c>
      <c r="G30" s="13">
        <f>'PE multi 4 (percent) NORM'!AR30</f>
        <v>0.90820824434613012</v>
      </c>
      <c r="H30">
        <f>'UE after recession (NORM)'!AJ30</f>
        <v>0.6704155625518442</v>
      </c>
      <c r="K30">
        <v>26</v>
      </c>
      <c r="L30" s="13">
        <f>'UE after recession (NORM)'!AL30</f>
        <v>0.9080665824355203</v>
      </c>
      <c r="M30" s="13">
        <f>'S5 UE multi'!AR30</f>
        <v>0.90169853305477055</v>
      </c>
      <c r="N30" s="13">
        <f>'PE multi 2 (percent) NORM'!AQ30</f>
        <v>0.90169853305477055</v>
      </c>
      <c r="O30" s="13">
        <f>'PE multi 3 (percent) NORM'!AQ30</f>
        <v>0.87412689354518069</v>
      </c>
      <c r="P30" s="13">
        <f>'PE multi 4 (percent) NORM'!AQ30</f>
        <v>0.8264289022731095</v>
      </c>
      <c r="Q30" s="13">
        <f t="shared" si="0"/>
        <v>0.6704155625518442</v>
      </c>
      <c r="S30">
        <v>26</v>
      </c>
      <c r="T30" s="13">
        <f>'UE after recession (NORM)'!AK30</f>
        <v>0.91165482907700157</v>
      </c>
      <c r="U30" s="13">
        <f>'S5 UE multi'!AQ30</f>
        <v>0.92761447657826002</v>
      </c>
      <c r="V30" s="13">
        <f>'PE multi 2 (percent) NORM'!AP30</f>
        <v>0.92761447657826002</v>
      </c>
      <c r="W30" s="13">
        <f>'PE multi 3 (percent) NORM'!AP30</f>
        <v>0.93641263523070772</v>
      </c>
      <c r="X30" s="13">
        <f>'PE multi 4 (percent) NORM'!AP30</f>
        <v>0.92101847527029757</v>
      </c>
      <c r="Y30" s="13">
        <f t="shared" si="1"/>
        <v>0.6704155625518442</v>
      </c>
    </row>
    <row r="31" spans="2:25" x14ac:dyDescent="0.3">
      <c r="B31">
        <v>27</v>
      </c>
      <c r="C31" s="13">
        <f>'UE after recession (NORM)'!AM31</f>
        <v>0.97347252288898989</v>
      </c>
      <c r="D31" s="13">
        <f>'S5 UE multi'!AS31</f>
        <v>0.95443562647076652</v>
      </c>
      <c r="E31" s="13">
        <f>'PE multi 2 (percent) NORM'!AR31</f>
        <v>0.95443562647076652</v>
      </c>
      <c r="F31" s="13">
        <f>'PE multi 3 (percent) NORM'!AR31</f>
        <v>0.9363194505421979</v>
      </c>
      <c r="G31" s="13">
        <f>'PE multi 4 (percent) NORM'!AR31</f>
        <v>0.92472104895439056</v>
      </c>
      <c r="H31">
        <f>'UE after recession (NORM)'!AJ31</f>
        <v>0.61568981197918959</v>
      </c>
      <c r="K31">
        <v>27</v>
      </c>
      <c r="L31" s="13">
        <f>'UE after recession (NORM)'!AL31</f>
        <v>1</v>
      </c>
      <c r="M31" s="13">
        <f>'S5 UE multi'!AR31</f>
        <v>1</v>
      </c>
      <c r="N31" s="13">
        <f>'PE multi 2 (percent) NORM'!AQ31</f>
        <v>1</v>
      </c>
      <c r="O31" s="13">
        <f>'PE multi 3 (percent) NORM'!AQ31</f>
        <v>0.97549643798550389</v>
      </c>
      <c r="P31" s="13">
        <f>'PE multi 4 (percent) NORM'!AQ31</f>
        <v>0.92576707879966824</v>
      </c>
      <c r="Q31" s="13">
        <f t="shared" si="0"/>
        <v>0.61568981197918959</v>
      </c>
      <c r="S31">
        <v>27</v>
      </c>
      <c r="T31" s="13">
        <f>'UE after recession (NORM)'!AK31</f>
        <v>0.79439293908021003</v>
      </c>
      <c r="U31" s="13">
        <f>'S5 UE multi'!AQ31</f>
        <v>0.83143724737500457</v>
      </c>
      <c r="V31" s="13">
        <f>'PE multi 2 (percent) NORM'!AP31</f>
        <v>0.83143724737500457</v>
      </c>
      <c r="W31" s="13">
        <f>'PE multi 3 (percent) NORM'!AP31</f>
        <v>0.85856047963385496</v>
      </c>
      <c r="X31" s="13">
        <f>'PE multi 4 (percent) NORM'!AP31</f>
        <v>0.85530911779482321</v>
      </c>
      <c r="Y31" s="13">
        <f t="shared" si="1"/>
        <v>0.61568981197918959</v>
      </c>
    </row>
    <row r="32" spans="2:25" x14ac:dyDescent="0.3">
      <c r="B32">
        <v>28</v>
      </c>
      <c r="C32" s="13">
        <f>'UE after recession (NORM)'!AM32</f>
        <v>0.9770858702535592</v>
      </c>
      <c r="D32" s="13">
        <f>'S5 UE multi'!AS32</f>
        <v>0.95558563739831359</v>
      </c>
      <c r="E32" s="13">
        <f>'PE multi 2 (percent) NORM'!AR32</f>
        <v>0.95558563739831359</v>
      </c>
      <c r="F32" s="13">
        <f>'PE multi 3 (percent) NORM'!AR32</f>
        <v>0.93512526442817168</v>
      </c>
      <c r="G32" s="13">
        <f>'PE multi 4 (percent) NORM'!AR32</f>
        <v>0.92202605280206873</v>
      </c>
      <c r="H32">
        <f>'UE after recession (NORM)'!AJ32</f>
        <v>0.54643927906098944</v>
      </c>
      <c r="K32">
        <v>28</v>
      </c>
      <c r="L32" s="13">
        <f>'UE after recession (NORM)'!AL32</f>
        <v>0.92649669992843509</v>
      </c>
      <c r="M32" s="13">
        <f>'S5 UE multi'!AR32</f>
        <v>0.93463211981189342</v>
      </c>
      <c r="N32" s="13">
        <f>'PE multi 2 (percent) NORM'!AQ32</f>
        <v>0.93463211981189342</v>
      </c>
      <c r="O32" s="13">
        <f>'PE multi 3 (percent) NORM'!AQ32</f>
        <v>0.91872713671853823</v>
      </c>
      <c r="P32" s="13">
        <f>'PE multi 4 (percent) NORM'!AQ32</f>
        <v>0.87589853315301092</v>
      </c>
      <c r="Q32" s="13">
        <f t="shared" si="0"/>
        <v>0.54643927906098944</v>
      </c>
      <c r="S32">
        <v>28</v>
      </c>
      <c r="T32" s="13">
        <f>'UE after recession (NORM)'!AK32</f>
        <v>0.84040415210046637</v>
      </c>
      <c r="U32" s="13">
        <f>'S5 UE multi'!AQ32</f>
        <v>0.87773294197826768</v>
      </c>
      <c r="V32" s="13">
        <f>'PE multi 2 (percent) NORM'!AP32</f>
        <v>0.87773294197826768</v>
      </c>
      <c r="W32" s="13">
        <f>'PE multi 3 (percent) NORM'!AP32</f>
        <v>0.90486209707323606</v>
      </c>
      <c r="X32" s="13">
        <f>'PE multi 4 (percent) NORM'!AP32</f>
        <v>0.90060495146360597</v>
      </c>
      <c r="Y32" s="13">
        <f t="shared" si="1"/>
        <v>0.54643927906098944</v>
      </c>
    </row>
    <row r="33" spans="2:25" x14ac:dyDescent="0.3">
      <c r="B33">
        <v>29</v>
      </c>
      <c r="C33" s="13">
        <f>'UE after recession (NORM)'!AM33</f>
        <v>0.92825491111913061</v>
      </c>
      <c r="D33" s="13">
        <f>'S5 UE multi'!AS33</f>
        <v>0.90495069106890846</v>
      </c>
      <c r="E33" s="13">
        <f>'PE multi 2 (percent) NORM'!AR33</f>
        <v>0.90495069106890846</v>
      </c>
      <c r="F33" s="13">
        <f>'PE multi 3 (percent) NORM'!AR33</f>
        <v>0.88277358083870583</v>
      </c>
      <c r="G33" s="13">
        <f>'PE multi 4 (percent) NORM'!AR33</f>
        <v>0.8685752736727137</v>
      </c>
      <c r="H33">
        <f>'UE after recession (NORM)'!AJ33</f>
        <v>0.52848721549247968</v>
      </c>
      <c r="K33">
        <v>29</v>
      </c>
      <c r="L33" s="13">
        <f>'UE after recession (NORM)'!AL33</f>
        <v>0.88871828388392471</v>
      </c>
      <c r="M33" s="13">
        <f>'S5 UE multi'!AR33</f>
        <v>0.8496688877531674</v>
      </c>
      <c r="N33" s="13">
        <f>'PE multi 2 (percent) NORM'!AQ33</f>
        <v>0.8496688877531674</v>
      </c>
      <c r="O33" s="13">
        <f>'PE multi 3 (percent) NORM'!AQ33</f>
        <v>0.7952647076321564</v>
      </c>
      <c r="P33" s="13">
        <f>'PE multi 4 (percent) NORM'!AQ33</f>
        <v>0.73549124261412879</v>
      </c>
      <c r="Q33" s="13">
        <f t="shared" si="0"/>
        <v>0.52848721549247968</v>
      </c>
      <c r="S33">
        <v>29</v>
      </c>
      <c r="T33" s="13">
        <f>'UE after recession (NORM)'!AK33</f>
        <v>0.83487729787862741</v>
      </c>
      <c r="U33" s="13">
        <f>'S5 UE multi'!AQ33</f>
        <v>0.86865692195568045</v>
      </c>
      <c r="V33" s="13">
        <f>'PE multi 2 (percent) NORM'!AP33</f>
        <v>0.86865692195568045</v>
      </c>
      <c r="W33" s="13">
        <f>'PE multi 3 (percent) NORM'!AP33</f>
        <v>0.89282954089043731</v>
      </c>
      <c r="X33" s="13">
        <f>'PE multi 4 (percent) NORM'!AP33</f>
        <v>0.88714931195617053</v>
      </c>
      <c r="Y33" s="13">
        <f t="shared" si="1"/>
        <v>0.52848721549247968</v>
      </c>
    </row>
    <row r="34" spans="2:25" x14ac:dyDescent="0.3">
      <c r="B34">
        <v>30</v>
      </c>
      <c r="C34" s="13">
        <f>'UE after recession (NORM)'!AM34</f>
        <v>0.88505950663021571</v>
      </c>
      <c r="D34" s="13">
        <f>'S5 UE multi'!AS34</f>
        <v>0.8699110998775943</v>
      </c>
      <c r="E34" s="13">
        <f>'PE multi 2 (percent) NORM'!AR34</f>
        <v>0.8699110998775943</v>
      </c>
      <c r="F34" s="13">
        <f>'PE multi 3 (percent) NORM'!AR34</f>
        <v>0.85549534660883686</v>
      </c>
      <c r="G34" s="13">
        <f>'PE multi 4 (percent) NORM'!AR34</f>
        <v>0.84626604257353388</v>
      </c>
      <c r="H34">
        <f>'UE after recession (NORM)'!AJ34</f>
        <v>0.45821197247637702</v>
      </c>
      <c r="K34">
        <v>30</v>
      </c>
      <c r="L34" s="13">
        <f>'UE after recession (NORM)'!AL34</f>
        <v>0.89537336691410929</v>
      </c>
      <c r="M34" s="13">
        <f>'S5 UE multi'!AR34</f>
        <v>0.84266359831237214</v>
      </c>
      <c r="N34" s="13">
        <f>'PE multi 2 (percent) NORM'!AQ34</f>
        <v>0.84266359831237214</v>
      </c>
      <c r="O34" s="13">
        <f>'PE multi 3 (percent) NORM'!AQ34</f>
        <v>0.77668252791873882</v>
      </c>
      <c r="P34" s="13">
        <f>'PE multi 4 (percent) NORM'!AQ34</f>
        <v>0.71112854298106276</v>
      </c>
      <c r="Q34" s="13">
        <f t="shared" si="0"/>
        <v>0.45821197247637702</v>
      </c>
      <c r="S34">
        <v>30</v>
      </c>
      <c r="T34" s="13">
        <f>'UE after recession (NORM)'!AK34</f>
        <v>0.76053013391537738</v>
      </c>
      <c r="U34" s="13">
        <f>'S5 UE multi'!AQ34</f>
        <v>0.82670192754542737</v>
      </c>
      <c r="V34" s="13">
        <f>'PE multi 2 (percent) NORM'!AP34</f>
        <v>0.82670192754542737</v>
      </c>
      <c r="W34" s="13">
        <f>'PE multi 3 (percent) NORM'!AP34</f>
        <v>0.87849071533803869</v>
      </c>
      <c r="X34" s="13">
        <f>'PE multi 4 (percent) NORM'!AP34</f>
        <v>0.88886526388493303</v>
      </c>
      <c r="Y34" s="13">
        <f t="shared" si="1"/>
        <v>0.45821197247637702</v>
      </c>
    </row>
    <row r="35" spans="2:25" x14ac:dyDescent="0.3">
      <c r="B35">
        <v>31</v>
      </c>
      <c r="C35" s="13">
        <f>'UE after recession (NORM)'!AM35</f>
        <v>0.89267098703350123</v>
      </c>
      <c r="D35" s="13">
        <f>'S5 UE multi'!AS35</f>
        <v>0.86096820588674161</v>
      </c>
      <c r="E35" s="13">
        <f>'PE multi 2 (percent) NORM'!AR35</f>
        <v>0.86096820588674161</v>
      </c>
      <c r="F35" s="13">
        <f>'PE multi 3 (percent) NORM'!AR35</f>
        <v>0.83079873140613214</v>
      </c>
      <c r="G35" s="13">
        <f>'PE multi 4 (percent) NORM'!AR35</f>
        <v>0.81148352481402741</v>
      </c>
      <c r="H35">
        <f>'UE after recession (NORM)'!AJ35</f>
        <v>0.46247039123714523</v>
      </c>
      <c r="K35">
        <v>31</v>
      </c>
      <c r="L35" s="13">
        <f>'UE after recession (NORM)'!AL35</f>
        <v>0.8282507034103852</v>
      </c>
      <c r="M35" s="13">
        <f>'S5 UE multi'!AR35</f>
        <v>0.78414048532762359</v>
      </c>
      <c r="N35" s="13">
        <f>'PE multi 2 (percent) NORM'!AQ35</f>
        <v>0.78414048532762359</v>
      </c>
      <c r="O35" s="13">
        <f>'PE multi 3 (percent) NORM'!AQ35</f>
        <v>0.7269894462420341</v>
      </c>
      <c r="P35" s="13">
        <f>'PE multi 4 (percent) NORM'!AQ35</f>
        <v>0.66820406876408633</v>
      </c>
      <c r="Q35" s="13">
        <f t="shared" si="0"/>
        <v>0.46247039123714523</v>
      </c>
      <c r="S35">
        <v>31</v>
      </c>
      <c r="T35" s="13">
        <f>'UE after recession (NORM)'!AK35</f>
        <v>0.71126469306233353</v>
      </c>
      <c r="U35" s="13">
        <f>'S5 UE multi'!AQ35</f>
        <v>0.76671875498138176</v>
      </c>
      <c r="V35" s="13">
        <f>'PE multi 2 (percent) NORM'!AP35</f>
        <v>0.76671875498138176</v>
      </c>
      <c r="W35" s="13">
        <f>'PE multi 3 (percent) NORM'!AP35</f>
        <v>0.80974460391278558</v>
      </c>
      <c r="X35" s="13">
        <f>'PE multi 4 (percent) NORM'!AP35</f>
        <v>0.81662229246845486</v>
      </c>
      <c r="Y35" s="13">
        <f t="shared" si="1"/>
        <v>0.46247039123714523</v>
      </c>
    </row>
    <row r="36" spans="2:25" x14ac:dyDescent="0.3">
      <c r="B36">
        <v>32</v>
      </c>
      <c r="C36" s="13">
        <f>'UE after recession (NORM)'!AM36</f>
        <v>0.9050593630637408</v>
      </c>
      <c r="D36" s="13">
        <f>'S5 UE multi'!AS36</f>
        <v>0.85822701990641681</v>
      </c>
      <c r="E36" s="13">
        <f>'PE multi 2 (percent) NORM'!AR36</f>
        <v>0.85822701990641681</v>
      </c>
      <c r="F36" s="13">
        <f>'PE multi 3 (percent) NORM'!AR36</f>
        <v>0.81365972547217358</v>
      </c>
      <c r="G36" s="13">
        <f>'PE multi 4 (percent) NORM'!AR36</f>
        <v>0.78512669617456798</v>
      </c>
      <c r="H36">
        <f>'UE after recession (NORM)'!AJ36</f>
        <v>0.47175399617337288</v>
      </c>
      <c r="K36">
        <v>32</v>
      </c>
      <c r="L36" s="13">
        <f>'UE after recession (NORM)'!AL36</f>
        <v>0.77042805676148673</v>
      </c>
      <c r="M36" s="13">
        <f>'S5 UE multi'!AR36</f>
        <v>0.70380167029446328</v>
      </c>
      <c r="N36" s="13">
        <f>'PE multi 2 (percent) NORM'!AQ36</f>
        <v>0.70380167029446328</v>
      </c>
      <c r="O36" s="13">
        <f>'PE multi 3 (percent) NORM'!AQ36</f>
        <v>0.62925428419509466</v>
      </c>
      <c r="P36" s="13">
        <f>'PE multi 4 (percent) NORM'!AQ36</f>
        <v>0.56436195793675514</v>
      </c>
      <c r="Q36" s="13">
        <f t="shared" si="0"/>
        <v>0.47175399617337288</v>
      </c>
      <c r="S36">
        <v>32</v>
      </c>
      <c r="T36" s="13">
        <f>'UE after recession (NORM)'!AK36</f>
        <v>0.66515079311022385</v>
      </c>
      <c r="U36" s="13">
        <f>'S5 UE multi'!AQ36</f>
        <v>0.71745909608299507</v>
      </c>
      <c r="V36" s="13">
        <f>'PE multi 2 (percent) NORM'!AP36</f>
        <v>0.71745909608299507</v>
      </c>
      <c r="W36" s="13">
        <f>'PE multi 3 (percent) NORM'!AP36</f>
        <v>0.7580734407576899</v>
      </c>
      <c r="X36" s="13">
        <f>'PE multi 4 (percent) NORM'!AP36</f>
        <v>0.76470267208637976</v>
      </c>
      <c r="Y36" s="13">
        <f t="shared" si="1"/>
        <v>0.47175399617337288</v>
      </c>
    </row>
    <row r="37" spans="2:25" x14ac:dyDescent="0.3">
      <c r="B37">
        <v>33</v>
      </c>
      <c r="C37" s="13">
        <f>'UE after recession (NORM)'!AM37</f>
        <v>0.89404966907711458</v>
      </c>
      <c r="D37" s="13">
        <f>'S5 UE multi'!AS37</f>
        <v>0.82515004295751426</v>
      </c>
      <c r="E37" s="13">
        <f>'PE multi 2 (percent) NORM'!AR37</f>
        <v>0.82515004295751426</v>
      </c>
      <c r="F37" s="13">
        <f>'PE multi 3 (percent) NORM'!AR37</f>
        <v>0.75958275085414517</v>
      </c>
      <c r="G37" s="13">
        <f>'PE multi 4 (percent) NORM'!AR37</f>
        <v>0.71760502951612659</v>
      </c>
      <c r="H37">
        <f>'UE after recession (NORM)'!AJ37</f>
        <v>0.46088752636598701</v>
      </c>
      <c r="K37">
        <v>33</v>
      </c>
      <c r="L37" s="13">
        <f>'UE after recession (NORM)'!AL37</f>
        <v>0.68894954063561542</v>
      </c>
      <c r="M37" s="13">
        <f>'S5 UE multi'!AR37</f>
        <v>0.6086634343620142</v>
      </c>
      <c r="N37" s="13">
        <f>'PE multi 2 (percent) NORM'!AQ37</f>
        <v>0.6086634343620142</v>
      </c>
      <c r="O37" s="13">
        <f>'PE multi 3 (percent) NORM'!AQ37</f>
        <v>0.52469929043112384</v>
      </c>
      <c r="P37" s="13">
        <f>'PE multi 4 (percent) NORM'!AQ37</f>
        <v>0.45840953203096685</v>
      </c>
      <c r="Q37" s="13">
        <f t="shared" si="0"/>
        <v>0.46088752636598701</v>
      </c>
      <c r="S37">
        <v>33</v>
      </c>
      <c r="T37" s="13">
        <f>'UE after recession (NORM)'!AK37</f>
        <v>0.68365984595135088</v>
      </c>
      <c r="U37" s="13">
        <f>'S5 UE multi'!AQ37</f>
        <v>0.7331295494193304</v>
      </c>
      <c r="V37" s="13">
        <f>'PE multi 2 (percent) NORM'!AP37</f>
        <v>0.7331295494193304</v>
      </c>
      <c r="W37" s="13">
        <f>'PE multi 3 (percent) NORM'!AP37</f>
        <v>0.77126301077643078</v>
      </c>
      <c r="X37" s="13">
        <f>'PE multi 4 (percent) NORM'!AP37</f>
        <v>0.77619057374204792</v>
      </c>
      <c r="Y37" s="13">
        <f t="shared" si="1"/>
        <v>0.46088752636598701</v>
      </c>
    </row>
    <row r="38" spans="2:25" x14ac:dyDescent="0.3">
      <c r="B38">
        <v>34</v>
      </c>
      <c r="C38" s="13">
        <f>'UE after recession (NORM)'!AM38</f>
        <v>0.89844222425072584</v>
      </c>
      <c r="D38" s="13">
        <f>'S5 UE multi'!AS38</f>
        <v>0.83744940250258726</v>
      </c>
      <c r="E38" s="13">
        <f>'PE multi 2 (percent) NORM'!AR38</f>
        <v>0.83744940250258726</v>
      </c>
      <c r="F38" s="13">
        <f>'PE multi 3 (percent) NORM'!AR38</f>
        <v>0.77940650176424331</v>
      </c>
      <c r="G38" s="13">
        <f>'PE multi 4 (percent) NORM'!AR38</f>
        <v>0.74224607261302566</v>
      </c>
      <c r="H38">
        <f>'UE after recession (NORM)'!AJ38</f>
        <v>0.41173640920700916</v>
      </c>
      <c r="K38">
        <v>34</v>
      </c>
      <c r="L38" s="13">
        <f>'UE after recession (NORM)'!AL38</f>
        <v>0.70454870431478389</v>
      </c>
      <c r="M38" s="13">
        <f>'S5 UE multi'!AR38</f>
        <v>0.64610695389661188</v>
      </c>
      <c r="N38" s="13">
        <f>'PE multi 2 (percent) NORM'!AQ38</f>
        <v>0.64610695389661188</v>
      </c>
      <c r="O38" s="13">
        <f>'PE multi 3 (percent) NORM'!AQ38</f>
        <v>0.58001245502578624</v>
      </c>
      <c r="P38" s="13">
        <f>'PE multi 4 (percent) NORM'!AQ38</f>
        <v>0.52166138428711795</v>
      </c>
      <c r="Q38" s="13">
        <f t="shared" si="0"/>
        <v>0.41173640920700916</v>
      </c>
      <c r="S38">
        <v>34</v>
      </c>
      <c r="T38" s="13">
        <f>'UE after recession (NORM)'!AK38</f>
        <v>0.6805869620365903</v>
      </c>
      <c r="U38" s="13">
        <f>'S5 UE multi'!AQ38</f>
        <v>0.7345015107228241</v>
      </c>
      <c r="V38" s="13">
        <f>'PE multi 2 (percent) NORM'!AP38</f>
        <v>0.7345015107228241</v>
      </c>
      <c r="W38" s="13">
        <f>'PE multi 3 (percent) NORM'!AP38</f>
        <v>0.77638830753315524</v>
      </c>
      <c r="X38" s="13">
        <f>'PE multi 4 (percent) NORM'!AP38</f>
        <v>0.78334370561490974</v>
      </c>
      <c r="Y38" s="13">
        <f t="shared" si="1"/>
        <v>0.41173640920700916</v>
      </c>
    </row>
    <row r="39" spans="2:25" x14ac:dyDescent="0.3">
      <c r="B39">
        <v>35</v>
      </c>
      <c r="C39" s="13">
        <f>'UE after recession (NORM)'!AM39</f>
        <v>0.95855399088155602</v>
      </c>
      <c r="D39" s="13">
        <f>'S5 UE multi'!AS39</f>
        <v>0.88516716913189086</v>
      </c>
      <c r="E39" s="13">
        <f>'PE multi 2 (percent) NORM'!AR39</f>
        <v>0.88516716913189086</v>
      </c>
      <c r="F39" s="13">
        <f>'PE multi 3 (percent) NORM'!AR39</f>
        <v>0.81532970484949252</v>
      </c>
      <c r="G39" s="13">
        <f>'PE multi 4 (percent) NORM'!AR39</f>
        <v>0.77061811892676557</v>
      </c>
      <c r="H39">
        <f>'UE after recession (NORM)'!AJ39</f>
        <v>0.35299547511100149</v>
      </c>
      <c r="K39">
        <v>35</v>
      </c>
      <c r="L39" s="13">
        <f>'UE after recession (NORM)'!AL39</f>
        <v>0.63906643983625722</v>
      </c>
      <c r="M39" s="13">
        <f>'S5 UE multi'!AR39</f>
        <v>0.5650218204643277</v>
      </c>
      <c r="N39" s="13">
        <f>'PE multi 2 (percent) NORM'!AQ39</f>
        <v>0.5650218204643277</v>
      </c>
      <c r="O39" s="13">
        <f>'PE multi 3 (percent) NORM'!AQ39</f>
        <v>0.48749501559461056</v>
      </c>
      <c r="P39" s="13">
        <f>'PE multi 4 (percent) NORM'!AQ39</f>
        <v>0.42617584397132818</v>
      </c>
      <c r="Q39" s="13">
        <f t="shared" si="0"/>
        <v>0.35299547511100149</v>
      </c>
      <c r="S39">
        <v>35</v>
      </c>
      <c r="T39" s="13">
        <f>'UE after recession (NORM)'!AK39</f>
        <v>0.66774212396870158</v>
      </c>
      <c r="U39" s="13">
        <f>'S5 UE multi'!AQ39</f>
        <v>0.70592933533262014</v>
      </c>
      <c r="V39" s="13">
        <f>'PE multi 2 (percent) NORM'!AP39</f>
        <v>0.70592933533262014</v>
      </c>
      <c r="W39" s="13">
        <f>'PE multi 3 (percent) NORM'!AP39</f>
        <v>0.73465584820724872</v>
      </c>
      <c r="X39" s="13">
        <f>'PE multi 4 (percent) NORM'!AP39</f>
        <v>0.73501896173418402</v>
      </c>
      <c r="Y39" s="13">
        <f t="shared" si="1"/>
        <v>0.35299547511100149</v>
      </c>
    </row>
    <row r="40" spans="2:25" x14ac:dyDescent="0.3">
      <c r="B40">
        <v>36</v>
      </c>
      <c r="C40" s="13">
        <f>'UE after recession (NORM)'!AM40</f>
        <v>0.86909931632731274</v>
      </c>
      <c r="D40" s="13">
        <f>'S5 UE multi'!AS40</f>
        <v>0.78599907904529098</v>
      </c>
      <c r="E40" s="13">
        <f>'PE multi 2 (percent) NORM'!AR40</f>
        <v>0.78599907904529098</v>
      </c>
      <c r="F40" s="13">
        <f>'PE multi 3 (percent) NORM'!AR40</f>
        <v>0.7069179890801367</v>
      </c>
      <c r="G40" s="13">
        <f>'PE multi 4 (percent) NORM'!AR40</f>
        <v>0.65628841675571503</v>
      </c>
      <c r="H40">
        <f>'UE after recession (NORM)'!AJ40</f>
        <v>0.39207329576866762</v>
      </c>
      <c r="K40">
        <v>36</v>
      </c>
      <c r="L40" s="13">
        <f>'UE after recession (NORM)'!AL40</f>
        <v>0.74308424843185639</v>
      </c>
      <c r="M40" s="13">
        <f>'S5 UE multi'!AR40</f>
        <v>0.65643052095037246</v>
      </c>
      <c r="N40" s="13">
        <f>'PE multi 2 (percent) NORM'!AQ40</f>
        <v>0.65643052095037246</v>
      </c>
      <c r="O40" s="13">
        <f>'PE multi 3 (percent) NORM'!AQ40</f>
        <v>0.56581946791275006</v>
      </c>
      <c r="P40" s="13">
        <f>'PE multi 4 (percent) NORM'!AQ40</f>
        <v>0.49429737396677609</v>
      </c>
      <c r="Q40" s="13">
        <f t="shared" si="0"/>
        <v>0.39207329576866762</v>
      </c>
      <c r="S40">
        <v>36</v>
      </c>
      <c r="T40" s="13">
        <f>'UE after recession (NORM)'!AK40</f>
        <v>0.60418275809895905</v>
      </c>
      <c r="U40" s="13">
        <f>'S5 UE multi'!AQ40</f>
        <v>0.66368315045822213</v>
      </c>
      <c r="V40" s="13">
        <f>'PE multi 2 (percent) NORM'!AP40</f>
        <v>0.66368315045822213</v>
      </c>
      <c r="W40" s="13">
        <f>'PE multi 3 (percent) NORM'!AP40</f>
        <v>0.71065460146034098</v>
      </c>
      <c r="X40" s="13">
        <f>'PE multi 4 (percent) NORM'!AP40</f>
        <v>0.72194113339578392</v>
      </c>
      <c r="Y40" s="13">
        <f t="shared" si="1"/>
        <v>0.39207329576866762</v>
      </c>
    </row>
    <row r="41" spans="2:25" x14ac:dyDescent="0.3">
      <c r="B41">
        <v>37</v>
      </c>
      <c r="C41" s="13">
        <f>'UE after recession (NORM)'!AM41</f>
        <v>0.82707898895221976</v>
      </c>
      <c r="D41" s="13">
        <f>'S5 UE multi'!AS41</f>
        <v>0.75404425735823044</v>
      </c>
      <c r="E41" s="13">
        <f>'PE multi 2 (percent) NORM'!AR41</f>
        <v>0.75404425735823044</v>
      </c>
      <c r="F41" s="13">
        <f>'PE multi 3 (percent) NORM'!AR41</f>
        <v>0.68454185437273751</v>
      </c>
      <c r="G41" s="13">
        <f>'PE multi 4 (percent) NORM'!AR41</f>
        <v>0.64004478256675124</v>
      </c>
      <c r="H41">
        <f>'UE after recession (NORM)'!AJ41</f>
        <v>0.35591874614060987</v>
      </c>
      <c r="K41">
        <v>37</v>
      </c>
      <c r="L41" s="13">
        <f>'UE after recession (NORM)'!AL41</f>
        <v>0.63744310153913275</v>
      </c>
      <c r="M41" s="13">
        <f>'S5 UE multi'!AR41</f>
        <v>0.56061126235487901</v>
      </c>
      <c r="N41" s="13">
        <f>'PE multi 2 (percent) NORM'!AQ41</f>
        <v>0.56061126235487901</v>
      </c>
      <c r="O41" s="13">
        <f>'PE multi 3 (percent) NORM'!AQ41</f>
        <v>0.48079539541135191</v>
      </c>
      <c r="P41" s="13">
        <f>'PE multi 4 (percent) NORM'!AQ41</f>
        <v>0.41844503871918576</v>
      </c>
      <c r="Q41" s="13">
        <f t="shared" si="0"/>
        <v>0.35591874614060987</v>
      </c>
      <c r="S41">
        <v>37</v>
      </c>
      <c r="T41" s="13">
        <f>'UE after recession (NORM)'!AK41</f>
        <v>0.54330098598329568</v>
      </c>
      <c r="U41" s="13">
        <f>'S5 UE multi'!AQ41</f>
        <v>0.58501204567570009</v>
      </c>
      <c r="V41" s="13">
        <f>'PE multi 2 (percent) NORM'!AP41</f>
        <v>0.58501204567570009</v>
      </c>
      <c r="W41" s="13">
        <f>'PE multi 3 (percent) NORM'!AP41</f>
        <v>0.61733281661886485</v>
      </c>
      <c r="X41" s="13">
        <f>'PE multi 4 (percent) NORM'!AP41</f>
        <v>0.62230188946643128</v>
      </c>
      <c r="Y41" s="13">
        <f t="shared" si="1"/>
        <v>0.35591874614060987</v>
      </c>
    </row>
    <row r="42" spans="2:25" x14ac:dyDescent="0.3">
      <c r="B42">
        <v>38</v>
      </c>
      <c r="C42" s="13">
        <f>'UE after recession (NORM)'!AM42</f>
        <v>0.80163970595681056</v>
      </c>
      <c r="D42" s="13">
        <f>'S5 UE multi'!AS42</f>
        <v>0.72134611783047442</v>
      </c>
      <c r="E42" s="13">
        <f>'PE multi 2 (percent) NORM'!AR42</f>
        <v>0.72134611783047442</v>
      </c>
      <c r="F42" s="13">
        <f>'PE multi 3 (percent) NORM'!AR42</f>
        <v>0.64493593328798571</v>
      </c>
      <c r="G42" s="13">
        <f>'PE multi 4 (percent) NORM'!AR42</f>
        <v>0.59601633738559046</v>
      </c>
      <c r="H42">
        <f>'UE after recession (NORM)'!AJ42</f>
        <v>0.31850837499876772</v>
      </c>
      <c r="K42">
        <v>38</v>
      </c>
      <c r="L42" s="13">
        <f>'UE after recession (NORM)'!AL42</f>
        <v>0.64748422298643182</v>
      </c>
      <c r="M42" s="13">
        <f>'S5 UE multi'!AR42</f>
        <v>0.57097232129956121</v>
      </c>
      <c r="N42" s="13">
        <f>'PE multi 2 (percent) NORM'!AQ42</f>
        <v>0.57097232129956121</v>
      </c>
      <c r="O42" s="13">
        <f>'PE multi 3 (percent) NORM'!AQ42</f>
        <v>0.49117773237952433</v>
      </c>
      <c r="P42" s="13">
        <f>'PE multi 4 (percent) NORM'!AQ42</f>
        <v>0.42845567062648765</v>
      </c>
      <c r="Q42" s="13">
        <f t="shared" si="0"/>
        <v>0.31850837499876772</v>
      </c>
      <c r="S42">
        <v>38</v>
      </c>
      <c r="T42" s="13">
        <f>'UE after recession (NORM)'!AK42</f>
        <v>0.53483962681382535</v>
      </c>
      <c r="U42" s="13">
        <f>'S5 UE multi'!AQ42</f>
        <v>0.57990714361950912</v>
      </c>
      <c r="V42" s="13">
        <f>'PE multi 2 (percent) NORM'!AP42</f>
        <v>0.57990714361950912</v>
      </c>
      <c r="W42" s="13">
        <f>'PE multi 3 (percent) NORM'!AP42</f>
        <v>0.61509332657300375</v>
      </c>
      <c r="X42" s="13">
        <f>'PE multi 4 (percent) NORM'!AP42</f>
        <v>0.62174460280226518</v>
      </c>
      <c r="Y42" s="13">
        <f t="shared" si="1"/>
        <v>0.31850837499876772</v>
      </c>
    </row>
    <row r="43" spans="2:25" x14ac:dyDescent="0.3">
      <c r="B43">
        <v>39</v>
      </c>
      <c r="C43" s="13">
        <f>'UE after recession (NORM)'!AM43</f>
        <v>0.78998041187288781</v>
      </c>
      <c r="D43" s="13">
        <f>'S5 UE multi'!AS43</f>
        <v>0.70674981382760316</v>
      </c>
      <c r="E43" s="13">
        <f>'PE multi 2 (percent) NORM'!AR43</f>
        <v>0.70674981382760316</v>
      </c>
      <c r="F43" s="13">
        <f>'PE multi 3 (percent) NORM'!AR43</f>
        <v>0.62754466800430997</v>
      </c>
      <c r="G43" s="13">
        <f>'PE multi 4 (percent) NORM'!AR43</f>
        <v>0.57683567220400234</v>
      </c>
      <c r="H43">
        <f>'UE after recession (NORM)'!AJ43</f>
        <v>0.32230070666517535</v>
      </c>
      <c r="K43">
        <v>39</v>
      </c>
      <c r="L43" s="13">
        <f>'UE after recession (NORM)'!AL43</f>
        <v>0.66480114115788569</v>
      </c>
      <c r="M43" s="13">
        <f>'S5 UE multi'!AR43</f>
        <v>0.57547901916529032</v>
      </c>
      <c r="N43" s="13">
        <f>'PE multi 2 (percent) NORM'!AQ43</f>
        <v>0.57547901916529032</v>
      </c>
      <c r="O43" s="13">
        <f>'PE multi 3 (percent) NORM'!AQ43</f>
        <v>0.48455662500507241</v>
      </c>
      <c r="P43" s="13">
        <f>'PE multi 4 (percent) NORM'!AQ43</f>
        <v>0.41586299045441416</v>
      </c>
      <c r="Q43" s="13">
        <f t="shared" si="0"/>
        <v>0.32230070666517535</v>
      </c>
      <c r="S43">
        <v>39</v>
      </c>
      <c r="T43" s="13">
        <f>'UE after recession (NORM)'!AK43</f>
        <v>0.53999723425376067</v>
      </c>
      <c r="U43" s="13">
        <f>'S5 UE multi'!AQ43</f>
        <v>0.5825786553530119</v>
      </c>
      <c r="V43" s="13">
        <f>'PE multi 2 (percent) NORM'!AP43</f>
        <v>0.5825786553530119</v>
      </c>
      <c r="W43" s="13">
        <f>'PE multi 3 (percent) NORM'!AP43</f>
        <v>0.61564808152483241</v>
      </c>
      <c r="X43" s="13">
        <f>'PE multi 4 (percent) NORM'!AP43</f>
        <v>0.62108063547987924</v>
      </c>
      <c r="Y43" s="13">
        <f t="shared" si="1"/>
        <v>0.32230070666517535</v>
      </c>
    </row>
    <row r="44" spans="2:25" x14ac:dyDescent="0.3">
      <c r="B44">
        <v>40</v>
      </c>
      <c r="C44" s="13">
        <f>'UE after recession (NORM)'!AM44</f>
        <v>0.80878221675071083</v>
      </c>
      <c r="D44" s="13">
        <f>'S5 UE multi'!AS44</f>
        <v>0.72262922690612241</v>
      </c>
      <c r="E44" s="13">
        <f>'PE multi 2 (percent) NORM'!AR44</f>
        <v>0.72262922690612241</v>
      </c>
      <c r="F44" s="13">
        <f>'PE multi 3 (percent) NORM'!AR44</f>
        <v>0.64064303091554997</v>
      </c>
      <c r="G44" s="13">
        <f>'PE multi 4 (percent) NORM'!AR44</f>
        <v>0.58815354143914111</v>
      </c>
      <c r="H44">
        <f>'UE after recession (NORM)'!AJ44</f>
        <v>0.2899339536059175</v>
      </c>
      <c r="K44">
        <v>40</v>
      </c>
      <c r="L44" s="13">
        <f>'UE after recession (NORM)'!AL44</f>
        <v>0.61053344834837264</v>
      </c>
      <c r="M44" s="13">
        <f>'S5 UE multi'!AR44</f>
        <v>0.51681770128521975</v>
      </c>
      <c r="N44" s="13">
        <f>'PE multi 2 (percent) NORM'!AQ44</f>
        <v>0.51681770128521975</v>
      </c>
      <c r="O44" s="13">
        <f>'PE multi 3 (percent) NORM'!AQ44</f>
        <v>0.42355399994773923</v>
      </c>
      <c r="P44" s="13">
        <f>'PE multi 4 (percent) NORM'!AQ44</f>
        <v>0.35580630303431288</v>
      </c>
      <c r="Q44" s="13">
        <f t="shared" si="0"/>
        <v>0.2899339536059175</v>
      </c>
      <c r="S44">
        <v>40</v>
      </c>
      <c r="T44" s="13">
        <f>'UE after recession (NORM)'!AK44</f>
        <v>0.46748006066816777</v>
      </c>
      <c r="U44" s="13">
        <f>'S5 UE multi'!AQ44</f>
        <v>0.51609180482228434</v>
      </c>
      <c r="V44" s="13">
        <f>'PE multi 2 (percent) NORM'!AP44</f>
        <v>0.51609180482228434</v>
      </c>
      <c r="W44" s="13">
        <f>'PE multi 3 (percent) NORM'!AP44</f>
        <v>0.55459994682062563</v>
      </c>
      <c r="X44" s="13">
        <f>'PE multi 4 (percent) NORM'!AP44</f>
        <v>0.56446333944067661</v>
      </c>
      <c r="Y44" s="13">
        <f t="shared" si="1"/>
        <v>0.2899339536059175</v>
      </c>
    </row>
    <row r="45" spans="2:25" x14ac:dyDescent="0.3">
      <c r="B45">
        <v>41</v>
      </c>
      <c r="C45" s="13">
        <f>'UE after recession (NORM)'!AM45</f>
        <v>0.80778759049459892</v>
      </c>
      <c r="D45" s="13">
        <f>'S5 UE multi'!AS45</f>
        <v>0.70799033899382324</v>
      </c>
      <c r="E45" s="13">
        <f>'PE multi 2 (percent) NORM'!AR45</f>
        <v>0.70799033899382324</v>
      </c>
      <c r="F45" s="13">
        <f>'PE multi 3 (percent) NORM'!AR45</f>
        <v>0.61301978677476965</v>
      </c>
      <c r="G45" s="13">
        <f>'PE multi 4 (percent) NORM'!AR45</f>
        <v>0.5522174072883016</v>
      </c>
      <c r="H45">
        <f>'UE after recession (NORM)'!AJ45</f>
        <v>0.25426187524772359</v>
      </c>
      <c r="K45">
        <v>41</v>
      </c>
      <c r="L45" s="13">
        <f>'UE after recession (NORM)'!AL45</f>
        <v>0.56424336024394528</v>
      </c>
      <c r="M45" s="13">
        <f>'S5 UE multi'!AR45</f>
        <v>0.47605736279476135</v>
      </c>
      <c r="N45" s="13">
        <f>'PE multi 2 (percent) NORM'!AQ45</f>
        <v>0.47605736279476135</v>
      </c>
      <c r="O45" s="13">
        <f>'PE multi 3 (percent) NORM'!AQ45</f>
        <v>0.38854827240292628</v>
      </c>
      <c r="P45" s="13">
        <f>'PE multi 4 (percent) NORM'!AQ45</f>
        <v>0.32530854889299321</v>
      </c>
      <c r="Q45" s="13">
        <f t="shared" si="0"/>
        <v>0.25426187524772359</v>
      </c>
      <c r="S45">
        <v>41</v>
      </c>
      <c r="T45" s="13">
        <f>'UE after recession (NORM)'!AK45</f>
        <v>0.44078334273340625</v>
      </c>
      <c r="U45" s="13">
        <f>'S5 UE multi'!AQ45</f>
        <v>0.50581396490719654</v>
      </c>
      <c r="V45" s="13">
        <f>'PE multi 2 (percent) NORM'!AP45</f>
        <v>0.50581396490719654</v>
      </c>
      <c r="W45" s="13">
        <f>'PE multi 3 (percent) NORM'!AP45</f>
        <v>0.55826441869855903</v>
      </c>
      <c r="X45" s="13">
        <f>'PE multi 4 (percent) NORM'!AP45</f>
        <v>0.57599558639859461</v>
      </c>
      <c r="Y45" s="13">
        <f t="shared" si="1"/>
        <v>0.25426187524772359</v>
      </c>
    </row>
    <row r="46" spans="2:25" x14ac:dyDescent="0.3">
      <c r="B46">
        <v>42</v>
      </c>
      <c r="C46" s="13">
        <f>'UE after recession (NORM)'!AM46</f>
        <v>0.82197416104328536</v>
      </c>
      <c r="D46" s="13">
        <f>'S5 UE multi'!AS46</f>
        <v>0.71725895387504468</v>
      </c>
      <c r="E46" s="13">
        <f>'PE multi 2 (percent) NORM'!AR46</f>
        <v>0.71725895387504468</v>
      </c>
      <c r="F46" s="13">
        <f>'PE multi 3 (percent) NORM'!AR46</f>
        <v>0.61760830317127158</v>
      </c>
      <c r="G46" s="13">
        <f>'PE multi 4 (percent) NORM'!AR46</f>
        <v>0.55380961464528544</v>
      </c>
      <c r="H46">
        <f>'UE after recession (NORM)'!AJ46</f>
        <v>0.23992529553082839</v>
      </c>
      <c r="K46">
        <v>42</v>
      </c>
      <c r="L46" s="13">
        <f>'UE after recession (NORM)'!AL46</f>
        <v>0.54592446183603527</v>
      </c>
      <c r="M46" s="13">
        <f>'S5 UE multi'!AR46</f>
        <v>0.42985296638094578</v>
      </c>
      <c r="N46" s="13">
        <f>'PE multi 2 (percent) NORM'!AQ46</f>
        <v>0.42985296638094578</v>
      </c>
      <c r="O46" s="13">
        <f>'PE multi 3 (percent) NORM'!AQ46</f>
        <v>0.31949324519524358</v>
      </c>
      <c r="P46" s="13">
        <f>'PE multi 4 (percent) NORM'!AQ46</f>
        <v>0.24604007658691979</v>
      </c>
      <c r="Q46" s="13">
        <f t="shared" si="0"/>
        <v>0.23992529553082839</v>
      </c>
      <c r="S46">
        <v>42</v>
      </c>
      <c r="T46" s="13">
        <f>'UE after recession (NORM)'!AK46</f>
        <v>0.47732982965217674</v>
      </c>
      <c r="U46" s="13">
        <f>'S5 UE multi'!AQ46</f>
        <v>0.53123816321056927</v>
      </c>
      <c r="V46" s="13">
        <f>'PE multi 2 (percent) NORM'!AP46</f>
        <v>0.53123816321056927</v>
      </c>
      <c r="W46" s="13">
        <f>'PE multi 3 (percent) NORM'!AP46</f>
        <v>0.57415036319240098</v>
      </c>
      <c r="X46" s="13">
        <f>'PE multi 4 (percent) NORM'!AP46</f>
        <v>0.58609812676438844</v>
      </c>
      <c r="Y46" s="13">
        <f t="shared" si="1"/>
        <v>0.23992529553082839</v>
      </c>
    </row>
    <row r="47" spans="2:25" x14ac:dyDescent="0.3">
      <c r="B47">
        <v>43</v>
      </c>
      <c r="C47" s="13">
        <f>'UE after recession (NORM)'!AM47</f>
        <v>0.8034481566642685</v>
      </c>
      <c r="D47" s="13">
        <f>'S5 UE multi'!AS47</f>
        <v>0.66999960538712799</v>
      </c>
      <c r="E47" s="13">
        <f>'PE multi 2 (percent) NORM'!AR47</f>
        <v>0.66999960538712799</v>
      </c>
      <c r="F47" s="13">
        <f>'PE multi 3 (percent) NORM'!AR47</f>
        <v>0.54300530026316174</v>
      </c>
      <c r="G47" s="13">
        <f>'PE multi 4 (percent) NORM'!AR47</f>
        <v>0.46170056155891964</v>
      </c>
      <c r="H47">
        <f>'UE after recession (NORM)'!AJ47</f>
        <v>0.24334070035110617</v>
      </c>
      <c r="K47">
        <v>43</v>
      </c>
      <c r="L47" s="13">
        <f>'UE after recession (NORM)'!AL47</f>
        <v>0.58373559448812706</v>
      </c>
      <c r="M47" s="13">
        <f>'S5 UE multi'!AR47</f>
        <v>0.46037405772503309</v>
      </c>
      <c r="N47" s="13">
        <f>'PE multi 2 (percent) NORM'!AQ47</f>
        <v>0.46037405772503309</v>
      </c>
      <c r="O47" s="13">
        <f>'PE multi 3 (percent) NORM'!AQ47</f>
        <v>0.34299669229149565</v>
      </c>
      <c r="P47" s="13">
        <f>'PE multi 4 (percent) NORM'!AQ47</f>
        <v>0.26475496568769341</v>
      </c>
      <c r="Q47" s="13">
        <f t="shared" si="0"/>
        <v>0.24334070035110617</v>
      </c>
      <c r="S47">
        <v>43</v>
      </c>
      <c r="T47" s="13">
        <f>'UE after recession (NORM)'!AK47</f>
        <v>0.46016348325207712</v>
      </c>
      <c r="U47" s="13">
        <f>'S5 UE multi'!AQ47</f>
        <v>0.50456628387796765</v>
      </c>
      <c r="V47" s="13">
        <f>'PE multi 2 (percent) NORM'!AP47</f>
        <v>0.50456628387796765</v>
      </c>
      <c r="W47" s="13">
        <f>'PE multi 3 (percent) NORM'!AP47</f>
        <v>0.53957214509823126</v>
      </c>
      <c r="X47" s="13">
        <f>'PE multi 4 (percent) NORM'!AP47</f>
        <v>0.54776664180797607</v>
      </c>
      <c r="Y47" s="13">
        <f t="shared" si="1"/>
        <v>0.24334070035110617</v>
      </c>
    </row>
    <row r="48" spans="2:25" x14ac:dyDescent="0.3">
      <c r="B48">
        <v>44</v>
      </c>
      <c r="C48" s="13">
        <f>'UE after recession (NORM)'!AM48</f>
        <v>0.80158402709215471</v>
      </c>
      <c r="D48" s="13">
        <f>'S5 UE multi'!AS48</f>
        <v>0.65885854765703245</v>
      </c>
      <c r="E48" s="13">
        <f>'PE multi 2 (percent) NORM'!AR48</f>
        <v>0.65885854765703245</v>
      </c>
      <c r="F48" s="13">
        <f>'PE multi 3 (percent) NORM'!AR48</f>
        <v>0.52303599349002317</v>
      </c>
      <c r="G48" s="13">
        <f>'PE multi 4 (percent) NORM'!AR48</f>
        <v>0.43607920227082841</v>
      </c>
      <c r="H48">
        <f>'UE after recession (NORM)'!AJ48</f>
        <v>0.20712796390930149</v>
      </c>
      <c r="K48">
        <v>44</v>
      </c>
      <c r="L48" s="13">
        <f>'UE after recession (NORM)'!AL48</f>
        <v>0.53425547465675971</v>
      </c>
      <c r="M48" s="13">
        <f>'S5 UE multi'!AR48</f>
        <v>0.39672325891238902</v>
      </c>
      <c r="N48" s="13">
        <f>'PE multi 2 (percent) NORM'!AQ48</f>
        <v>0.39672325891238902</v>
      </c>
      <c r="O48" s="13">
        <f>'PE multi 3 (percent) NORM'!AQ48</f>
        <v>0.26871813303015185</v>
      </c>
      <c r="P48" s="13">
        <f>'PE multi 4 (percent) NORM'!AQ48</f>
        <v>0.18728387630723986</v>
      </c>
      <c r="Q48" s="13">
        <f t="shared" si="0"/>
        <v>0.20712796390930149</v>
      </c>
      <c r="S48">
        <v>44</v>
      </c>
      <c r="T48" s="13">
        <f>'UE after recession (NORM)'!AK48</f>
        <v>0.42852066745030082</v>
      </c>
      <c r="U48" s="13">
        <f>'S5 UE multi'!AQ48</f>
        <v>0.46892388468869134</v>
      </c>
      <c r="V48" s="13">
        <f>'PE multi 2 (percent) NORM'!AP48</f>
        <v>0.46892388468869134</v>
      </c>
      <c r="W48" s="13">
        <f>'PE multi 3 (percent) NORM'!AP48</f>
        <v>0.50072686792518251</v>
      </c>
      <c r="X48" s="13">
        <f>'PE multi 4 (percent) NORM'!AP48</f>
        <v>0.50794224984958836</v>
      </c>
      <c r="Y48" s="13">
        <f t="shared" si="1"/>
        <v>0.20712796390930149</v>
      </c>
    </row>
    <row r="49" spans="2:25" x14ac:dyDescent="0.3">
      <c r="B49">
        <v>45</v>
      </c>
      <c r="C49" s="13">
        <f>'UE after recession (NORM)'!AM49</f>
        <v>0.80673625025815154</v>
      </c>
      <c r="D49" s="13">
        <f>'S5 UE multi'!AS49</f>
        <v>0.66282526842137257</v>
      </c>
      <c r="E49" s="13">
        <f>'PE multi 2 (percent) NORM'!AR49</f>
        <v>0.66282526842137257</v>
      </c>
      <c r="F49" s="13">
        <f>'PE multi 3 (percent) NORM'!AR49</f>
        <v>0.52587454873828754</v>
      </c>
      <c r="G49" s="13">
        <f>'PE multi 4 (percent) NORM'!AR49</f>
        <v>0.43819547944205495</v>
      </c>
      <c r="H49">
        <f>'UE after recession (NORM)'!AJ49</f>
        <v>0.22457875644334072</v>
      </c>
      <c r="K49">
        <v>45</v>
      </c>
      <c r="L49" s="13">
        <f>'UE after recession (NORM)'!AL49</f>
        <v>0.53675042576368381</v>
      </c>
      <c r="M49" s="13">
        <f>'S5 UE multi'!AR49</f>
        <v>0.40027812148377856</v>
      </c>
      <c r="N49" s="13">
        <f>'PE multi 2 (percent) NORM'!AQ49</f>
        <v>0.40027812148377856</v>
      </c>
      <c r="O49" s="13">
        <f>'PE multi 3 (percent) NORM'!AQ49</f>
        <v>0.27309746111997579</v>
      </c>
      <c r="P49" s="13">
        <f>'PE multi 4 (percent) NORM'!AQ49</f>
        <v>0.19196196523589185</v>
      </c>
      <c r="Q49" s="13">
        <f t="shared" si="0"/>
        <v>0.22457875644334072</v>
      </c>
      <c r="S49">
        <v>45</v>
      </c>
      <c r="T49" s="13">
        <f>'UE after recession (NORM)'!AK49</f>
        <v>0.37770422069883614</v>
      </c>
      <c r="U49" s="13">
        <f>'S5 UE multi'!AQ49</f>
        <v>0.43757784655642357</v>
      </c>
      <c r="V49" s="13">
        <f>'PE multi 2 (percent) NORM'!AP49</f>
        <v>0.43757784655642357</v>
      </c>
      <c r="W49" s="13">
        <f>'PE multi 3 (percent) NORM'!AP49</f>
        <v>0.48601153200449587</v>
      </c>
      <c r="X49" s="13">
        <f>'PE multi 4 (percent) NORM'!AP49</f>
        <v>0.50302776730019216</v>
      </c>
      <c r="Y49" s="13">
        <f t="shared" si="1"/>
        <v>0.22457875644334072</v>
      </c>
    </row>
    <row r="50" spans="2:25" x14ac:dyDescent="0.3">
      <c r="B50">
        <v>46</v>
      </c>
      <c r="C50" s="13">
        <f>'UE after recession (NORM)'!AM50</f>
        <v>0.779879404833698</v>
      </c>
      <c r="D50" s="13">
        <f>'S5 UE multi'!AS50</f>
        <v>0.61648716288739214</v>
      </c>
      <c r="E50" s="13">
        <f>'PE multi 2 (percent) NORM'!AR50</f>
        <v>0.61648716288739214</v>
      </c>
      <c r="F50" s="13">
        <f>'PE multi 3 (percent) NORM'!AR50</f>
        <v>0.46099739525757649</v>
      </c>
      <c r="G50" s="13">
        <f>'PE multi 4 (percent) NORM'!AR50</f>
        <v>0.36144919176935814</v>
      </c>
      <c r="H50">
        <f>'UE after recession (NORM)'!AJ50</f>
        <v>0.16481704773187622</v>
      </c>
      <c r="K50">
        <v>46</v>
      </c>
      <c r="L50" s="13">
        <f>'UE after recession (NORM)'!AL50</f>
        <v>0.4874695384768844</v>
      </c>
      <c r="M50" s="13">
        <f>'S5 UE multi'!AR50</f>
        <v>0.32851369096926969</v>
      </c>
      <c r="N50" s="13">
        <f>'PE multi 2 (percent) NORM'!AQ50</f>
        <v>0.32851369096926969</v>
      </c>
      <c r="O50" s="13">
        <f>'PE multi 3 (percent) NORM'!AQ50</f>
        <v>0.18375463975501161</v>
      </c>
      <c r="P50" s="13">
        <f>'PE multi 4 (percent) NORM'!AQ50</f>
        <v>9.61004341072762E-2</v>
      </c>
      <c r="Q50" s="13">
        <f t="shared" si="0"/>
        <v>0.16481704773187622</v>
      </c>
      <c r="S50">
        <v>46</v>
      </c>
      <c r="T50" s="13">
        <f>'UE after recession (NORM)'!AK50</f>
        <v>0.23668764944466242</v>
      </c>
      <c r="U50" s="13">
        <f>'S5 UE multi'!AQ50</f>
        <v>0.28608204100680079</v>
      </c>
      <c r="V50" s="13">
        <f>'PE multi 2 (percent) NORM'!AP50</f>
        <v>0.28608204100680079</v>
      </c>
      <c r="W50" s="13">
        <f>'PE multi 3 (percent) NORM'!AP50</f>
        <v>0.32641857513051853</v>
      </c>
      <c r="X50" s="13">
        <f>'PE multi 4 (percent) NORM'!AP50</f>
        <v>0.34229751333671821</v>
      </c>
      <c r="Y50" s="13">
        <f t="shared" si="1"/>
        <v>0.16481704773187622</v>
      </c>
    </row>
    <row r="51" spans="2:25" x14ac:dyDescent="0.3">
      <c r="B51">
        <v>47</v>
      </c>
      <c r="C51" s="13">
        <f>'UE after recession (NORM)'!AM51</f>
        <v>0.73106797592564754</v>
      </c>
      <c r="D51" s="13">
        <f>'S5 UE multi'!AS51</f>
        <v>0.55807147212666131</v>
      </c>
      <c r="E51" s="13">
        <f>'PE multi 2 (percent) NORM'!AR51</f>
        <v>0.55807147212666131</v>
      </c>
      <c r="F51" s="13">
        <f>'PE multi 3 (percent) NORM'!AR51</f>
        <v>0.39344195327034692</v>
      </c>
      <c r="G51" s="13">
        <f>'PE multi 4 (percent) NORM'!AR51</f>
        <v>0.28804226624854101</v>
      </c>
      <c r="H51">
        <f>'UE after recession (NORM)'!AJ51</f>
        <v>0.21141807881439287</v>
      </c>
      <c r="K51">
        <v>47</v>
      </c>
      <c r="L51" s="13">
        <f>'UE after recession (NORM)'!AL51</f>
        <v>0.54657691389609953</v>
      </c>
      <c r="M51" s="13">
        <f>'S5 UE multi'!AR51</f>
        <v>0.36451291952756482</v>
      </c>
      <c r="N51" s="13">
        <f>'PE multi 2 (percent) NORM'!AQ51</f>
        <v>0.36451291952756482</v>
      </c>
      <c r="O51" s="13">
        <f>'PE multi 3 (percent) NORM'!AQ51</f>
        <v>0.19899769628117492</v>
      </c>
      <c r="P51" s="13">
        <f>'PE multi 4 (percent) NORM'!AQ51</f>
        <v>9.9185527316581645E-2</v>
      </c>
      <c r="Q51" s="13">
        <f t="shared" si="0"/>
        <v>0.21141807881439287</v>
      </c>
      <c r="S51">
        <v>47</v>
      </c>
      <c r="T51" s="13">
        <f>'UE after recession (NORM)'!AK51</f>
        <v>0.24503982830655371</v>
      </c>
      <c r="U51" s="13">
        <f>'S5 UE multi'!AQ51</f>
        <v>0.27687550571490327</v>
      </c>
      <c r="V51" s="13">
        <f>'PE multi 2 (percent) NORM'!AP51</f>
        <v>0.27687550571490327</v>
      </c>
      <c r="W51" s="13">
        <f>'PE multi 3 (percent) NORM'!AP51</f>
        <v>0.30240423561772595</v>
      </c>
      <c r="X51" s="13">
        <f>'PE multi 4 (percent) NORM'!AP51</f>
        <v>0.31036556793036141</v>
      </c>
      <c r="Y51" s="13">
        <f t="shared" si="1"/>
        <v>0.21141807881439287</v>
      </c>
    </row>
    <row r="52" spans="2:25" x14ac:dyDescent="0.3">
      <c r="B52">
        <v>48</v>
      </c>
      <c r="C52" s="13">
        <f>'UE after recession (NORM)'!AM52</f>
        <v>0.69713883436449298</v>
      </c>
      <c r="D52" s="13">
        <f>'S5 UE multi'!AS52</f>
        <v>0.50874068787860915</v>
      </c>
      <c r="E52" s="13">
        <f>'PE multi 2 (percent) NORM'!AR52</f>
        <v>0.50874068787860915</v>
      </c>
      <c r="F52" s="13">
        <f>'PE multi 3 (percent) NORM'!AR52</f>
        <v>0.32945442758845028</v>
      </c>
      <c r="G52" s="13">
        <f>'PE multi 4 (percent) NORM'!AR52</f>
        <v>0.21467115024445571</v>
      </c>
      <c r="H52">
        <f>'UE after recession (NORM)'!AJ52</f>
        <v>0.23228096324874678</v>
      </c>
      <c r="K52">
        <v>48</v>
      </c>
      <c r="L52" s="13">
        <f>'UE after recession (NORM)'!AL52</f>
        <v>0.46559274492330788</v>
      </c>
      <c r="M52" s="13">
        <f>'S5 UE multi'!AR52</f>
        <v>0.24725831072175389</v>
      </c>
      <c r="N52" s="13">
        <f>'PE multi 2 (percent) NORM'!AQ52</f>
        <v>0.24725831072175389</v>
      </c>
      <c r="O52" s="13">
        <f>'PE multi 3 (percent) NORM'!AQ52</f>
        <v>5.3422006673207637E-2</v>
      </c>
      <c r="P52" s="13">
        <f>'PE multi 4 (percent) NORM'!AQ52</f>
        <v>-5.6832329670528217E-2</v>
      </c>
      <c r="Q52" s="13">
        <f t="shared" si="0"/>
        <v>0.23228096324874678</v>
      </c>
      <c r="S52">
        <v>48</v>
      </c>
      <c r="T52" s="13">
        <f>'UE after recession (NORM)'!AK52</f>
        <v>0.2495038952906824</v>
      </c>
      <c r="U52" s="13">
        <f>'S5 UE multi'!AQ52</f>
        <v>0.25957677896925457</v>
      </c>
      <c r="V52" s="13">
        <f>'PE multi 2 (percent) NORM'!AP52</f>
        <v>0.25957677896925457</v>
      </c>
      <c r="W52" s="13">
        <f>'PE multi 3 (percent) NORM'!AP52</f>
        <v>0.26678212978656135</v>
      </c>
      <c r="X52" s="13">
        <f>'PE multi 4 (percent) NORM'!AP52</f>
        <v>0.26507484129208436</v>
      </c>
      <c r="Y52" s="13">
        <f t="shared" si="1"/>
        <v>0.23228096324874678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6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G2" sqref="G2:I2"/>
    </sheetView>
  </sheetViews>
  <sheetFormatPr defaultRowHeight="14.4" x14ac:dyDescent="0.3"/>
  <cols>
    <col min="1" max="1" width="13.44140625" customWidth="1"/>
    <col min="7" max="9" width="15.6640625" bestFit="1" customWidth="1"/>
  </cols>
  <sheetData>
    <row r="1" spans="1:38" x14ac:dyDescent="0.3">
      <c r="A1" s="9" t="s">
        <v>84</v>
      </c>
      <c r="C1" t="s">
        <v>81</v>
      </c>
      <c r="G1" t="s">
        <v>125</v>
      </c>
      <c r="Q1" t="s">
        <v>82</v>
      </c>
      <c r="Z1" t="s">
        <v>83</v>
      </c>
      <c r="AI1" t="s">
        <v>83</v>
      </c>
    </row>
    <row r="2" spans="1:38" x14ac:dyDescent="0.3">
      <c r="A2" s="9">
        <v>1</v>
      </c>
      <c r="G2" s="24">
        <f>'S1 unemployed'!O472</f>
        <v>0.78629677806684017</v>
      </c>
      <c r="H2" s="24">
        <f>'S1 unemployed'!O601</f>
        <v>0.7936856304142319</v>
      </c>
      <c r="I2" s="24">
        <f>'S1 unemployed'!O681</f>
        <v>0.78308649575432587</v>
      </c>
      <c r="L2" t="s">
        <v>85</v>
      </c>
    </row>
    <row r="3" spans="1:38" x14ac:dyDescent="0.3">
      <c r="C3" s="6">
        <v>25538</v>
      </c>
      <c r="D3" s="6">
        <v>26969</v>
      </c>
      <c r="E3" s="6">
        <v>29221</v>
      </c>
      <c r="F3" s="6">
        <v>29768</v>
      </c>
      <c r="G3" s="6">
        <v>33055</v>
      </c>
      <c r="H3" s="7" t="s">
        <v>45</v>
      </c>
      <c r="I3" t="s">
        <v>46</v>
      </c>
      <c r="L3" s="6">
        <v>33055</v>
      </c>
      <c r="M3" s="7" t="s">
        <v>45</v>
      </c>
      <c r="N3" t="s">
        <v>46</v>
      </c>
      <c r="Q3" s="6">
        <v>25538</v>
      </c>
      <c r="R3" s="6">
        <v>26969</v>
      </c>
      <c r="S3" s="6">
        <v>29221</v>
      </c>
      <c r="T3" s="6">
        <v>29768</v>
      </c>
      <c r="U3" s="6">
        <v>33055</v>
      </c>
      <c r="V3" s="7" t="s">
        <v>45</v>
      </c>
      <c r="W3" t="s">
        <v>46</v>
      </c>
      <c r="Z3" s="6">
        <v>25538</v>
      </c>
      <c r="AA3" s="6">
        <v>26969</v>
      </c>
      <c r="AB3" s="6">
        <v>29221</v>
      </c>
      <c r="AC3" s="6">
        <v>29768</v>
      </c>
      <c r="AD3" s="6">
        <v>33055</v>
      </c>
      <c r="AE3" s="7" t="s">
        <v>45</v>
      </c>
      <c r="AF3" t="s">
        <v>46</v>
      </c>
      <c r="AH3" s="8"/>
      <c r="AI3" s="11" t="s">
        <v>50</v>
      </c>
      <c r="AJ3" s="11">
        <v>33055</v>
      </c>
      <c r="AK3" s="12" t="s">
        <v>45</v>
      </c>
      <c r="AL3" s="8" t="s">
        <v>46</v>
      </c>
    </row>
    <row r="4" spans="1:38" x14ac:dyDescent="0.3">
      <c r="A4" s="1"/>
      <c r="B4">
        <v>0</v>
      </c>
      <c r="C4" s="13">
        <f>'S3 UE after recession'!C4</f>
        <v>3.5332745270998731</v>
      </c>
      <c r="D4" s="13">
        <f>'S3 UE after recession'!D4</f>
        <v>4.8458926760439169</v>
      </c>
      <c r="E4" s="13">
        <f>'S3 UE after recession'!E4</f>
        <v>6.2714663763818246</v>
      </c>
      <c r="F4" s="13">
        <f>'S3 UE after recession'!F4</f>
        <v>7.2432661483473968</v>
      </c>
      <c r="G4" s="13">
        <f>'S3 UE after recession'!G4+L4*$A$2/G$2</f>
        <v>5.5053606082779245</v>
      </c>
      <c r="H4" s="13">
        <f>'S3 UE after recession'!H4+M4*$A$2/H$2</f>
        <v>4.2668352741724798</v>
      </c>
      <c r="I4" s="13">
        <f>'S3 UE after recession'!I4+N4*$A$2/I$2</f>
        <v>4.9669304434828936</v>
      </c>
      <c r="J4" s="5"/>
      <c r="K4" s="5"/>
      <c r="L4" s="5">
        <f>'S4 GE after recession'!AJ4</f>
        <v>0</v>
      </c>
      <c r="M4" s="5">
        <f>'S4 GE after recession'!AK4</f>
        <v>0</v>
      </c>
      <c r="N4" s="5">
        <f>'S4 GE after recession'!AL4</f>
        <v>0</v>
      </c>
      <c r="P4">
        <v>0</v>
      </c>
      <c r="Q4" s="13">
        <f>(C4-C$4)</f>
        <v>0</v>
      </c>
      <c r="R4" s="13">
        <f t="shared" ref="R4:W19" si="0">(D4-D$4)</f>
        <v>0</v>
      </c>
      <c r="S4" s="13">
        <f t="shared" si="0"/>
        <v>0</v>
      </c>
      <c r="T4" s="13">
        <f t="shared" si="0"/>
        <v>0</v>
      </c>
      <c r="U4" s="13">
        <f t="shared" si="0"/>
        <v>0</v>
      </c>
      <c r="V4" s="13">
        <f t="shared" si="0"/>
        <v>0</v>
      </c>
      <c r="W4" s="13">
        <f t="shared" si="0"/>
        <v>0</v>
      </c>
      <c r="Y4">
        <v>0</v>
      </c>
      <c r="Z4">
        <f>Q4</f>
        <v>0</v>
      </c>
      <c r="AA4">
        <f t="shared" ref="AA4:AF4" si="1">R4</f>
        <v>0</v>
      </c>
      <c r="AB4">
        <f t="shared" si="1"/>
        <v>0</v>
      </c>
      <c r="AC4">
        <f t="shared" si="1"/>
        <v>0</v>
      </c>
      <c r="AD4">
        <f t="shared" si="1"/>
        <v>0</v>
      </c>
      <c r="AE4">
        <f t="shared" si="1"/>
        <v>0</v>
      </c>
      <c r="AF4">
        <f t="shared" si="1"/>
        <v>0</v>
      </c>
      <c r="AH4" s="8">
        <v>0</v>
      </c>
      <c r="AI4" s="8">
        <f>AVERAGE(Z4:AC4)</f>
        <v>0</v>
      </c>
      <c r="AJ4" s="8">
        <f t="shared" ref="AJ4:AL4" si="2">AD4</f>
        <v>0</v>
      </c>
      <c r="AK4" s="8">
        <f t="shared" si="2"/>
        <v>0</v>
      </c>
      <c r="AL4" s="8">
        <f t="shared" si="2"/>
        <v>0</v>
      </c>
    </row>
    <row r="5" spans="1:38" x14ac:dyDescent="0.3">
      <c r="A5" s="1"/>
      <c r="B5">
        <v>1</v>
      </c>
      <c r="C5" s="13">
        <f>'S3 UE after recession'!C5</f>
        <v>3.9045632524609362</v>
      </c>
      <c r="D5" s="13">
        <f>'S3 UE after recession'!D5</f>
        <v>4.93893717680713</v>
      </c>
      <c r="E5" s="13">
        <f>'S3 UE after recession'!E5</f>
        <v>6.2813387442945912</v>
      </c>
      <c r="F5" s="13">
        <f>'S3 UE after recession'!F5</f>
        <v>7.3911243964129678</v>
      </c>
      <c r="G5" s="13">
        <f>'S3 UE after recession'!G5+L5*$A$2/G$2</f>
        <v>5.7093715003493726</v>
      </c>
      <c r="H5" s="13">
        <f>'S3 UE after recession'!H5+M5*$A$2/H$2</f>
        <v>4.4060554606129454</v>
      </c>
      <c r="I5" s="13">
        <f>'S3 UE after recession'!I5+N5*$A$2/I$2</f>
        <v>5.0858566371419309</v>
      </c>
      <c r="J5" s="5"/>
      <c r="K5" s="5"/>
      <c r="L5" s="10">
        <f>'S4 GE after recession'!AJ5</f>
        <v>3.2684790525494556E-3</v>
      </c>
      <c r="M5" s="10">
        <f>'S4 GE after recession'!AK5</f>
        <v>3.0255993591318475E-2</v>
      </c>
      <c r="N5" s="10">
        <f>'S4 GE after recession'!AL5</f>
        <v>7.6458632765012968E-2</v>
      </c>
      <c r="P5">
        <v>1</v>
      </c>
      <c r="Q5" s="13">
        <f t="shared" ref="Q5:W56" si="3">(C5-C$4)</f>
        <v>0.37128872536106305</v>
      </c>
      <c r="R5" s="13">
        <f t="shared" si="0"/>
        <v>9.3044500763213023E-2</v>
      </c>
      <c r="S5" s="13">
        <f t="shared" si="0"/>
        <v>9.8723679127665775E-3</v>
      </c>
      <c r="T5" s="13">
        <f t="shared" si="0"/>
        <v>0.14785824806557102</v>
      </c>
      <c r="U5" s="13">
        <f t="shared" si="0"/>
        <v>0.20401089207144807</v>
      </c>
      <c r="V5" s="13">
        <f t="shared" si="0"/>
        <v>0.13922018644046563</v>
      </c>
      <c r="W5" s="13">
        <f t="shared" si="0"/>
        <v>0.11892619365903734</v>
      </c>
      <c r="Y5">
        <v>1</v>
      </c>
      <c r="Z5">
        <f>Q5-Q4</f>
        <v>0.37128872536106305</v>
      </c>
      <c r="AA5">
        <f t="shared" ref="AA5:AF20" si="4">R5-R4</f>
        <v>9.3044500763213023E-2</v>
      </c>
      <c r="AB5">
        <f t="shared" si="4"/>
        <v>9.8723679127665775E-3</v>
      </c>
      <c r="AC5">
        <f t="shared" si="4"/>
        <v>0.14785824806557102</v>
      </c>
      <c r="AD5">
        <f t="shared" si="4"/>
        <v>0.20401089207144807</v>
      </c>
      <c r="AE5">
        <f t="shared" si="4"/>
        <v>0.13922018644046563</v>
      </c>
      <c r="AF5">
        <f t="shared" si="4"/>
        <v>0.11892619365903734</v>
      </c>
      <c r="AH5" s="8">
        <v>1</v>
      </c>
      <c r="AI5" s="8">
        <f>AVERAGE(Z5:AC5)+AI4</f>
        <v>0.15551596052565342</v>
      </c>
      <c r="AJ5" s="8">
        <f>AJ4+AD5</f>
        <v>0.20401089207144807</v>
      </c>
      <c r="AK5" s="8">
        <f t="shared" ref="AK5:AL20" si="5">AK4+AE5</f>
        <v>0.13922018644046563</v>
      </c>
      <c r="AL5" s="8">
        <f t="shared" si="5"/>
        <v>0.11892619365903734</v>
      </c>
    </row>
    <row r="6" spans="1:38" x14ac:dyDescent="0.3">
      <c r="A6" s="1"/>
      <c r="B6">
        <v>2</v>
      </c>
      <c r="C6" s="13">
        <f>'S3 UE after recession'!C6</f>
        <v>4.2032355053499044</v>
      </c>
      <c r="D6" s="13">
        <f>'S3 UE after recession'!D6</f>
        <v>5.0921610982576562</v>
      </c>
      <c r="E6" s="13">
        <f>'S3 UE after recession'!E6</f>
        <v>6.3217526916066973</v>
      </c>
      <c r="F6" s="13">
        <f>'S3 UE after recession'!F6</f>
        <v>7.5996823462056993</v>
      </c>
      <c r="G6" s="13">
        <f>'S3 UE after recession'!G6+L6*$A$2/G$2</f>
        <v>5.8673282486196934</v>
      </c>
      <c r="H6" s="13">
        <f>'S3 UE after recession'!H6+M6*$A$2/H$2</f>
        <v>4.403010105069713</v>
      </c>
      <c r="I6" s="13">
        <f>'S3 UE after recession'!I6+N6*$A$2/I$2</f>
        <v>4.9918164946270744</v>
      </c>
      <c r="J6" s="5"/>
      <c r="K6" s="5"/>
      <c r="L6" s="10">
        <f>'S4 GE after recession'!AJ6</f>
        <v>1.1552788236925071E-2</v>
      </c>
      <c r="M6" s="10">
        <f>'S4 GE after recession'!AK6</f>
        <v>4.6688119094190572E-2</v>
      </c>
      <c r="N6" s="10">
        <f>'S4 GE after recession'!AL6</f>
        <v>8.8207402744429064E-2</v>
      </c>
      <c r="P6">
        <v>2</v>
      </c>
      <c r="Q6" s="13">
        <f t="shared" si="3"/>
        <v>0.66996097825003131</v>
      </c>
      <c r="R6" s="13">
        <f t="shared" si="0"/>
        <v>0.24626842221373924</v>
      </c>
      <c r="S6" s="13">
        <f t="shared" si="0"/>
        <v>5.0286315224872702E-2</v>
      </c>
      <c r="T6" s="13">
        <f t="shared" si="0"/>
        <v>0.35641619785830247</v>
      </c>
      <c r="U6" s="13">
        <f t="shared" si="0"/>
        <v>0.36196764034176887</v>
      </c>
      <c r="V6" s="13">
        <f t="shared" si="0"/>
        <v>0.13617483089723326</v>
      </c>
      <c r="W6" s="13">
        <f t="shared" si="0"/>
        <v>2.4886051144180854E-2</v>
      </c>
      <c r="Y6">
        <v>2</v>
      </c>
      <c r="Z6">
        <f t="shared" ref="Z6:AF56" si="6">Q6-Q5</f>
        <v>0.29867225288896826</v>
      </c>
      <c r="AA6">
        <f t="shared" si="4"/>
        <v>0.15322392145052621</v>
      </c>
      <c r="AB6">
        <f t="shared" si="4"/>
        <v>4.0413947312106124E-2</v>
      </c>
      <c r="AC6">
        <f t="shared" si="4"/>
        <v>0.20855794979273146</v>
      </c>
      <c r="AD6">
        <f t="shared" si="4"/>
        <v>0.1579567482703208</v>
      </c>
      <c r="AE6">
        <f t="shared" si="4"/>
        <v>-3.0453555432323753E-3</v>
      </c>
      <c r="AF6">
        <f t="shared" si="4"/>
        <v>-9.4040142514856484E-2</v>
      </c>
      <c r="AH6" s="8">
        <v>2</v>
      </c>
      <c r="AI6" s="8">
        <f t="shared" ref="AI6:AI56" si="7">AVERAGE(Z6:AC6)+AI5</f>
        <v>0.33073297838673643</v>
      </c>
      <c r="AJ6" s="8">
        <f t="shared" ref="AJ6:AL56" si="8">AJ5+AD6</f>
        <v>0.36196764034176887</v>
      </c>
      <c r="AK6" s="8">
        <f t="shared" si="5"/>
        <v>0.13617483089723326</v>
      </c>
      <c r="AL6" s="8">
        <f t="shared" si="5"/>
        <v>2.4886051144180854E-2</v>
      </c>
    </row>
    <row r="7" spans="1:38" x14ac:dyDescent="0.3">
      <c r="A7" s="1"/>
      <c r="B7">
        <v>3</v>
      </c>
      <c r="C7" s="13">
        <f>'S3 UE after recession'!C7</f>
        <v>4.4061674222405394</v>
      </c>
      <c r="D7" s="13">
        <f>'S3 UE after recession'!D7</f>
        <v>5.1713395638629285</v>
      </c>
      <c r="E7" s="13">
        <f>'S3 UE after recession'!E7</f>
        <v>6.9030218311114444</v>
      </c>
      <c r="F7" s="13">
        <f>'S3 UE after recession'!F7</f>
        <v>7.930363956560023</v>
      </c>
      <c r="G7" s="13">
        <f>'S3 UE after recession'!G7+L7*$A$2/G$2</f>
        <v>5.851416403128666</v>
      </c>
      <c r="H7" s="13">
        <f>'S3 UE after recession'!H7+M7*$A$2/H$2</f>
        <v>4.5511169814916919</v>
      </c>
      <c r="I7" s="13">
        <f>'S3 UE after recession'!I7+N7*$A$2/I$2</f>
        <v>5.1121023441409896</v>
      </c>
      <c r="J7" s="5"/>
      <c r="K7" s="5"/>
      <c r="L7" s="10">
        <f>'S4 GE after recession'!AJ7</f>
        <v>-5.3986971951521134E-2</v>
      </c>
      <c r="M7" s="10">
        <f>'S4 GE after recession'!AK7</f>
        <v>2.2336589862857359E-2</v>
      </c>
      <c r="N7" s="10">
        <f>'S4 GE after recession'!AL7</f>
        <v>2.3371538649452184E-2</v>
      </c>
      <c r="P7">
        <v>3</v>
      </c>
      <c r="Q7" s="13">
        <f t="shared" si="3"/>
        <v>0.87289289514066626</v>
      </c>
      <c r="R7" s="13">
        <f t="shared" si="0"/>
        <v>0.32544688781901154</v>
      </c>
      <c r="S7" s="13">
        <f t="shared" si="0"/>
        <v>0.63155545472961983</v>
      </c>
      <c r="T7" s="13">
        <f t="shared" si="0"/>
        <v>0.68709780821262623</v>
      </c>
      <c r="U7" s="13">
        <f t="shared" si="0"/>
        <v>0.34605579485074145</v>
      </c>
      <c r="V7" s="13">
        <f t="shared" si="0"/>
        <v>0.2842817073192121</v>
      </c>
      <c r="W7" s="13">
        <f t="shared" si="0"/>
        <v>0.14517190065809604</v>
      </c>
      <c r="Y7">
        <v>3</v>
      </c>
      <c r="Z7">
        <f t="shared" si="6"/>
        <v>0.20293191689063494</v>
      </c>
      <c r="AA7">
        <f t="shared" si="4"/>
        <v>7.9178465605272308E-2</v>
      </c>
      <c r="AB7">
        <f t="shared" si="4"/>
        <v>0.58126913950474712</v>
      </c>
      <c r="AC7">
        <f t="shared" si="4"/>
        <v>0.33068161035432375</v>
      </c>
      <c r="AD7">
        <f t="shared" si="4"/>
        <v>-1.5911845491027421E-2</v>
      </c>
      <c r="AE7">
        <f t="shared" si="4"/>
        <v>0.14810687642197884</v>
      </c>
      <c r="AF7">
        <f t="shared" si="4"/>
        <v>0.12028584951391519</v>
      </c>
      <c r="AH7" s="8">
        <v>3</v>
      </c>
      <c r="AI7" s="8">
        <f t="shared" si="7"/>
        <v>0.62924826147548096</v>
      </c>
      <c r="AJ7" s="8">
        <f t="shared" si="8"/>
        <v>0.34605579485074145</v>
      </c>
      <c r="AK7" s="8">
        <f t="shared" si="5"/>
        <v>0.2842817073192121</v>
      </c>
      <c r="AL7" s="8">
        <f t="shared" si="5"/>
        <v>0.14517190065809604</v>
      </c>
    </row>
    <row r="8" spans="1:38" x14ac:dyDescent="0.3">
      <c r="A8" s="1"/>
      <c r="B8">
        <v>4</v>
      </c>
      <c r="C8" s="13">
        <f>'S3 UE after recession'!C8</f>
        <v>4.5897953509736844</v>
      </c>
      <c r="D8" s="13">
        <f>'S3 UE after recession'!D8</f>
        <v>5.0670836385903142</v>
      </c>
      <c r="E8" s="13">
        <f>'S3 UE after recession'!E8</f>
        <v>7.4666367402669058</v>
      </c>
      <c r="F8" s="13">
        <f>'S3 UE after recession'!F8</f>
        <v>8.2655900985023241</v>
      </c>
      <c r="G8" s="13">
        <f>'S3 UE after recession'!G8+L8*$A$2/G$2</f>
        <v>6.1030819229736926</v>
      </c>
      <c r="H8" s="13">
        <f>'S3 UE after recession'!H8+M8*$A$2/H$2</f>
        <v>4.6358255519283258</v>
      </c>
      <c r="I8" s="13">
        <f>'S3 UE after recession'!I8+N8*$A$2/I$2</f>
        <v>5.0062376608170736</v>
      </c>
      <c r="J8" s="5"/>
      <c r="K8" s="5"/>
      <c r="L8" s="10">
        <f>'S4 GE after recession'!AJ8</f>
        <v>-4.3561988927555362E-2</v>
      </c>
      <c r="M8" s="10">
        <f>'S4 GE after recession'!AK8</f>
        <v>4.2293088279395263E-2</v>
      </c>
      <c r="N8" s="10">
        <f>'S4 GE after recession'!AL8</f>
        <v>3.1086138142571329E-2</v>
      </c>
      <c r="P8">
        <v>4</v>
      </c>
      <c r="Q8" s="13">
        <f t="shared" si="3"/>
        <v>1.0565208238738113</v>
      </c>
      <c r="R8" s="13">
        <f t="shared" si="0"/>
        <v>0.22119096254639725</v>
      </c>
      <c r="S8" s="13">
        <f t="shared" si="0"/>
        <v>1.1951703638850812</v>
      </c>
      <c r="T8" s="13">
        <f t="shared" si="0"/>
        <v>1.0223239501549273</v>
      </c>
      <c r="U8" s="13">
        <f t="shared" si="0"/>
        <v>0.59772131469576806</v>
      </c>
      <c r="V8" s="13">
        <f t="shared" si="0"/>
        <v>0.36899027775584603</v>
      </c>
      <c r="W8" s="13">
        <f t="shared" si="0"/>
        <v>3.9307217334179967E-2</v>
      </c>
      <c r="Y8">
        <v>4</v>
      </c>
      <c r="Z8">
        <f t="shared" si="6"/>
        <v>0.18362792873314504</v>
      </c>
      <c r="AA8">
        <f t="shared" si="4"/>
        <v>-0.10425592527261429</v>
      </c>
      <c r="AB8">
        <f t="shared" si="4"/>
        <v>0.56361490915546142</v>
      </c>
      <c r="AC8">
        <f t="shared" si="4"/>
        <v>0.33522614194230105</v>
      </c>
      <c r="AD8">
        <f t="shared" si="4"/>
        <v>0.25166551984502661</v>
      </c>
      <c r="AE8">
        <f t="shared" si="4"/>
        <v>8.4708570436633934E-2</v>
      </c>
      <c r="AF8">
        <f t="shared" si="4"/>
        <v>-0.10586468332391608</v>
      </c>
      <c r="AH8" s="8">
        <v>4</v>
      </c>
      <c r="AI8" s="8">
        <f t="shared" si="7"/>
        <v>0.87380152511505427</v>
      </c>
      <c r="AJ8" s="8">
        <f t="shared" si="8"/>
        <v>0.59772131469576806</v>
      </c>
      <c r="AK8" s="8">
        <f t="shared" si="5"/>
        <v>0.36899027775584603</v>
      </c>
      <c r="AL8" s="8">
        <f t="shared" si="5"/>
        <v>3.9307217334179967E-2</v>
      </c>
    </row>
    <row r="9" spans="1:38" x14ac:dyDescent="0.3">
      <c r="A9" s="1"/>
      <c r="B9">
        <v>5</v>
      </c>
      <c r="C9" s="13">
        <f>'S3 UE after recession'!C9</f>
        <v>4.7512820823684878</v>
      </c>
      <c r="D9" s="13">
        <f>'S3 UE after recession'!D9</f>
        <v>5.0587706902406691</v>
      </c>
      <c r="E9" s="13">
        <f>'S3 UE after recession'!E9</f>
        <v>7.5838171942311297</v>
      </c>
      <c r="F9" s="13">
        <f>'S3 UE after recession'!F9</f>
        <v>8.5087042750110182</v>
      </c>
      <c r="G9" s="13">
        <f>'S3 UE after recession'!G9+L9*$A$2/G$2</f>
        <v>6.2515197991571858</v>
      </c>
      <c r="H9" s="13">
        <f>'S3 UE after recession'!H9+M9*$A$2/H$2</f>
        <v>4.9995220287463917</v>
      </c>
      <c r="I9" s="13">
        <f>'S3 UE after recession'!I9+N9*$A$2/I$2</f>
        <v>5.5177229577311238</v>
      </c>
      <c r="J9" s="5"/>
      <c r="K9" s="5"/>
      <c r="L9" s="10">
        <f>'S4 GE after recession'!AJ9</f>
        <v>-9.4797282412817374E-3</v>
      </c>
      <c r="M9" s="10">
        <f>'S4 GE after recession'!AK9</f>
        <v>6.7310253348448423E-2</v>
      </c>
      <c r="N9" s="10">
        <f>'S4 GE after recession'!AL9</f>
        <v>6.0398523339690424E-2</v>
      </c>
      <c r="P9">
        <v>5</v>
      </c>
      <c r="Q9" s="13">
        <f t="shared" si="3"/>
        <v>1.2180075552686147</v>
      </c>
      <c r="R9" s="13">
        <f t="shared" si="0"/>
        <v>0.21287801419675212</v>
      </c>
      <c r="S9" s="13">
        <f t="shared" si="0"/>
        <v>1.3123508178493051</v>
      </c>
      <c r="T9" s="13">
        <f t="shared" si="0"/>
        <v>1.2654381266636214</v>
      </c>
      <c r="U9" s="13">
        <f t="shared" si="0"/>
        <v>0.7461591908792613</v>
      </c>
      <c r="V9" s="13">
        <f t="shared" si="0"/>
        <v>0.73268675457391197</v>
      </c>
      <c r="W9" s="13">
        <f t="shared" si="0"/>
        <v>0.55079251424823017</v>
      </c>
      <c r="Y9">
        <v>5</v>
      </c>
      <c r="Z9">
        <f t="shared" si="6"/>
        <v>0.16148673139480341</v>
      </c>
      <c r="AA9">
        <f t="shared" si="4"/>
        <v>-8.3129483496451329E-3</v>
      </c>
      <c r="AB9">
        <f t="shared" si="4"/>
        <v>0.11718045396422383</v>
      </c>
      <c r="AC9">
        <f t="shared" si="4"/>
        <v>0.24311417650869416</v>
      </c>
      <c r="AD9">
        <f t="shared" si="4"/>
        <v>0.14843787618349324</v>
      </c>
      <c r="AE9">
        <f t="shared" si="4"/>
        <v>0.36369647681806594</v>
      </c>
      <c r="AF9">
        <f t="shared" si="4"/>
        <v>0.5114852969140502</v>
      </c>
      <c r="AH9" s="8">
        <v>5</v>
      </c>
      <c r="AI9" s="8">
        <f t="shared" si="7"/>
        <v>1.0021686284945734</v>
      </c>
      <c r="AJ9" s="8">
        <f t="shared" si="8"/>
        <v>0.7461591908792613</v>
      </c>
      <c r="AK9" s="8">
        <f t="shared" si="5"/>
        <v>0.73268675457391197</v>
      </c>
      <c r="AL9" s="8">
        <f t="shared" si="5"/>
        <v>0.55079251424823017</v>
      </c>
    </row>
    <row r="10" spans="1:38" x14ac:dyDescent="0.3">
      <c r="A10" s="1"/>
      <c r="B10">
        <v>6</v>
      </c>
      <c r="C10" s="13">
        <f>'S3 UE after recession'!C10</f>
        <v>4.9355026429368118</v>
      </c>
      <c r="D10" s="13">
        <f>'S3 UE after recession'!D10</f>
        <v>5.1366871915804184</v>
      </c>
      <c r="E10" s="13">
        <f>'S3 UE after recession'!E10</f>
        <v>7.8042908201830921</v>
      </c>
      <c r="F10" s="13">
        <f>'S3 UE after recession'!F10</f>
        <v>8.6140674128463921</v>
      </c>
      <c r="G10" s="13">
        <f>'S3 UE after recession'!G10+L10*$A$2/G$2</f>
        <v>6.3820427534251714</v>
      </c>
      <c r="H10" s="13">
        <f>'S3 UE after recession'!H10+M10*$A$2/H$2</f>
        <v>5.0745965529830004</v>
      </c>
      <c r="I10" s="13">
        <f>'S3 UE after recession'!I10+N10*$A$2/I$2</f>
        <v>5.6779234700543277</v>
      </c>
      <c r="J10" s="5"/>
      <c r="K10" s="5"/>
      <c r="L10" s="10">
        <f>'S4 GE after recession'!AJ10</f>
        <v>1.4671515718770234E-2</v>
      </c>
      <c r="M10" s="10">
        <f>'S4 GE after recession'!AK10</f>
        <v>9.0873380830936323E-2</v>
      </c>
      <c r="N10" s="10">
        <f>'S4 GE after recession'!AL10</f>
        <v>9.478153615310303E-2</v>
      </c>
      <c r="P10">
        <v>6</v>
      </c>
      <c r="Q10" s="13">
        <f t="shared" si="3"/>
        <v>1.4022281158369387</v>
      </c>
      <c r="R10" s="13">
        <f t="shared" si="0"/>
        <v>0.29079451553650149</v>
      </c>
      <c r="S10" s="13">
        <f t="shared" si="0"/>
        <v>1.5328244438012675</v>
      </c>
      <c r="T10" s="13">
        <f t="shared" si="0"/>
        <v>1.3708012644989953</v>
      </c>
      <c r="U10" s="13">
        <f t="shared" si="0"/>
        <v>0.87668214514724685</v>
      </c>
      <c r="V10" s="13">
        <f t="shared" si="0"/>
        <v>0.80776127881052062</v>
      </c>
      <c r="W10" s="13">
        <f t="shared" si="0"/>
        <v>0.71099302657143415</v>
      </c>
      <c r="Y10">
        <v>6</v>
      </c>
      <c r="Z10">
        <f t="shared" si="6"/>
        <v>0.18422056056832403</v>
      </c>
      <c r="AA10">
        <f t="shared" si="4"/>
        <v>7.7916501339749367E-2</v>
      </c>
      <c r="AB10">
        <f t="shared" si="4"/>
        <v>0.2204736259519624</v>
      </c>
      <c r="AC10">
        <f t="shared" si="4"/>
        <v>0.10536313783537388</v>
      </c>
      <c r="AD10">
        <f t="shared" si="4"/>
        <v>0.13052295426798555</v>
      </c>
      <c r="AE10">
        <f t="shared" si="4"/>
        <v>7.5074524236608653E-2</v>
      </c>
      <c r="AF10">
        <f t="shared" si="4"/>
        <v>0.16020051232320398</v>
      </c>
      <c r="AH10" s="8">
        <v>6</v>
      </c>
      <c r="AI10" s="8">
        <f t="shared" si="7"/>
        <v>1.1491620849184259</v>
      </c>
      <c r="AJ10" s="8">
        <f t="shared" si="8"/>
        <v>0.87668214514724685</v>
      </c>
      <c r="AK10" s="8">
        <f t="shared" si="5"/>
        <v>0.80776127881052062</v>
      </c>
      <c r="AL10" s="8">
        <f t="shared" si="5"/>
        <v>0.71099302657143415</v>
      </c>
    </row>
    <row r="11" spans="1:38" x14ac:dyDescent="0.3">
      <c r="A11" s="1"/>
      <c r="B11">
        <v>7</v>
      </c>
      <c r="C11" s="13">
        <f>'S3 UE after recession'!C11</f>
        <v>5.0361274291021818</v>
      </c>
      <c r="D11" s="13">
        <f>'S3 UE after recession'!D11</f>
        <v>5.3631297078416855</v>
      </c>
      <c r="E11" s="13">
        <f>'S3 UE after recession'!E11</f>
        <v>7.7316651883665557</v>
      </c>
      <c r="F11" s="13">
        <f>'S3 UE after recession'!F11</f>
        <v>8.8656855490695818</v>
      </c>
      <c r="G11" s="13">
        <f>'S3 UE after recession'!G11+L11*$A$2/G$2</f>
        <v>6.591182679976809</v>
      </c>
      <c r="H11" s="13">
        <f>'S3 UE after recession'!H11+M11*$A$2/H$2</f>
        <v>5.4767626124753654</v>
      </c>
      <c r="I11" s="13">
        <f>'S3 UE after recession'!I11+N11*$A$2/I$2</f>
        <v>5.9371926707269536</v>
      </c>
      <c r="J11" s="5"/>
      <c r="K11" s="5"/>
      <c r="L11" s="10">
        <f>'S4 GE after recession'!AJ11</f>
        <v>2.5711825593051518E-2</v>
      </c>
      <c r="M11" s="10">
        <f>'S4 GE after recession'!AK11</f>
        <v>0.10865250222380007</v>
      </c>
      <c r="N11" s="10">
        <f>'S4 GE after recession'!AL11</f>
        <v>0.11868911646775482</v>
      </c>
      <c r="P11">
        <v>7</v>
      </c>
      <c r="Q11" s="13">
        <f t="shared" si="3"/>
        <v>1.5028529020023087</v>
      </c>
      <c r="R11" s="13">
        <f t="shared" si="0"/>
        <v>0.51723703179776859</v>
      </c>
      <c r="S11" s="13">
        <f t="shared" si="0"/>
        <v>1.4601988119847311</v>
      </c>
      <c r="T11" s="13">
        <f t="shared" si="0"/>
        <v>1.622419400722185</v>
      </c>
      <c r="U11" s="13">
        <f t="shared" si="0"/>
        <v>1.0858220716988845</v>
      </c>
      <c r="V11" s="13">
        <f t="shared" si="0"/>
        <v>1.2099273383028857</v>
      </c>
      <c r="W11" s="13">
        <f t="shared" si="0"/>
        <v>0.97026222724405997</v>
      </c>
      <c r="Y11">
        <v>7</v>
      </c>
      <c r="Z11">
        <f t="shared" si="6"/>
        <v>0.10062478616536996</v>
      </c>
      <c r="AA11">
        <f t="shared" si="4"/>
        <v>0.2264425162612671</v>
      </c>
      <c r="AB11">
        <f t="shared" si="4"/>
        <v>-7.2625631816536362E-2</v>
      </c>
      <c r="AC11">
        <f t="shared" si="4"/>
        <v>0.25161813622318974</v>
      </c>
      <c r="AD11">
        <f t="shared" si="4"/>
        <v>0.2091399265516376</v>
      </c>
      <c r="AE11">
        <f t="shared" si="4"/>
        <v>0.40216605949236506</v>
      </c>
      <c r="AF11">
        <f t="shared" si="4"/>
        <v>0.25926920067262582</v>
      </c>
      <c r="AH11" s="8">
        <v>7</v>
      </c>
      <c r="AI11" s="8">
        <f t="shared" si="7"/>
        <v>1.2756770366267485</v>
      </c>
      <c r="AJ11" s="8">
        <f t="shared" si="8"/>
        <v>1.0858220716988845</v>
      </c>
      <c r="AK11" s="8">
        <f t="shared" si="5"/>
        <v>1.2099273383028857</v>
      </c>
      <c r="AL11" s="8">
        <f t="shared" si="5"/>
        <v>0.97026222724405997</v>
      </c>
    </row>
    <row r="12" spans="1:38" x14ac:dyDescent="0.3">
      <c r="A12" s="1"/>
      <c r="B12">
        <v>8</v>
      </c>
      <c r="C12" s="13">
        <f>'S3 UE after recession'!C12</f>
        <v>5.1351351351351351</v>
      </c>
      <c r="D12" s="13">
        <f>'S3 UE after recession'!D12</f>
        <v>5.4906085975794907</v>
      </c>
      <c r="E12" s="13">
        <f>'S3 UE after recession'!E12</f>
        <v>7.489402229733515</v>
      </c>
      <c r="F12" s="13">
        <f>'S3 UE after recession'!F12</f>
        <v>9.0310038606514738</v>
      </c>
      <c r="G12" s="13">
        <f>'S3 UE after recession'!G12+L12*$A$2/G$2</f>
        <v>6.8489647118841894</v>
      </c>
      <c r="H12" s="13">
        <f>'S3 UE after recession'!H12+M12*$A$2/H$2</f>
        <v>5.7229078841596568</v>
      </c>
      <c r="I12" s="13">
        <f>'S3 UE after recession'!I12+N12*$A$2/I$2</f>
        <v>6.26432896900958</v>
      </c>
      <c r="J12" s="5"/>
      <c r="K12" s="5"/>
      <c r="L12" s="10">
        <f>'S4 GE after recession'!AJ12</f>
        <v>3.7369665938475904E-2</v>
      </c>
      <c r="M12" s="10">
        <f>'S4 GE after recession'!AK12</f>
        <v>0.13851109113391935</v>
      </c>
      <c r="N12" s="10">
        <f>'S4 GE after recession'!AL12</f>
        <v>0.12620299208584562</v>
      </c>
      <c r="P12">
        <v>8</v>
      </c>
      <c r="Q12" s="13">
        <f t="shared" si="3"/>
        <v>1.601860608035262</v>
      </c>
      <c r="R12" s="13">
        <f t="shared" si="0"/>
        <v>0.64471592153557378</v>
      </c>
      <c r="S12" s="13">
        <f t="shared" si="0"/>
        <v>1.2179358533516904</v>
      </c>
      <c r="T12" s="13">
        <f t="shared" si="0"/>
        <v>1.787737712304077</v>
      </c>
      <c r="U12" s="13">
        <f t="shared" si="0"/>
        <v>1.3436041036062649</v>
      </c>
      <c r="V12" s="13">
        <f t="shared" si="0"/>
        <v>1.456072609987177</v>
      </c>
      <c r="W12" s="13">
        <f t="shared" si="0"/>
        <v>1.2973985255266864</v>
      </c>
      <c r="Y12">
        <v>8</v>
      </c>
      <c r="Z12">
        <f t="shared" si="6"/>
        <v>9.900770603295328E-2</v>
      </c>
      <c r="AA12">
        <f t="shared" si="4"/>
        <v>0.12747888973780519</v>
      </c>
      <c r="AB12">
        <f t="shared" si="4"/>
        <v>-0.2422629586330407</v>
      </c>
      <c r="AC12">
        <f t="shared" si="4"/>
        <v>0.16531831158189192</v>
      </c>
      <c r="AD12">
        <f t="shared" si="4"/>
        <v>0.25778203190738047</v>
      </c>
      <c r="AE12">
        <f t="shared" si="4"/>
        <v>0.24614527168429134</v>
      </c>
      <c r="AF12">
        <f t="shared" si="4"/>
        <v>0.32713629828262647</v>
      </c>
      <c r="AH12" s="8">
        <v>8</v>
      </c>
      <c r="AI12" s="8">
        <f t="shared" si="7"/>
        <v>1.3130625238066509</v>
      </c>
      <c r="AJ12" s="8">
        <f t="shared" si="8"/>
        <v>1.3436041036062649</v>
      </c>
      <c r="AK12" s="8">
        <f t="shared" si="5"/>
        <v>1.456072609987177</v>
      </c>
      <c r="AL12" s="8">
        <f t="shared" si="5"/>
        <v>1.2973985255266864</v>
      </c>
    </row>
    <row r="13" spans="1:38" x14ac:dyDescent="0.3">
      <c r="A13" s="1"/>
      <c r="B13">
        <v>9</v>
      </c>
      <c r="C13" s="13">
        <f>'S3 UE after recession'!C13</f>
        <v>5.3716517588060855</v>
      </c>
      <c r="D13" s="13">
        <f>'S3 UE after recession'!D13</f>
        <v>5.4551972104845801</v>
      </c>
      <c r="E13" s="13">
        <f>'S3 UE after recession'!E13</f>
        <v>7.5303756808342257</v>
      </c>
      <c r="F13" s="13">
        <f>'S3 UE after recession'!F13</f>
        <v>9.3279912584228732</v>
      </c>
      <c r="G13" s="13">
        <f>'S3 UE after recession'!G13+L13*$A$2/G$2</f>
        <v>6.6935984413947036</v>
      </c>
      <c r="H13" s="13">
        <f>'S3 UE after recession'!H13+M13*$A$2/H$2</f>
        <v>5.8972690088389417</v>
      </c>
      <c r="I13" s="13">
        <f>'S3 UE after recession'!I13+N13*$A$2/I$2</f>
        <v>6.2622356812089324</v>
      </c>
      <c r="J13" s="5"/>
      <c r="K13" s="5"/>
      <c r="L13" s="10">
        <f>'S4 GE after recession'!AJ13</f>
        <v>1.964372233438727E-2</v>
      </c>
      <c r="M13" s="10">
        <f>'S4 GE after recession'!AK13</f>
        <v>0.13863114388250164</v>
      </c>
      <c r="N13" s="10">
        <f>'S4 GE after recession'!AL13</f>
        <v>9.3997581294444466E-2</v>
      </c>
      <c r="P13">
        <v>9</v>
      </c>
      <c r="Q13" s="13">
        <f t="shared" si="3"/>
        <v>1.8383772317062124</v>
      </c>
      <c r="R13" s="13">
        <f t="shared" si="0"/>
        <v>0.60930453444066313</v>
      </c>
      <c r="S13" s="13">
        <f t="shared" si="0"/>
        <v>1.2589093044524011</v>
      </c>
      <c r="T13" s="13">
        <f t="shared" si="0"/>
        <v>2.0847251100754765</v>
      </c>
      <c r="U13" s="13">
        <f t="shared" si="0"/>
        <v>1.1882378331167791</v>
      </c>
      <c r="V13" s="13">
        <f t="shared" si="0"/>
        <v>1.6304337346664619</v>
      </c>
      <c r="W13" s="13">
        <f t="shared" si="0"/>
        <v>1.2953052377260388</v>
      </c>
      <c r="Y13">
        <v>9</v>
      </c>
      <c r="Z13">
        <f t="shared" si="6"/>
        <v>0.23651662367095039</v>
      </c>
      <c r="AA13">
        <f t="shared" si="4"/>
        <v>-3.5411387094910651E-2</v>
      </c>
      <c r="AB13">
        <f t="shared" si="4"/>
        <v>4.0973451100710712E-2</v>
      </c>
      <c r="AC13">
        <f t="shared" si="4"/>
        <v>0.29698739777139949</v>
      </c>
      <c r="AD13">
        <f t="shared" si="4"/>
        <v>-0.15536627048948581</v>
      </c>
      <c r="AE13">
        <f t="shared" si="4"/>
        <v>0.17436112467928488</v>
      </c>
      <c r="AF13">
        <f t="shared" si="4"/>
        <v>-2.0932878006476585E-3</v>
      </c>
      <c r="AH13" s="8">
        <v>9</v>
      </c>
      <c r="AI13" s="8">
        <f t="shared" si="7"/>
        <v>1.4478290451686884</v>
      </c>
      <c r="AJ13" s="8">
        <f t="shared" si="8"/>
        <v>1.1882378331167791</v>
      </c>
      <c r="AK13" s="8">
        <f t="shared" si="5"/>
        <v>1.6304337346664619</v>
      </c>
      <c r="AL13" s="8">
        <f t="shared" si="5"/>
        <v>1.2953052377260388</v>
      </c>
    </row>
    <row r="14" spans="1:38" x14ac:dyDescent="0.3">
      <c r="A14" s="1"/>
      <c r="B14">
        <v>10</v>
      </c>
      <c r="C14" s="13">
        <f>'S3 UE after recession'!C14</f>
        <v>5.51299293914213</v>
      </c>
      <c r="D14" s="13">
        <f>'S3 UE after recession'!D14</f>
        <v>5.8786004670876215</v>
      </c>
      <c r="E14" s="13">
        <f>'S3 UE after recession'!E14</f>
        <v>7.4585378551242005</v>
      </c>
      <c r="F14" s="13">
        <f>'S3 UE after recession'!F14</f>
        <v>9.3570904745090591</v>
      </c>
      <c r="G14" s="13">
        <f>'S3 UE after recession'!G14+L14*$A$2/G$2</f>
        <v>6.9302318684988844</v>
      </c>
      <c r="H14" s="13">
        <f>'S3 UE after recession'!H14+M14*$A$2/H$2</f>
        <v>5.8431804188488226</v>
      </c>
      <c r="I14" s="13">
        <f>'S3 UE after recession'!I14+N14*$A$2/I$2</f>
        <v>6.6046363406062918</v>
      </c>
      <c r="J14" s="5"/>
      <c r="K14" s="5"/>
      <c r="L14" s="10">
        <f>'S4 GE after recession'!AJ14</f>
        <v>5.1657200617474253E-3</v>
      </c>
      <c r="M14" s="10">
        <f>'S4 GE after recession'!AK14</f>
        <v>0.12430358338042291</v>
      </c>
      <c r="N14" s="10">
        <f>'S4 GE after recession'!AL14</f>
        <v>7.8369616859302216E-2</v>
      </c>
      <c r="P14">
        <v>10</v>
      </c>
      <c r="Q14" s="13">
        <f t="shared" si="3"/>
        <v>1.9797184120422568</v>
      </c>
      <c r="R14" s="13">
        <f t="shared" si="0"/>
        <v>1.0327077910437046</v>
      </c>
      <c r="S14" s="13">
        <f t="shared" si="0"/>
        <v>1.187071478742376</v>
      </c>
      <c r="T14" s="13">
        <f t="shared" si="0"/>
        <v>2.1138243261616623</v>
      </c>
      <c r="U14" s="13">
        <f t="shared" si="0"/>
        <v>1.4248712602209599</v>
      </c>
      <c r="V14" s="13">
        <f t="shared" si="0"/>
        <v>1.5763451446763428</v>
      </c>
      <c r="W14" s="13">
        <f t="shared" si="0"/>
        <v>1.6377058971233982</v>
      </c>
      <c r="Y14">
        <v>10</v>
      </c>
      <c r="Z14">
        <f t="shared" si="6"/>
        <v>0.14134118033604448</v>
      </c>
      <c r="AA14">
        <f t="shared" si="4"/>
        <v>0.42340325660304146</v>
      </c>
      <c r="AB14">
        <f t="shared" si="4"/>
        <v>-7.1837825710025172E-2</v>
      </c>
      <c r="AC14">
        <f t="shared" si="4"/>
        <v>2.909921608618582E-2</v>
      </c>
      <c r="AD14">
        <f t="shared" si="4"/>
        <v>0.23663342710418078</v>
      </c>
      <c r="AE14">
        <f t="shared" si="4"/>
        <v>-5.4088589990119118E-2</v>
      </c>
      <c r="AF14">
        <f t="shared" si="4"/>
        <v>0.34240065939735942</v>
      </c>
      <c r="AH14" s="8">
        <v>10</v>
      </c>
      <c r="AI14" s="8">
        <f t="shared" si="7"/>
        <v>1.5783305019975</v>
      </c>
      <c r="AJ14" s="8">
        <f t="shared" si="8"/>
        <v>1.4248712602209599</v>
      </c>
      <c r="AK14" s="8">
        <f t="shared" si="5"/>
        <v>1.5763451446763428</v>
      </c>
      <c r="AL14" s="8">
        <f t="shared" si="5"/>
        <v>1.6377058971233982</v>
      </c>
    </row>
    <row r="15" spans="1:38" x14ac:dyDescent="0.3">
      <c r="A15" s="1"/>
      <c r="B15">
        <v>11</v>
      </c>
      <c r="C15" s="13">
        <f>'S3 UE after recession'!C15</f>
        <v>5.8624982046248864</v>
      </c>
      <c r="D15" s="13">
        <f>'S3 UE after recession'!D15</f>
        <v>5.9696491493547201</v>
      </c>
      <c r="E15" s="13">
        <f>'S3 UE after recession'!E15</f>
        <v>7.1894328936582461</v>
      </c>
      <c r="F15" s="13">
        <f>'S3 UE after recession'!F15</f>
        <v>9.5729508271182127</v>
      </c>
      <c r="G15" s="13">
        <f>'S3 UE after recession'!G15+L15*$A$2/G$2</f>
        <v>6.9225143413472514</v>
      </c>
      <c r="H15" s="13">
        <f>'S3 UE after recession'!H15+M15*$A$2/H$2</f>
        <v>5.8270340176007744</v>
      </c>
      <c r="I15" s="13">
        <f>'S3 UE after recession'!I15+N15*$A$2/I$2</f>
        <v>6.9074536858924809</v>
      </c>
      <c r="J15" s="5"/>
      <c r="K15" s="5"/>
      <c r="L15" s="10">
        <f>'S4 GE after recession'!AJ15</f>
        <v>3.3162996070650763E-2</v>
      </c>
      <c r="M15" s="10">
        <f>'S4 GE after recession'!AK15</f>
        <v>0.11740680679065463</v>
      </c>
      <c r="N15" s="10">
        <f>'S4 GE after recession'!AL15</f>
        <v>7.2727301882716588E-2</v>
      </c>
      <c r="P15">
        <v>11</v>
      </c>
      <c r="Q15" s="13">
        <f t="shared" si="3"/>
        <v>2.3292236775250132</v>
      </c>
      <c r="R15" s="13">
        <f t="shared" si="0"/>
        <v>1.1237564733108032</v>
      </c>
      <c r="S15" s="13">
        <f t="shared" si="0"/>
        <v>0.91796651727642153</v>
      </c>
      <c r="T15" s="13">
        <f t="shared" si="0"/>
        <v>2.3296846787708159</v>
      </c>
      <c r="U15" s="13">
        <f t="shared" si="0"/>
        <v>1.4171537330693269</v>
      </c>
      <c r="V15" s="13">
        <f t="shared" si="0"/>
        <v>1.5601987434282947</v>
      </c>
      <c r="W15" s="13">
        <f t="shared" si="0"/>
        <v>1.9405232424095873</v>
      </c>
      <c r="Y15">
        <v>11</v>
      </c>
      <c r="Z15">
        <f t="shared" si="6"/>
        <v>0.3495052654827564</v>
      </c>
      <c r="AA15">
        <f t="shared" si="4"/>
        <v>9.1048682267098613E-2</v>
      </c>
      <c r="AB15">
        <f t="shared" si="4"/>
        <v>-0.26910496146595442</v>
      </c>
      <c r="AC15">
        <f t="shared" si="4"/>
        <v>0.21586035260915359</v>
      </c>
      <c r="AD15">
        <f t="shared" si="4"/>
        <v>-7.7175271516329857E-3</v>
      </c>
      <c r="AE15">
        <f t="shared" si="4"/>
        <v>-1.6146401248048114E-2</v>
      </c>
      <c r="AF15">
        <f t="shared" si="4"/>
        <v>0.30281734528618909</v>
      </c>
      <c r="AH15" s="8">
        <v>11</v>
      </c>
      <c r="AI15" s="8">
        <f t="shared" si="7"/>
        <v>1.6751578367207636</v>
      </c>
      <c r="AJ15" s="8">
        <f t="shared" si="8"/>
        <v>1.4171537330693269</v>
      </c>
      <c r="AK15" s="8">
        <f t="shared" si="5"/>
        <v>1.5601987434282947</v>
      </c>
      <c r="AL15" s="8">
        <f t="shared" si="5"/>
        <v>1.9405232424095873</v>
      </c>
    </row>
    <row r="16" spans="1:38" x14ac:dyDescent="0.3">
      <c r="A16" s="1"/>
      <c r="B16">
        <v>12</v>
      </c>
      <c r="C16" s="13">
        <f>'S3 UE after recession'!C16</f>
        <v>6.0666905700968092</v>
      </c>
      <c r="D16" s="13">
        <f>'S3 UE after recession'!D16</f>
        <v>6.6188043033007782</v>
      </c>
      <c r="E16" s="13">
        <f>'S3 UE after recession'!E16</f>
        <v>7.4713494899376078</v>
      </c>
      <c r="F16" s="13">
        <f>'S3 UE after recession'!F16</f>
        <v>9.8321581990538505</v>
      </c>
      <c r="G16" s="13">
        <f>'S3 UE after recession'!G16+L16*$A$2/G$2</f>
        <v>6.9035419370601812</v>
      </c>
      <c r="H16" s="13">
        <f>'S3 UE after recession'!H16+M16*$A$2/H$2</f>
        <v>5.9440383730236439</v>
      </c>
      <c r="I16" s="13">
        <f>'S3 UE after recession'!I16+N16*$A$2/I$2</f>
        <v>7.4134498529769983</v>
      </c>
      <c r="J16" s="5"/>
      <c r="K16" s="5"/>
      <c r="L16" s="10">
        <f>'S4 GE after recession'!AJ16</f>
        <v>7.6722615038926634E-2</v>
      </c>
      <c r="M16" s="10">
        <f>'S4 GE after recession'!AK16</f>
        <v>0.15601466353222548</v>
      </c>
      <c r="N16" s="10">
        <f>'S4 GE after recession'!AL16</f>
        <v>9.0772750621923137E-2</v>
      </c>
      <c r="P16">
        <v>12</v>
      </c>
      <c r="Q16" s="13">
        <f t="shared" si="3"/>
        <v>2.5334160429969361</v>
      </c>
      <c r="R16" s="13">
        <f t="shared" si="0"/>
        <v>1.7729116272568612</v>
      </c>
      <c r="S16" s="13">
        <f t="shared" si="0"/>
        <v>1.1998831135557833</v>
      </c>
      <c r="T16" s="13">
        <f t="shared" si="0"/>
        <v>2.5888920507064537</v>
      </c>
      <c r="U16" s="13">
        <f t="shared" si="0"/>
        <v>1.3981813287822566</v>
      </c>
      <c r="V16" s="13">
        <f t="shared" si="0"/>
        <v>1.6772030988511641</v>
      </c>
      <c r="W16" s="13">
        <f t="shared" si="0"/>
        <v>2.4465194094941047</v>
      </c>
      <c r="Y16">
        <v>12</v>
      </c>
      <c r="Z16">
        <f t="shared" si="6"/>
        <v>0.20419236547192288</v>
      </c>
      <c r="AA16">
        <f t="shared" si="4"/>
        <v>0.64915515394605805</v>
      </c>
      <c r="AB16">
        <f t="shared" si="4"/>
        <v>0.28191659627936172</v>
      </c>
      <c r="AC16">
        <f t="shared" si="4"/>
        <v>0.25920737193563781</v>
      </c>
      <c r="AD16">
        <f t="shared" si="4"/>
        <v>-1.8972404287070255E-2</v>
      </c>
      <c r="AE16">
        <f t="shared" si="4"/>
        <v>0.11700435542286947</v>
      </c>
      <c r="AF16">
        <f t="shared" si="4"/>
        <v>0.50599616708451745</v>
      </c>
      <c r="AH16" s="8">
        <v>12</v>
      </c>
      <c r="AI16" s="8">
        <f t="shared" si="7"/>
        <v>2.0237757086290085</v>
      </c>
      <c r="AJ16" s="8">
        <f t="shared" si="8"/>
        <v>1.3981813287822566</v>
      </c>
      <c r="AK16" s="8">
        <f t="shared" si="5"/>
        <v>1.6772030988511641</v>
      </c>
      <c r="AL16" s="8">
        <f t="shared" si="5"/>
        <v>2.4465194094941047</v>
      </c>
    </row>
    <row r="17" spans="1:38" x14ac:dyDescent="0.3">
      <c r="A17" s="1"/>
      <c r="B17">
        <v>13</v>
      </c>
      <c r="C17" s="13">
        <f>'S3 UE after recession'!C17</f>
        <v>5.9463327370304118</v>
      </c>
      <c r="D17" s="13">
        <f>'S3 UE after recession'!D17</f>
        <v>7.1524035352446651</v>
      </c>
      <c r="E17" s="13">
        <f>'S3 UE after recession'!E17</f>
        <v>7.4379630827220486</v>
      </c>
      <c r="F17" s="13">
        <f>'S3 UE after recession'!F17</f>
        <v>9.8458113904120754</v>
      </c>
      <c r="G17" s="13">
        <f>'S3 UE after recession'!G17+L17*$A$2/G$2</f>
        <v>6.9290340299536188</v>
      </c>
      <c r="H17" s="13">
        <f>'S3 UE after recession'!H17+M17*$A$2/H$2</f>
        <v>6.1326192945542699</v>
      </c>
      <c r="I17" s="13">
        <f>'S3 UE after recession'!I17+N17*$A$2/I$2</f>
        <v>7.9880614952116034</v>
      </c>
      <c r="J17" s="5"/>
      <c r="K17" s="5"/>
      <c r="L17" s="10">
        <f>'S4 GE after recession'!AJ17</f>
        <v>4.673303558127273E-2</v>
      </c>
      <c r="M17" s="10">
        <f>'S4 GE after recession'!AK17</f>
        <v>0.15159863007553476</v>
      </c>
      <c r="N17" s="10">
        <f>'S4 GE after recession'!AL17</f>
        <v>0.12243825103605133</v>
      </c>
      <c r="P17">
        <v>13</v>
      </c>
      <c r="Q17" s="13">
        <f t="shared" si="3"/>
        <v>2.4130582099305387</v>
      </c>
      <c r="R17" s="13">
        <f t="shared" si="0"/>
        <v>2.3065108592007482</v>
      </c>
      <c r="S17" s="13">
        <f t="shared" si="0"/>
        <v>1.1664967063402241</v>
      </c>
      <c r="T17" s="13">
        <f t="shared" si="0"/>
        <v>2.6025452420646786</v>
      </c>
      <c r="U17" s="13">
        <f t="shared" si="0"/>
        <v>1.4236734216756943</v>
      </c>
      <c r="V17" s="13">
        <f t="shared" si="0"/>
        <v>1.8657840203817901</v>
      </c>
      <c r="W17" s="13">
        <f t="shared" si="0"/>
        <v>3.0211310517287098</v>
      </c>
      <c r="Y17">
        <v>13</v>
      </c>
      <c r="Z17">
        <f t="shared" si="6"/>
        <v>-0.12035783306639747</v>
      </c>
      <c r="AA17">
        <f t="shared" si="4"/>
        <v>0.53359923194388692</v>
      </c>
      <c r="AB17">
        <f t="shared" si="4"/>
        <v>-3.3386407215559188E-2</v>
      </c>
      <c r="AC17">
        <f t="shared" si="4"/>
        <v>1.3653191358224959E-2</v>
      </c>
      <c r="AD17">
        <f t="shared" si="4"/>
        <v>2.5492092893437679E-2</v>
      </c>
      <c r="AE17">
        <f t="shared" si="4"/>
        <v>0.188580921530626</v>
      </c>
      <c r="AF17">
        <f t="shared" si="4"/>
        <v>0.57461164223460504</v>
      </c>
      <c r="AH17" s="8">
        <v>13</v>
      </c>
      <c r="AI17" s="8">
        <f t="shared" si="7"/>
        <v>2.1221527543840475</v>
      </c>
      <c r="AJ17" s="8">
        <f t="shared" si="8"/>
        <v>1.4236734216756943</v>
      </c>
      <c r="AK17" s="8">
        <f t="shared" si="5"/>
        <v>1.8657840203817901</v>
      </c>
      <c r="AL17" s="8">
        <f t="shared" si="5"/>
        <v>3.0211310517287098</v>
      </c>
    </row>
    <row r="18" spans="1:38" x14ac:dyDescent="0.3">
      <c r="A18" s="1"/>
      <c r="B18">
        <v>14</v>
      </c>
      <c r="C18" s="13">
        <f>'S3 UE after recession'!C18</f>
        <v>5.864622082939607</v>
      </c>
      <c r="D18" s="13">
        <f>'S3 UE after recession'!D18</f>
        <v>8.0545056266643744</v>
      </c>
      <c r="E18" s="13">
        <f>'S3 UE after recession'!E18</f>
        <v>7.35309019557267</v>
      </c>
      <c r="F18" s="13">
        <f>'S3 UE after recession'!F18</f>
        <v>10.130869482753949</v>
      </c>
      <c r="G18" s="13">
        <f>'S3 UE after recession'!G18+L18*$A$2/G$2</f>
        <v>6.9309076379186028</v>
      </c>
      <c r="H18" s="13">
        <f>'S3 UE after recession'!H18+M18*$A$2/H$2</f>
        <v>6.0326067382507356</v>
      </c>
      <c r="I18" s="13">
        <f>'S3 UE after recession'!I18+N18*$A$2/I$2</f>
        <v>8.4980840549904748</v>
      </c>
      <c r="J18" s="5"/>
      <c r="K18" s="5"/>
      <c r="L18" s="10">
        <f>'S4 GE after recession'!AJ18</f>
        <v>3.4763768936130202E-2</v>
      </c>
      <c r="M18" s="10">
        <f>'S4 GE after recession'!AK18</f>
        <v>0.18867108235659691</v>
      </c>
      <c r="N18" s="10">
        <f>'S4 GE after recession'!AL18</f>
        <v>0.12707145915344098</v>
      </c>
      <c r="P18">
        <v>14</v>
      </c>
      <c r="Q18" s="13">
        <f t="shared" si="3"/>
        <v>2.3313475558397339</v>
      </c>
      <c r="R18" s="13">
        <f t="shared" si="0"/>
        <v>3.2086129506204575</v>
      </c>
      <c r="S18" s="13">
        <f t="shared" si="0"/>
        <v>1.0816238191908454</v>
      </c>
      <c r="T18" s="13">
        <f t="shared" si="0"/>
        <v>2.8876033344065526</v>
      </c>
      <c r="U18" s="13">
        <f t="shared" si="0"/>
        <v>1.4255470296406783</v>
      </c>
      <c r="V18" s="13">
        <f t="shared" si="0"/>
        <v>1.7657714640782558</v>
      </c>
      <c r="W18" s="13">
        <f t="shared" si="0"/>
        <v>3.5311536115075812</v>
      </c>
      <c r="Y18">
        <v>14</v>
      </c>
      <c r="Z18">
        <f t="shared" si="6"/>
        <v>-8.1710654090804802E-2</v>
      </c>
      <c r="AA18">
        <f t="shared" si="4"/>
        <v>0.90210209141970932</v>
      </c>
      <c r="AB18">
        <f t="shared" si="4"/>
        <v>-8.4872887149378684E-2</v>
      </c>
      <c r="AC18">
        <f t="shared" si="4"/>
        <v>0.28505809234187396</v>
      </c>
      <c r="AD18">
        <f t="shared" si="4"/>
        <v>1.8736079649839255E-3</v>
      </c>
      <c r="AE18">
        <f t="shared" si="4"/>
        <v>-0.10001255630353434</v>
      </c>
      <c r="AF18">
        <f t="shared" si="4"/>
        <v>0.51002255977887145</v>
      </c>
      <c r="AH18" s="8">
        <v>14</v>
      </c>
      <c r="AI18" s="8">
        <f t="shared" si="7"/>
        <v>2.3772969150143974</v>
      </c>
      <c r="AJ18" s="8">
        <f t="shared" si="8"/>
        <v>1.4255470296406783</v>
      </c>
      <c r="AK18" s="8">
        <f t="shared" si="5"/>
        <v>1.7657714640782558</v>
      </c>
      <c r="AL18" s="8">
        <f t="shared" si="5"/>
        <v>3.5311536115075812</v>
      </c>
    </row>
    <row r="19" spans="1:38" x14ac:dyDescent="0.3">
      <c r="A19" s="1"/>
      <c r="B19">
        <v>15</v>
      </c>
      <c r="C19" s="13">
        <f>'S3 UE after recession'!C19</f>
        <v>5.9670954232725091</v>
      </c>
      <c r="D19" s="13">
        <f>'S3 UE after recession'!D19</f>
        <v>8.1055445373803572</v>
      </c>
      <c r="E19" s="13">
        <f>'S3 UE after recession'!E19</f>
        <v>7.2242368602249254</v>
      </c>
      <c r="F19" s="13">
        <f>'S3 UE after recession'!F19</f>
        <v>10.410496279708155</v>
      </c>
      <c r="G19" s="13">
        <f>'S3 UE after recession'!G19+L19*$A$2/G$2</f>
        <v>7.029513320038336</v>
      </c>
      <c r="H19" s="13">
        <f>'S3 UE after recession'!H19+M19*$A$2/H$2</f>
        <v>6.022650636391103</v>
      </c>
      <c r="I19" s="13">
        <f>'S3 UE after recession'!I19+N19*$A$2/I$2</f>
        <v>8.8247495449572817</v>
      </c>
      <c r="J19" s="5"/>
      <c r="K19" s="5"/>
      <c r="L19" s="10">
        <f>'S4 GE after recession'!AJ19</f>
        <v>3.7449250588550864E-2</v>
      </c>
      <c r="M19" s="10">
        <f>'S4 GE after recession'!AK19</f>
        <v>0.17992864068848879</v>
      </c>
      <c r="N19" s="10">
        <f>'S4 GE after recession'!AL19</f>
        <v>9.22812042721044E-2</v>
      </c>
      <c r="P19">
        <v>15</v>
      </c>
      <c r="Q19" s="13">
        <f t="shared" si="3"/>
        <v>2.433820896172636</v>
      </c>
      <c r="R19" s="13">
        <f t="shared" si="0"/>
        <v>3.2596518613364402</v>
      </c>
      <c r="S19" s="13">
        <f t="shared" si="0"/>
        <v>0.95277048384310081</v>
      </c>
      <c r="T19" s="13">
        <f t="shared" si="0"/>
        <v>3.1672301313607587</v>
      </c>
      <c r="U19" s="13">
        <f t="shared" si="0"/>
        <v>1.5241527117604114</v>
      </c>
      <c r="V19" s="13">
        <f t="shared" si="0"/>
        <v>1.7558153622186232</v>
      </c>
      <c r="W19" s="13">
        <f t="shared" si="0"/>
        <v>3.8578191014743881</v>
      </c>
      <c r="Y19">
        <v>15</v>
      </c>
      <c r="Z19">
        <f t="shared" si="6"/>
        <v>0.10247334033290212</v>
      </c>
      <c r="AA19">
        <f t="shared" si="4"/>
        <v>5.1038910715982766E-2</v>
      </c>
      <c r="AB19">
        <f t="shared" si="4"/>
        <v>-0.12885333534774457</v>
      </c>
      <c r="AC19">
        <f t="shared" si="4"/>
        <v>0.27962679695420611</v>
      </c>
      <c r="AD19">
        <f t="shared" si="4"/>
        <v>9.8605682119733196E-2</v>
      </c>
      <c r="AE19">
        <f t="shared" si="4"/>
        <v>-9.9561018596325823E-3</v>
      </c>
      <c r="AF19">
        <f t="shared" si="4"/>
        <v>0.32666548996680689</v>
      </c>
      <c r="AH19" s="8">
        <v>15</v>
      </c>
      <c r="AI19" s="8">
        <f t="shared" si="7"/>
        <v>2.453368343178234</v>
      </c>
      <c r="AJ19" s="8">
        <f t="shared" si="8"/>
        <v>1.5241527117604114</v>
      </c>
      <c r="AK19" s="8">
        <f t="shared" si="5"/>
        <v>1.7558153622186232</v>
      </c>
      <c r="AL19" s="8">
        <f t="shared" si="5"/>
        <v>3.8578191014743881</v>
      </c>
    </row>
    <row r="20" spans="1:38" x14ac:dyDescent="0.3">
      <c r="A20" s="1"/>
      <c r="B20">
        <v>16</v>
      </c>
      <c r="C20" s="13">
        <f>'S3 UE after recession'!C20</f>
        <v>5.9073690229433211</v>
      </c>
      <c r="D20" s="13">
        <f>'S3 UE after recession'!D20</f>
        <v>8.5633016690817367</v>
      </c>
      <c r="E20" s="13">
        <f>'S3 UE after recession'!E20</f>
        <v>7.4838402519638896</v>
      </c>
      <c r="F20" s="13">
        <f>'S3 UE after recession'!F20</f>
        <v>10.750112561909051</v>
      </c>
      <c r="G20" s="13">
        <f>'S3 UE after recession'!G20+L20*$A$2/G$2</f>
        <v>7.1305670121456259</v>
      </c>
      <c r="H20" s="13">
        <f>'S3 UE after recession'!H20+M20*$A$2/H$2</f>
        <v>6.0259494339334374</v>
      </c>
      <c r="I20" s="13">
        <f>'S3 UE after recession'!I20+N20*$A$2/I$2</f>
        <v>9.079179821519201</v>
      </c>
      <c r="J20" s="5"/>
      <c r="K20" s="5"/>
      <c r="L20" s="10">
        <f>'S4 GE after recession'!AJ20</f>
        <v>6.4231133574283117E-2</v>
      </c>
      <c r="M20" s="10">
        <f>'S4 GE after recession'!AK20</f>
        <v>0.18403234903009702</v>
      </c>
      <c r="N20" s="10">
        <f>'S4 GE after recession'!AL20</f>
        <v>0.10109332748579147</v>
      </c>
      <c r="P20">
        <v>16</v>
      </c>
      <c r="Q20" s="13">
        <f t="shared" si="3"/>
        <v>2.374094495843448</v>
      </c>
      <c r="R20" s="13">
        <f t="shared" si="3"/>
        <v>3.7174089930378198</v>
      </c>
      <c r="S20" s="13">
        <f t="shared" si="3"/>
        <v>1.212373875582065</v>
      </c>
      <c r="T20" s="13">
        <f t="shared" si="3"/>
        <v>3.5068464135616537</v>
      </c>
      <c r="U20" s="13">
        <f t="shared" si="3"/>
        <v>1.6252064038677014</v>
      </c>
      <c r="V20" s="13">
        <f t="shared" si="3"/>
        <v>1.7591141597609576</v>
      </c>
      <c r="W20" s="13">
        <f t="shared" si="3"/>
        <v>4.1122493780363074</v>
      </c>
      <c r="Y20">
        <v>16</v>
      </c>
      <c r="Z20">
        <f t="shared" si="6"/>
        <v>-5.9726400329187967E-2</v>
      </c>
      <c r="AA20">
        <f t="shared" si="4"/>
        <v>0.45775713170137955</v>
      </c>
      <c r="AB20">
        <f t="shared" si="4"/>
        <v>0.25960339173896418</v>
      </c>
      <c r="AC20">
        <f t="shared" si="4"/>
        <v>0.33961628220089501</v>
      </c>
      <c r="AD20">
        <f t="shared" si="4"/>
        <v>0.10105369210728998</v>
      </c>
      <c r="AE20">
        <f t="shared" si="4"/>
        <v>3.2987975423344196E-3</v>
      </c>
      <c r="AF20">
        <f t="shared" si="4"/>
        <v>0.2544302765619193</v>
      </c>
      <c r="AH20" s="8">
        <v>16</v>
      </c>
      <c r="AI20" s="8">
        <f t="shared" si="7"/>
        <v>2.7026809445062465</v>
      </c>
      <c r="AJ20" s="8">
        <f t="shared" si="8"/>
        <v>1.6252064038677014</v>
      </c>
      <c r="AK20" s="8">
        <f t="shared" si="5"/>
        <v>1.7591141597609576</v>
      </c>
      <c r="AL20" s="8">
        <f t="shared" si="5"/>
        <v>4.1122493780363074</v>
      </c>
    </row>
    <row r="21" spans="1:38" x14ac:dyDescent="0.3">
      <c r="A21" s="1"/>
      <c r="B21">
        <v>17</v>
      </c>
      <c r="C21" s="13">
        <f>'S3 UE after recession'!C21</f>
        <v>5.9380757116538891</v>
      </c>
      <c r="D21" s="13">
        <f>'S3 UE after recession'!D21</f>
        <v>8.7902440068951488</v>
      </c>
      <c r="E21" s="13">
        <f>'S3 UE after recession'!E21</f>
        <v>7.4707553784272474</v>
      </c>
      <c r="F21" s="13">
        <f>'S3 UE after recession'!F21</f>
        <v>10.8486447071109</v>
      </c>
      <c r="G21" s="13">
        <f>'S3 UE after recession'!G21+L21*$A$2/G$2</f>
        <v>7.3523758487579549</v>
      </c>
      <c r="H21" s="13">
        <f>'S3 UE after recession'!H21+M21*$A$2/H$2</f>
        <v>5.9791865980861276</v>
      </c>
      <c r="I21" s="13">
        <f>'S3 UE after recession'!I21+N21*$A$2/I$2</f>
        <v>9.4942804590058962</v>
      </c>
      <c r="J21" s="5"/>
      <c r="K21" s="5"/>
      <c r="L21" s="10">
        <f>'S4 GE after recession'!AJ21</f>
        <v>7.1273103098139057E-2</v>
      </c>
      <c r="M21" s="10">
        <f>'S4 GE after recession'!AK21</f>
        <v>0.20052109249769101</v>
      </c>
      <c r="N21" s="10">
        <f>'S4 GE after recession'!AL21</f>
        <v>0.10102943694175925</v>
      </c>
      <c r="P21">
        <v>17</v>
      </c>
      <c r="Q21" s="13">
        <f t="shared" si="3"/>
        <v>2.404801184554016</v>
      </c>
      <c r="R21" s="13">
        <f t="shared" si="3"/>
        <v>3.9443513308512319</v>
      </c>
      <c r="S21" s="13">
        <f t="shared" si="3"/>
        <v>1.1992890020454228</v>
      </c>
      <c r="T21" s="13">
        <f t="shared" si="3"/>
        <v>3.605378558763503</v>
      </c>
      <c r="U21" s="13">
        <f t="shared" si="3"/>
        <v>1.8470152404800304</v>
      </c>
      <c r="V21" s="13">
        <f t="shared" si="3"/>
        <v>1.7123513239136479</v>
      </c>
      <c r="W21" s="13">
        <f t="shared" si="3"/>
        <v>4.5273500155230026</v>
      </c>
      <c r="Y21">
        <v>17</v>
      </c>
      <c r="Z21">
        <f t="shared" si="6"/>
        <v>3.0706688710568031E-2</v>
      </c>
      <c r="AA21">
        <f t="shared" si="6"/>
        <v>0.22694233781341211</v>
      </c>
      <c r="AB21">
        <f t="shared" si="6"/>
        <v>-1.3084873536642228E-2</v>
      </c>
      <c r="AC21">
        <f t="shared" si="6"/>
        <v>9.8532145201849275E-2</v>
      </c>
      <c r="AD21">
        <f t="shared" si="6"/>
        <v>0.22180883661232897</v>
      </c>
      <c r="AE21">
        <f t="shared" si="6"/>
        <v>-4.676283584730978E-2</v>
      </c>
      <c r="AF21">
        <f t="shared" si="6"/>
        <v>0.41510063748669523</v>
      </c>
      <c r="AH21" s="8">
        <v>17</v>
      </c>
      <c r="AI21" s="8">
        <f t="shared" si="7"/>
        <v>2.7884550190535435</v>
      </c>
      <c r="AJ21" s="8">
        <f t="shared" si="8"/>
        <v>1.8470152404800304</v>
      </c>
      <c r="AK21" s="8">
        <f t="shared" si="8"/>
        <v>1.7123513239136479</v>
      </c>
      <c r="AL21" s="8">
        <f t="shared" si="8"/>
        <v>4.5273500155230026</v>
      </c>
    </row>
    <row r="22" spans="1:38" x14ac:dyDescent="0.3">
      <c r="A22" s="1"/>
      <c r="B22">
        <v>18</v>
      </c>
      <c r="C22" s="13">
        <f>'S3 UE after recession'!C22</f>
        <v>5.9123599264090982</v>
      </c>
      <c r="D22" s="13">
        <f>'S3 UE after recession'!D22</f>
        <v>8.9823612117080653</v>
      </c>
      <c r="E22" s="13"/>
      <c r="F22" s="13">
        <f>'S3 UE after recession'!F22</f>
        <v>10.419621482451783</v>
      </c>
      <c r="G22" s="13">
        <f>'S3 UE after recession'!G22+L22*$A$2/G$2</f>
        <v>7.3845688668806462</v>
      </c>
      <c r="H22" s="13">
        <f>'S3 UE after recession'!H22+M22*$A$2/H$2</f>
        <v>5.8616915402388194</v>
      </c>
      <c r="I22" s="13">
        <f>'S3 UE after recession'!I22+N22*$A$2/I$2</f>
        <v>9.6278204070571149</v>
      </c>
      <c r="J22" s="5"/>
      <c r="K22" s="5"/>
      <c r="L22" s="10">
        <f>'S4 GE after recession'!AJ22</f>
        <v>7.0854005014850369E-2</v>
      </c>
      <c r="M22" s="10">
        <f>'S4 GE after recession'!AK22</f>
        <v>0.15312347683353064</v>
      </c>
      <c r="N22" s="10">
        <f>'S4 GE after recession'!AL22</f>
        <v>9.6272895612021653E-2</v>
      </c>
      <c r="P22">
        <v>18</v>
      </c>
      <c r="Q22" s="13">
        <f t="shared" si="3"/>
        <v>2.3790853993092251</v>
      </c>
      <c r="R22" s="13">
        <f t="shared" si="3"/>
        <v>4.1364685356641484</v>
      </c>
      <c r="T22" s="13">
        <f t="shared" si="3"/>
        <v>3.176355334104386</v>
      </c>
      <c r="U22" s="13">
        <f t="shared" si="3"/>
        <v>1.8792082586027217</v>
      </c>
      <c r="V22" s="13">
        <f t="shared" si="3"/>
        <v>1.5948562660663397</v>
      </c>
      <c r="W22" s="13">
        <f t="shared" si="3"/>
        <v>4.6608899635742214</v>
      </c>
      <c r="Y22">
        <v>18</v>
      </c>
      <c r="Z22">
        <f t="shared" si="6"/>
        <v>-2.5715785244790901E-2</v>
      </c>
      <c r="AA22">
        <f t="shared" si="6"/>
        <v>0.1921172048129165</v>
      </c>
      <c r="AC22">
        <f t="shared" si="6"/>
        <v>-0.42902322465911702</v>
      </c>
      <c r="AD22">
        <f t="shared" si="6"/>
        <v>3.2193018122691264E-2</v>
      </c>
      <c r="AE22">
        <f t="shared" si="6"/>
        <v>-0.11749505784730818</v>
      </c>
      <c r="AF22">
        <f t="shared" si="6"/>
        <v>0.13353994805121872</v>
      </c>
      <c r="AH22" s="8">
        <v>18</v>
      </c>
      <c r="AI22" s="8">
        <f t="shared" si="7"/>
        <v>2.7009144173565462</v>
      </c>
      <c r="AJ22" s="8">
        <f t="shared" si="8"/>
        <v>1.8792082586027217</v>
      </c>
      <c r="AK22" s="8">
        <f t="shared" si="8"/>
        <v>1.5948562660663397</v>
      </c>
      <c r="AL22" s="8">
        <f t="shared" si="8"/>
        <v>4.6608899635742214</v>
      </c>
    </row>
    <row r="23" spans="1:38" x14ac:dyDescent="0.3">
      <c r="A23" s="1"/>
      <c r="B23">
        <v>19</v>
      </c>
      <c r="C23" s="13">
        <f>'S3 UE after recession'!C23</f>
        <v>5.9698838036518858</v>
      </c>
      <c r="D23" s="13">
        <f>'S3 UE after recession'!D23</f>
        <v>8.7843975420785458</v>
      </c>
      <c r="E23" s="13"/>
      <c r="F23" s="13">
        <f>'S3 UE after recession'!F23</f>
        <v>10.435309217781153</v>
      </c>
      <c r="G23" s="13">
        <f>'S3 UE after recession'!G23+L23*$A$2/G$2</f>
        <v>7.5604199513144099</v>
      </c>
      <c r="H23" s="13">
        <f>'S3 UE after recession'!H23+M23*$A$2/H$2</f>
        <v>5.9424391262307141</v>
      </c>
      <c r="I23" s="13">
        <f>'S3 UE after recession'!I23+N23*$A$2/I$2</f>
        <v>9.5561728305138249</v>
      </c>
      <c r="J23" s="5"/>
      <c r="K23" s="5"/>
      <c r="L23" s="10">
        <f>'S4 GE after recession'!AJ23</f>
        <v>0.10099117727961564</v>
      </c>
      <c r="M23" s="10">
        <f>'S4 GE after recession'!AK23</f>
        <v>0.17925626073424022</v>
      </c>
      <c r="N23" s="10">
        <f>'S4 GE after recession'!AL23</f>
        <v>7.9960848694920525E-2</v>
      </c>
      <c r="P23">
        <v>19</v>
      </c>
      <c r="Q23" s="13">
        <f t="shared" si="3"/>
        <v>2.4366092765520126</v>
      </c>
      <c r="R23" s="13">
        <f t="shared" si="3"/>
        <v>3.9385048660346289</v>
      </c>
      <c r="T23" s="13">
        <f t="shared" si="3"/>
        <v>3.1920430694337565</v>
      </c>
      <c r="U23" s="13">
        <f t="shared" si="3"/>
        <v>2.0550593430364854</v>
      </c>
      <c r="V23" s="13">
        <f t="shared" si="3"/>
        <v>1.6756038520582344</v>
      </c>
      <c r="W23" s="13">
        <f t="shared" si="3"/>
        <v>4.5892423870309313</v>
      </c>
      <c r="Y23">
        <v>19</v>
      </c>
      <c r="Z23">
        <f t="shared" si="6"/>
        <v>5.7523877242787513E-2</v>
      </c>
      <c r="AA23">
        <f t="shared" si="6"/>
        <v>-0.1979636696295195</v>
      </c>
      <c r="AC23">
        <f t="shared" si="6"/>
        <v>1.5687735329370511E-2</v>
      </c>
      <c r="AD23">
        <f t="shared" si="6"/>
        <v>0.17585108443376374</v>
      </c>
      <c r="AE23">
        <f t="shared" si="6"/>
        <v>8.0747585991894688E-2</v>
      </c>
      <c r="AF23">
        <f t="shared" si="6"/>
        <v>-7.1647576543290015E-2</v>
      </c>
      <c r="AH23" s="8">
        <v>19</v>
      </c>
      <c r="AI23" s="8">
        <f t="shared" si="7"/>
        <v>2.6593303983374259</v>
      </c>
      <c r="AJ23" s="8">
        <f t="shared" si="8"/>
        <v>2.0550593430364854</v>
      </c>
      <c r="AK23" s="8">
        <f t="shared" si="8"/>
        <v>1.6756038520582344</v>
      </c>
      <c r="AL23" s="8">
        <f t="shared" si="8"/>
        <v>4.5892423870309313</v>
      </c>
    </row>
    <row r="24" spans="1:38" x14ac:dyDescent="0.3">
      <c r="A24" s="1"/>
      <c r="B24">
        <v>20</v>
      </c>
      <c r="C24" s="13">
        <f>'S3 UE after recession'!C24</f>
        <v>6.0633259716792836</v>
      </c>
      <c r="D24" s="13">
        <f>'S3 UE after recession'!D24</f>
        <v>8.6438136161070407</v>
      </c>
      <c r="E24" s="13"/>
      <c r="F24" s="13">
        <f>'S3 UE after recession'!F24</f>
        <v>10.315859911201136</v>
      </c>
      <c r="G24" s="13">
        <f>'S3 UE after recession'!G24+L24*$A$2/G$2</f>
        <v>7.5400190124457387</v>
      </c>
      <c r="H24" s="13">
        <f>'S3 UE after recession'!H24+M24*$A$2/H$2</f>
        <v>6.0906031520773523</v>
      </c>
      <c r="I24" s="13">
        <f>'S3 UE after recession'!I24+N24*$A$2/I$2</f>
        <v>9.6964405628147663</v>
      </c>
      <c r="J24" s="5"/>
      <c r="K24" s="5"/>
      <c r="L24" s="10">
        <f>'S4 GE after recession'!AJ24</f>
        <v>9.9433760941824101E-2</v>
      </c>
      <c r="M24" s="10">
        <f>'S4 GE after recession'!AK24</f>
        <v>0.1717552086753904</v>
      </c>
      <c r="N24" s="10">
        <f>'S4 GE after recession'!AL24</f>
        <v>7.2374746146198543E-2</v>
      </c>
      <c r="P24">
        <v>20</v>
      </c>
      <c r="Q24" s="13">
        <f t="shared" si="3"/>
        <v>2.5300514445794104</v>
      </c>
      <c r="R24" s="13">
        <f t="shared" si="3"/>
        <v>3.7979209400631238</v>
      </c>
      <c r="T24" s="13">
        <f t="shared" si="3"/>
        <v>3.0725937628537388</v>
      </c>
      <c r="U24" s="13">
        <f t="shared" si="3"/>
        <v>2.0346584041678142</v>
      </c>
      <c r="V24" s="13">
        <f t="shared" si="3"/>
        <v>1.8237678779048725</v>
      </c>
      <c r="W24" s="13">
        <f t="shared" si="3"/>
        <v>4.7295101193318727</v>
      </c>
      <c r="Y24">
        <v>20</v>
      </c>
      <c r="Z24">
        <f t="shared" si="6"/>
        <v>9.3442168027397798E-2</v>
      </c>
      <c r="AA24">
        <f t="shared" si="6"/>
        <v>-0.14058392597150515</v>
      </c>
      <c r="AC24">
        <f t="shared" si="6"/>
        <v>-0.11944930658001773</v>
      </c>
      <c r="AD24">
        <f t="shared" si="6"/>
        <v>-2.0400938868671226E-2</v>
      </c>
      <c r="AE24">
        <f t="shared" si="6"/>
        <v>0.14816402584663813</v>
      </c>
      <c r="AF24">
        <f t="shared" si="6"/>
        <v>0.14026773230094136</v>
      </c>
      <c r="AH24" s="8">
        <v>20</v>
      </c>
      <c r="AI24" s="8">
        <f t="shared" si="7"/>
        <v>2.6038000434960509</v>
      </c>
      <c r="AJ24" s="8">
        <f t="shared" si="8"/>
        <v>2.0346584041678142</v>
      </c>
      <c r="AK24" s="8">
        <f t="shared" si="8"/>
        <v>1.8237678779048725</v>
      </c>
      <c r="AL24" s="8">
        <f t="shared" si="8"/>
        <v>4.7295101193318727</v>
      </c>
    </row>
    <row r="25" spans="1:38" x14ac:dyDescent="0.3">
      <c r="A25" s="1"/>
      <c r="B25">
        <v>21</v>
      </c>
      <c r="C25" s="13">
        <f>'S3 UE after recession'!C25</f>
        <v>5.9505965939266616</v>
      </c>
      <c r="D25" s="13">
        <f>'S3 UE after recession'!D25</f>
        <v>8.4195322954057907</v>
      </c>
      <c r="E25" s="13"/>
      <c r="F25" s="13">
        <f>'S3 UE after recession'!F25</f>
        <v>10.16710578554156</v>
      </c>
      <c r="G25" s="13">
        <f>'S3 UE after recession'!G25+L25*$A$2/G$2</f>
        <v>7.510496266360227</v>
      </c>
      <c r="H25" s="13">
        <f>'S3 UE after recession'!H25+M25*$A$2/H$2</f>
        <v>6.1812793178829599</v>
      </c>
      <c r="I25" s="13">
        <f>'S3 UE after recession'!I25+N25*$A$2/I$2</f>
        <v>9.8018838933403245</v>
      </c>
      <c r="J25" s="5"/>
      <c r="K25" s="5"/>
      <c r="L25" s="10">
        <f>'S4 GE after recession'!AJ25</f>
        <v>0.1147044087934582</v>
      </c>
      <c r="M25" s="10">
        <f>'S4 GE after recession'!AK25</f>
        <v>0.17887260831638127</v>
      </c>
      <c r="N25" s="10">
        <f>'S4 GE after recession'!AL25</f>
        <v>3.6537610087567923E-2</v>
      </c>
      <c r="P25">
        <v>21</v>
      </c>
      <c r="Q25" s="13">
        <f t="shared" si="3"/>
        <v>2.4173220668267885</v>
      </c>
      <c r="R25" s="13">
        <f t="shared" si="3"/>
        <v>3.5736396193618738</v>
      </c>
      <c r="T25" s="13">
        <f t="shared" si="3"/>
        <v>2.9238396371941633</v>
      </c>
      <c r="U25" s="13">
        <f t="shared" si="3"/>
        <v>2.0051356580823025</v>
      </c>
      <c r="V25" s="13">
        <f t="shared" si="3"/>
        <v>1.9144440437104802</v>
      </c>
      <c r="W25" s="13">
        <f t="shared" si="3"/>
        <v>4.8349534498574309</v>
      </c>
      <c r="Y25">
        <v>21</v>
      </c>
      <c r="Z25">
        <f t="shared" si="6"/>
        <v>-0.11272937775262193</v>
      </c>
      <c r="AA25">
        <f t="shared" si="6"/>
        <v>-0.22428132070124995</v>
      </c>
      <c r="AC25">
        <f t="shared" si="6"/>
        <v>-0.14875412565957546</v>
      </c>
      <c r="AD25">
        <f t="shared" si="6"/>
        <v>-2.9522746085511642E-2</v>
      </c>
      <c r="AE25">
        <f t="shared" si="6"/>
        <v>9.0676165805607667E-2</v>
      </c>
      <c r="AF25">
        <f t="shared" si="6"/>
        <v>0.10544333052555821</v>
      </c>
      <c r="AH25" s="8">
        <v>21</v>
      </c>
      <c r="AI25" s="8">
        <f t="shared" si="7"/>
        <v>2.4418784354582352</v>
      </c>
      <c r="AJ25" s="8">
        <f t="shared" si="8"/>
        <v>2.0051356580823025</v>
      </c>
      <c r="AK25" s="8">
        <f t="shared" si="8"/>
        <v>1.9144440437104802</v>
      </c>
      <c r="AL25" s="8">
        <f t="shared" si="8"/>
        <v>4.8349534498574309</v>
      </c>
    </row>
    <row r="26" spans="1:38" x14ac:dyDescent="0.3">
      <c r="A26" s="1"/>
      <c r="B26">
        <v>22</v>
      </c>
      <c r="C26" s="13">
        <f>'S3 UE after recession'!C26</f>
        <v>5.8370251673107738</v>
      </c>
      <c r="D26" s="13">
        <f>'S3 UE after recession'!D26</f>
        <v>8.410649455425574</v>
      </c>
      <c r="E26" s="13"/>
      <c r="F26" s="13">
        <f>'S3 UE after recession'!F26</f>
        <v>10.067150438643994</v>
      </c>
      <c r="G26" s="13">
        <f>'S3 UE after recession'!G26+L26*$A$2/G$2</f>
        <v>7.7695846208552704</v>
      </c>
      <c r="H26" s="13">
        <f>'S3 UE after recession'!H26+M26*$A$2/H$2</f>
        <v>6.020905438102222</v>
      </c>
      <c r="I26" s="13">
        <f>'S3 UE after recession'!I26+N26*$A$2/I$2</f>
        <v>10.086323332567405</v>
      </c>
      <c r="J26" s="5"/>
      <c r="K26" s="5"/>
      <c r="L26" s="10">
        <f>'S4 GE after recession'!AJ26</f>
        <v>0.12907477832906994</v>
      </c>
      <c r="M26" s="10">
        <f>'S4 GE after recession'!AK26</f>
        <v>0.14506176729320525</v>
      </c>
      <c r="N26" s="10">
        <f>'S4 GE after recession'!AL26</f>
        <v>6.6784002836973666E-2</v>
      </c>
      <c r="P26">
        <v>22</v>
      </c>
      <c r="Q26" s="13">
        <f t="shared" si="3"/>
        <v>2.3037506402109007</v>
      </c>
      <c r="R26" s="13">
        <f t="shared" si="3"/>
        <v>3.564756779381657</v>
      </c>
      <c r="T26" s="13">
        <f t="shared" si="3"/>
        <v>2.823884290296597</v>
      </c>
      <c r="U26" s="13">
        <f t="shared" si="3"/>
        <v>2.2642240125773458</v>
      </c>
      <c r="V26" s="13">
        <f t="shared" si="3"/>
        <v>1.7540701639297422</v>
      </c>
      <c r="W26" s="13">
        <f t="shared" si="3"/>
        <v>5.1193928890845113</v>
      </c>
      <c r="Y26">
        <v>22</v>
      </c>
      <c r="Z26">
        <f t="shared" si="6"/>
        <v>-0.11357142661588782</v>
      </c>
      <c r="AA26">
        <f t="shared" si="6"/>
        <v>-8.8828399802167723E-3</v>
      </c>
      <c r="AC26">
        <f t="shared" si="6"/>
        <v>-9.9955346897566244E-2</v>
      </c>
      <c r="AD26">
        <f t="shared" si="6"/>
        <v>0.2590883544950433</v>
      </c>
      <c r="AE26">
        <f t="shared" si="6"/>
        <v>-0.16037387978073792</v>
      </c>
      <c r="AF26">
        <f t="shared" si="6"/>
        <v>0.28443943922708037</v>
      </c>
      <c r="AH26" s="8">
        <v>22</v>
      </c>
      <c r="AI26" s="8">
        <f t="shared" si="7"/>
        <v>2.3677418976270115</v>
      </c>
      <c r="AJ26" s="8">
        <f t="shared" si="8"/>
        <v>2.2642240125773458</v>
      </c>
      <c r="AK26" s="8">
        <f t="shared" si="8"/>
        <v>1.7540701639297422</v>
      </c>
      <c r="AL26" s="8">
        <f t="shared" si="8"/>
        <v>5.1193928890845113</v>
      </c>
    </row>
    <row r="27" spans="1:38" x14ac:dyDescent="0.3">
      <c r="A27" s="1"/>
      <c r="B27">
        <v>23</v>
      </c>
      <c r="C27" s="13">
        <f>'S3 UE after recession'!C27</f>
        <v>6.0392239462660022</v>
      </c>
      <c r="D27" s="13">
        <f>'S3 UE after recession'!D27</f>
        <v>8.37726882153882</v>
      </c>
      <c r="E27" s="13"/>
      <c r="F27" s="13">
        <f>'S3 UE after recession'!F27</f>
        <v>10.051931104139292</v>
      </c>
      <c r="G27" s="13">
        <f>'S3 UE after recession'!G27+L27*$A$2/G$2</f>
        <v>7.9513063284708094</v>
      </c>
      <c r="H27" s="13">
        <f>'S3 UE after recession'!H27+M27*$A$2/H$2</f>
        <v>6.0406258540490878</v>
      </c>
      <c r="I27" s="13">
        <f>'S3 UE after recession'!I27+N27*$A$2/I$2</f>
        <v>9.9590188263109454</v>
      </c>
      <c r="J27" s="5"/>
      <c r="K27" s="5"/>
      <c r="L27" s="10">
        <f>'S4 GE after recession'!AJ27</f>
        <v>0.10660849474210422</v>
      </c>
      <c r="M27" s="10">
        <f>'S4 GE after recession'!AK27</f>
        <v>0.11264489121677414</v>
      </c>
      <c r="N27" s="10">
        <f>'S4 GE after recession'!AL27</f>
        <v>5.2228140384005708E-2</v>
      </c>
      <c r="P27">
        <v>23</v>
      </c>
      <c r="Q27" s="13">
        <f t="shared" si="3"/>
        <v>2.5059494191661291</v>
      </c>
      <c r="R27" s="13">
        <f t="shared" si="3"/>
        <v>3.5313761454949031</v>
      </c>
      <c r="T27" s="13">
        <f t="shared" si="3"/>
        <v>2.8086649557918957</v>
      </c>
      <c r="U27" s="13">
        <f t="shared" si="3"/>
        <v>2.4459457201928849</v>
      </c>
      <c r="V27" s="13">
        <f t="shared" si="3"/>
        <v>1.773790579876608</v>
      </c>
      <c r="W27" s="13">
        <f t="shared" si="3"/>
        <v>4.9920883828280518</v>
      </c>
      <c r="Y27">
        <v>23</v>
      </c>
      <c r="Z27">
        <f t="shared" si="6"/>
        <v>0.20219877895522842</v>
      </c>
      <c r="AA27">
        <f t="shared" si="6"/>
        <v>-3.3380633886753941E-2</v>
      </c>
      <c r="AC27">
        <f t="shared" si="6"/>
        <v>-1.5219334504701365E-2</v>
      </c>
      <c r="AD27">
        <f t="shared" si="6"/>
        <v>0.18172170761553907</v>
      </c>
      <c r="AE27">
        <f t="shared" si="6"/>
        <v>1.9720415946865799E-2</v>
      </c>
      <c r="AF27">
        <f t="shared" si="6"/>
        <v>-0.1273045062564595</v>
      </c>
      <c r="AH27" s="8">
        <v>23</v>
      </c>
      <c r="AI27" s="8">
        <f t="shared" si="7"/>
        <v>2.4189415011482693</v>
      </c>
      <c r="AJ27" s="8">
        <f t="shared" si="8"/>
        <v>2.4459457201928849</v>
      </c>
      <c r="AK27" s="8">
        <f t="shared" si="8"/>
        <v>1.773790579876608</v>
      </c>
      <c r="AL27" s="8">
        <f t="shared" si="8"/>
        <v>4.9920883828280518</v>
      </c>
    </row>
    <row r="28" spans="1:38" x14ac:dyDescent="0.3">
      <c r="A28" s="1"/>
      <c r="B28">
        <v>24</v>
      </c>
      <c r="C28" s="13">
        <f>'S3 UE after recession'!C28</f>
        <v>6.0192700729927013</v>
      </c>
      <c r="D28" s="13">
        <f>'S3 UE after recession'!D28</f>
        <v>8.2694960212201583</v>
      </c>
      <c r="E28" s="13"/>
      <c r="F28" s="13">
        <f>'S3 UE after recession'!F28</f>
        <v>9.4384194137227517</v>
      </c>
      <c r="G28" s="13">
        <f>'S3 UE after recession'!G28+L28*$A$2/G$2</f>
        <v>7.83315559112632</v>
      </c>
      <c r="H28" s="13">
        <f>'S3 UE after recession'!H28+M28*$A$2/H$2</f>
        <v>6.0075070349056245</v>
      </c>
      <c r="I28" s="13">
        <f>'S3 UE after recession'!I28+N28*$A$2/I$2</f>
        <v>9.901700318372189</v>
      </c>
      <c r="J28" s="5"/>
      <c r="K28" s="5"/>
      <c r="L28" s="10">
        <f>'S4 GE after recession'!AJ28</f>
        <v>0.13488309386162944</v>
      </c>
      <c r="M28" s="10">
        <f>'S4 GE after recession'!AK28</f>
        <v>0.10016429979126996</v>
      </c>
      <c r="N28" s="10">
        <f>'S4 GE after recession'!AL28</f>
        <v>3.400101395552603E-2</v>
      </c>
      <c r="P28">
        <v>24</v>
      </c>
      <c r="Q28" s="13">
        <f t="shared" si="3"/>
        <v>2.4859955458928282</v>
      </c>
      <c r="R28" s="13">
        <f t="shared" si="3"/>
        <v>3.4236033451762413</v>
      </c>
      <c r="T28" s="13">
        <f t="shared" si="3"/>
        <v>2.1951532653753549</v>
      </c>
      <c r="U28" s="13">
        <f t="shared" si="3"/>
        <v>2.3277949828483955</v>
      </c>
      <c r="V28" s="13">
        <f t="shared" si="3"/>
        <v>1.7406717607331448</v>
      </c>
      <c r="W28" s="13">
        <f t="shared" si="3"/>
        <v>4.9347698748892954</v>
      </c>
      <c r="Y28">
        <v>24</v>
      </c>
      <c r="Z28">
        <f t="shared" si="6"/>
        <v>-1.9953873273300893E-2</v>
      </c>
      <c r="AA28">
        <f t="shared" si="6"/>
        <v>-0.10777280031866177</v>
      </c>
      <c r="AC28">
        <f t="shared" si="6"/>
        <v>-0.61351169041654074</v>
      </c>
      <c r="AD28">
        <f t="shared" si="6"/>
        <v>-0.11815073734448944</v>
      </c>
      <c r="AE28">
        <f t="shared" si="6"/>
        <v>-3.3118819143463263E-2</v>
      </c>
      <c r="AF28">
        <f t="shared" si="6"/>
        <v>-5.7318507938756369E-2</v>
      </c>
      <c r="AH28" s="8">
        <v>24</v>
      </c>
      <c r="AI28" s="8">
        <f t="shared" si="7"/>
        <v>2.1718620464787683</v>
      </c>
      <c r="AJ28" s="8">
        <f t="shared" si="8"/>
        <v>2.3277949828483955</v>
      </c>
      <c r="AK28" s="8">
        <f t="shared" si="8"/>
        <v>1.7406717607331448</v>
      </c>
      <c r="AL28" s="8">
        <f t="shared" si="8"/>
        <v>4.9347698748892954</v>
      </c>
    </row>
    <row r="29" spans="1:38" x14ac:dyDescent="0.3">
      <c r="A29" s="1"/>
      <c r="B29">
        <v>25</v>
      </c>
      <c r="C29" s="13">
        <f>'S3 UE after recession'!C29</f>
        <v>5.8375398357719419</v>
      </c>
      <c r="D29" s="13">
        <f>'S3 UE after recession'!D29</f>
        <v>8.2026078022222464</v>
      </c>
      <c r="E29" s="13"/>
      <c r="F29" s="13">
        <f>'S3 UE after recession'!F29</f>
        <v>9.4652992488706325</v>
      </c>
      <c r="G29" s="13">
        <f>'S3 UE after recession'!G29+L29*$A$2/G$2</f>
        <v>7.8185404039980515</v>
      </c>
      <c r="H29" s="13">
        <f>'S3 UE after recession'!H29+M29*$A$2/H$2</f>
        <v>6.1325011034246204</v>
      </c>
      <c r="I29" s="13">
        <f>'S3 UE after recession'!I29+N29*$A$2/I$2</f>
        <v>9.8188632804555898</v>
      </c>
      <c r="J29" s="5"/>
      <c r="K29" s="5"/>
      <c r="L29" s="10">
        <f>'S4 GE after recession'!AJ29</f>
        <v>0.16424933472238495</v>
      </c>
      <c r="M29" s="10">
        <f>'S4 GE after recession'!AK29</f>
        <v>7.6142141183757228E-2</v>
      </c>
      <c r="N29" s="10">
        <f>'S4 GE after recession'!AL29</f>
        <v>2.6299340080328353E-2</v>
      </c>
      <c r="P29">
        <v>25</v>
      </c>
      <c r="Q29" s="13">
        <f t="shared" si="3"/>
        <v>2.3042653086720688</v>
      </c>
      <c r="R29" s="13">
        <f t="shared" si="3"/>
        <v>3.3567151261783295</v>
      </c>
      <c r="T29" s="13">
        <f t="shared" si="3"/>
        <v>2.2220331005232357</v>
      </c>
      <c r="U29" s="13">
        <f t="shared" si="3"/>
        <v>2.313179795720127</v>
      </c>
      <c r="V29" s="13">
        <f t="shared" si="3"/>
        <v>1.8656658292521406</v>
      </c>
      <c r="W29" s="13">
        <f t="shared" si="3"/>
        <v>4.8519328369726962</v>
      </c>
      <c r="Y29">
        <v>25</v>
      </c>
      <c r="Z29">
        <f t="shared" si="6"/>
        <v>-0.18173023722075943</v>
      </c>
      <c r="AA29">
        <f t="shared" si="6"/>
        <v>-6.6888218997911864E-2</v>
      </c>
      <c r="AC29">
        <f t="shared" si="6"/>
        <v>2.6879835147880726E-2</v>
      </c>
      <c r="AD29">
        <f t="shared" si="6"/>
        <v>-1.4615187128268481E-2</v>
      </c>
      <c r="AE29">
        <f t="shared" si="6"/>
        <v>0.12499406851899586</v>
      </c>
      <c r="AF29">
        <f t="shared" si="6"/>
        <v>-8.2837037916599243E-2</v>
      </c>
      <c r="AH29" s="8">
        <v>25</v>
      </c>
      <c r="AI29" s="8">
        <f t="shared" si="7"/>
        <v>2.0979491727885047</v>
      </c>
      <c r="AJ29" s="8">
        <f t="shared" si="8"/>
        <v>2.313179795720127</v>
      </c>
      <c r="AK29" s="8">
        <f t="shared" si="8"/>
        <v>1.8656658292521406</v>
      </c>
      <c r="AL29" s="8">
        <f t="shared" si="8"/>
        <v>4.8519328369726962</v>
      </c>
    </row>
    <row r="30" spans="1:38" x14ac:dyDescent="0.3">
      <c r="A30" s="1"/>
      <c r="B30">
        <v>26</v>
      </c>
      <c r="C30" s="13">
        <f>'S3 UE after recession'!C30</f>
        <v>5.7278348598261193</v>
      </c>
      <c r="D30" s="13">
        <f>'S3 UE after recession'!D30</f>
        <v>7.9360397750015803</v>
      </c>
      <c r="E30" s="13"/>
      <c r="F30" s="13">
        <f>'S3 UE after recession'!F30</f>
        <v>9.1559956544194918</v>
      </c>
      <c r="G30" s="13">
        <f>'S3 UE after recession'!G30+L30*$A$2/G$2</f>
        <v>7.7619644091751008</v>
      </c>
      <c r="H30" s="13">
        <f>'S3 UE after recession'!H30+M30*$A$2/H$2</f>
        <v>6.1874306311178309</v>
      </c>
      <c r="I30" s="13">
        <f>'S3 UE after recession'!I30+N30*$A$2/I$2</f>
        <v>9.8196112945116258</v>
      </c>
      <c r="J30" s="5"/>
      <c r="K30" s="5"/>
      <c r="L30" s="10">
        <f>'S4 GE after recession'!AJ30</f>
        <v>0.11822010726240978</v>
      </c>
      <c r="M30" s="10">
        <f>'S4 GE after recession'!AK30</f>
        <v>5.8286254399824759E-2</v>
      </c>
      <c r="N30" s="10">
        <f>'S4 GE after recession'!AL30</f>
        <v>7.611151114483565E-3</v>
      </c>
      <c r="P30">
        <v>26</v>
      </c>
      <c r="Q30" s="13">
        <f t="shared" si="3"/>
        <v>2.1945603327262462</v>
      </c>
      <c r="R30" s="13">
        <f t="shared" si="3"/>
        <v>3.0901470989576634</v>
      </c>
      <c r="T30" s="13">
        <f t="shared" si="3"/>
        <v>1.912729506072095</v>
      </c>
      <c r="U30" s="13">
        <f t="shared" si="3"/>
        <v>2.2566038008971763</v>
      </c>
      <c r="V30" s="13">
        <f t="shared" si="3"/>
        <v>1.9205953569453511</v>
      </c>
      <c r="W30" s="13">
        <f t="shared" si="3"/>
        <v>4.8526808510287323</v>
      </c>
      <c r="Y30">
        <v>26</v>
      </c>
      <c r="Z30">
        <f t="shared" si="6"/>
        <v>-0.10970497594582262</v>
      </c>
      <c r="AA30">
        <f t="shared" si="6"/>
        <v>-0.26656802722066608</v>
      </c>
      <c r="AC30">
        <f t="shared" si="6"/>
        <v>-0.30930359445114064</v>
      </c>
      <c r="AD30">
        <f t="shared" si="6"/>
        <v>-5.6575994822950726E-2</v>
      </c>
      <c r="AE30">
        <f t="shared" si="6"/>
        <v>5.4929527693210467E-2</v>
      </c>
      <c r="AF30">
        <f t="shared" si="6"/>
        <v>7.4801405603608373E-4</v>
      </c>
      <c r="AH30" s="8">
        <v>26</v>
      </c>
      <c r="AI30" s="8">
        <f t="shared" si="7"/>
        <v>1.869423640249295</v>
      </c>
      <c r="AJ30" s="8">
        <f t="shared" si="8"/>
        <v>2.2566038008971763</v>
      </c>
      <c r="AK30" s="8">
        <f t="shared" si="8"/>
        <v>1.9205953569453511</v>
      </c>
      <c r="AL30" s="8">
        <f t="shared" si="8"/>
        <v>4.8526808510287323</v>
      </c>
    </row>
    <row r="31" spans="1:38" x14ac:dyDescent="0.3">
      <c r="A31" s="1"/>
      <c r="B31">
        <v>27</v>
      </c>
      <c r="C31" s="13">
        <f>'S3 UE after recession'!C31</f>
        <v>5.8168131068801889</v>
      </c>
      <c r="D31" s="13">
        <f>'S3 UE after recession'!D31</f>
        <v>7.711741299816838</v>
      </c>
      <c r="E31" s="13"/>
      <c r="F31" s="13">
        <f>'S3 UE after recession'!F31</f>
        <v>8.833515000982791</v>
      </c>
      <c r="G31" s="13">
        <f>'S3 UE after recession'!G31+L31*$A$2/G$2</f>
        <v>7.5104823891039372</v>
      </c>
      <c r="H31" s="13">
        <f>'S3 UE after recession'!H31+M31*$A$2/H$2</f>
        <v>6.392021683463776</v>
      </c>
      <c r="I31" s="13">
        <f>'S3 UE after recession'!I31+N31*$A$2/I$2</f>
        <v>9.8850060119301375</v>
      </c>
      <c r="J31" s="5"/>
      <c r="K31" s="5"/>
      <c r="L31" s="10">
        <f>'S4 GE after recession'!AJ31</f>
        <v>0.13350215965004505</v>
      </c>
      <c r="M31" s="10">
        <f>'S4 GE after recession'!AK31</f>
        <v>7.2241825029419754E-2</v>
      </c>
      <c r="N31" s="10">
        <f>'S4 GE after recession'!AL31</f>
        <v>1.3710247426513472E-2</v>
      </c>
      <c r="P31">
        <v>27</v>
      </c>
      <c r="Q31" s="13">
        <f t="shared" si="3"/>
        <v>2.2835385797803158</v>
      </c>
      <c r="R31" s="13">
        <f t="shared" si="3"/>
        <v>2.865848623772921</v>
      </c>
      <c r="T31" s="13">
        <f t="shared" si="3"/>
        <v>1.5902488526353942</v>
      </c>
      <c r="U31" s="13">
        <f t="shared" si="3"/>
        <v>2.0051217808260127</v>
      </c>
      <c r="V31" s="13">
        <f t="shared" si="3"/>
        <v>2.1251864092912962</v>
      </c>
      <c r="W31" s="13">
        <f t="shared" si="3"/>
        <v>4.9180755684472439</v>
      </c>
      <c r="Y31">
        <v>27</v>
      </c>
      <c r="Z31">
        <f t="shared" si="6"/>
        <v>8.8978247054069648E-2</v>
      </c>
      <c r="AA31">
        <f t="shared" si="6"/>
        <v>-0.22429847518474233</v>
      </c>
      <c r="AC31">
        <f t="shared" si="6"/>
        <v>-0.32248065343670085</v>
      </c>
      <c r="AD31">
        <f t="shared" si="6"/>
        <v>-0.2514820200711636</v>
      </c>
      <c r="AE31">
        <f t="shared" si="6"/>
        <v>0.2045910523459451</v>
      </c>
      <c r="AF31">
        <f t="shared" si="6"/>
        <v>6.5394717418511661E-2</v>
      </c>
      <c r="AH31" s="8">
        <v>27</v>
      </c>
      <c r="AI31" s="8">
        <f t="shared" si="7"/>
        <v>1.7168233463935039</v>
      </c>
      <c r="AJ31" s="8">
        <f t="shared" si="8"/>
        <v>2.0051217808260127</v>
      </c>
      <c r="AK31" s="8">
        <f t="shared" si="8"/>
        <v>2.1251864092912962</v>
      </c>
      <c r="AL31" s="8">
        <f t="shared" si="8"/>
        <v>4.9180755684472439</v>
      </c>
    </row>
    <row r="32" spans="1:38" x14ac:dyDescent="0.3">
      <c r="A32" s="1"/>
      <c r="B32">
        <v>28</v>
      </c>
      <c r="C32" s="13">
        <f>'S3 UE after recession'!C32</f>
        <v>5.7254023598956287</v>
      </c>
      <c r="D32" s="13">
        <f>'S3 UE after recession'!D32</f>
        <v>7.5933413852859317</v>
      </c>
      <c r="E32" s="13"/>
      <c r="F32" s="13">
        <f>'S3 UE after recession'!F32</f>
        <v>8.4640196742345939</v>
      </c>
      <c r="G32" s="13">
        <f>'S3 UE after recession'!G32+L32*$A$2/G$2</f>
        <v>7.6235000599697447</v>
      </c>
      <c r="H32" s="13">
        <f>'S3 UE after recession'!H32+M32*$A$2/H$2</f>
        <v>6.2475864888428019</v>
      </c>
      <c r="I32" s="13">
        <f>'S3 UE after recession'!I32+N32*$A$2/I$2</f>
        <v>9.8950269384285505</v>
      </c>
      <c r="J32" s="5"/>
      <c r="K32" s="5"/>
      <c r="L32" s="10">
        <f>'S4 GE after recession'!AJ32</f>
        <v>0.13878220595800425</v>
      </c>
      <c r="M32" s="10">
        <f>'S4 GE after recession'!AK32</f>
        <v>7.6275889072195152E-2</v>
      </c>
      <c r="N32" s="10">
        <f>'S4 GE after recession'!AL32</f>
        <v>7.3131660505179885E-3</v>
      </c>
      <c r="P32">
        <v>28</v>
      </c>
      <c r="Q32" s="13">
        <f t="shared" si="3"/>
        <v>2.1921278327957556</v>
      </c>
      <c r="R32" s="13">
        <f t="shared" si="3"/>
        <v>2.7474487092420148</v>
      </c>
      <c r="T32" s="13">
        <f t="shared" si="3"/>
        <v>1.2207535258871971</v>
      </c>
      <c r="U32" s="13">
        <f t="shared" si="3"/>
        <v>2.1181394516918202</v>
      </c>
      <c r="V32" s="13">
        <f t="shared" si="3"/>
        <v>1.9807512146703221</v>
      </c>
      <c r="W32" s="13">
        <f t="shared" si="3"/>
        <v>4.9280964949456569</v>
      </c>
      <c r="Y32">
        <v>28</v>
      </c>
      <c r="Z32">
        <f t="shared" si="6"/>
        <v>-9.1410746984560198E-2</v>
      </c>
      <c r="AA32">
        <f t="shared" si="6"/>
        <v>-0.11839991453090626</v>
      </c>
      <c r="AC32">
        <f t="shared" si="6"/>
        <v>-0.36949532674819707</v>
      </c>
      <c r="AD32">
        <f t="shared" si="6"/>
        <v>0.1130176708658075</v>
      </c>
      <c r="AE32">
        <f t="shared" si="6"/>
        <v>-0.14443519462097409</v>
      </c>
      <c r="AF32">
        <f t="shared" si="6"/>
        <v>1.0020926498413019E-2</v>
      </c>
      <c r="AH32" s="8">
        <v>28</v>
      </c>
      <c r="AI32" s="8">
        <f t="shared" si="7"/>
        <v>1.523721350305616</v>
      </c>
      <c r="AJ32" s="8">
        <f t="shared" si="8"/>
        <v>2.1181394516918202</v>
      </c>
      <c r="AK32" s="8">
        <f t="shared" si="8"/>
        <v>1.9807512146703221</v>
      </c>
      <c r="AL32" s="8">
        <f t="shared" si="8"/>
        <v>4.9280964949456569</v>
      </c>
    </row>
    <row r="33" spans="1:38" x14ac:dyDescent="0.3">
      <c r="A33" s="1"/>
      <c r="B33">
        <v>29</v>
      </c>
      <c r="C33" s="13">
        <f>'S3 UE after recession'!C33</f>
        <v>5.6699190176133811</v>
      </c>
      <c r="D33" s="13">
        <f>'S3 UE after recession'!D33</f>
        <v>7.6556722996260946</v>
      </c>
      <c r="E33" s="13"/>
      <c r="F33" s="13">
        <f>'S3 UE after recession'!F33</f>
        <v>8.3069965368967402</v>
      </c>
      <c r="G33" s="13">
        <f>'S3 UE after recession'!G33+L33*$A$2/G$2</f>
        <v>7.6040338943956156</v>
      </c>
      <c r="H33" s="13">
        <f>'S3 UE after recession'!H33+M33*$A$2/H$2</f>
        <v>6.0990176942938144</v>
      </c>
      <c r="I33" s="13">
        <f>'S3 UE after recession'!I33+N33*$A$2/I$2</f>
        <v>9.638833910814709</v>
      </c>
      <c r="J33" s="5"/>
      <c r="K33" s="5"/>
      <c r="L33" s="10">
        <f>'S4 GE after recession'!AJ33</f>
        <v>0.13351627598480514</v>
      </c>
      <c r="M33" s="10">
        <f>'S4 GE after recession'!AK33</f>
        <v>1.935177447274599E-2</v>
      </c>
      <c r="N33" s="10">
        <f>'S4 GE after recession'!AL33</f>
        <v>-8.0948920054153134E-4</v>
      </c>
      <c r="P33">
        <v>29</v>
      </c>
      <c r="Q33" s="13">
        <f t="shared" si="3"/>
        <v>2.136644490513508</v>
      </c>
      <c r="R33" s="13">
        <f t="shared" si="3"/>
        <v>2.8097796235821777</v>
      </c>
      <c r="T33" s="13">
        <f t="shared" si="3"/>
        <v>1.0637303885493434</v>
      </c>
      <c r="U33" s="13">
        <f t="shared" si="3"/>
        <v>2.0986732861176911</v>
      </c>
      <c r="V33" s="13">
        <f t="shared" si="3"/>
        <v>1.8321824201213346</v>
      </c>
      <c r="W33" s="13">
        <f t="shared" si="3"/>
        <v>4.6719034673318154</v>
      </c>
      <c r="Y33">
        <v>29</v>
      </c>
      <c r="Z33">
        <f t="shared" si="6"/>
        <v>-5.5483342282247605E-2</v>
      </c>
      <c r="AA33">
        <f t="shared" si="6"/>
        <v>6.2330914340162913E-2</v>
      </c>
      <c r="AC33">
        <f t="shared" si="6"/>
        <v>-0.15702313733785367</v>
      </c>
      <c r="AD33">
        <f t="shared" si="6"/>
        <v>-1.9466165574129057E-2</v>
      </c>
      <c r="AE33">
        <f t="shared" si="6"/>
        <v>-0.14856879454898753</v>
      </c>
      <c r="AF33">
        <f t="shared" si="6"/>
        <v>-0.25619302761384155</v>
      </c>
      <c r="AH33" s="8">
        <v>29</v>
      </c>
      <c r="AI33" s="8">
        <f t="shared" si="7"/>
        <v>1.4736628285456366</v>
      </c>
      <c r="AJ33" s="8">
        <f t="shared" si="8"/>
        <v>2.0986732861176911</v>
      </c>
      <c r="AK33" s="8">
        <f t="shared" si="8"/>
        <v>1.8321824201213346</v>
      </c>
      <c r="AL33" s="8">
        <f t="shared" si="8"/>
        <v>4.6719034673318154</v>
      </c>
    </row>
    <row r="34" spans="1:38" x14ac:dyDescent="0.3">
      <c r="A34" s="1"/>
      <c r="B34">
        <v>30</v>
      </c>
      <c r="C34" s="13">
        <f>'S3 UE after recession'!C34</f>
        <v>5.6582304668643539</v>
      </c>
      <c r="D34" s="13">
        <f>'S3 UE after recession'!D34</f>
        <v>7.3586027731697392</v>
      </c>
      <c r="E34" s="13"/>
      <c r="F34" s="13">
        <f>'S3 UE after recession'!F34</f>
        <v>8.0278765517917456</v>
      </c>
      <c r="G34" s="13">
        <f>'S3 UE after recession'!G34+L34*$A$2/G$2</f>
        <v>7.476468368646537</v>
      </c>
      <c r="H34" s="13">
        <f>'S3 UE after recession'!H34+M34*$A$2/H$2</f>
        <v>6.0933926354472936</v>
      </c>
      <c r="I34" s="13">
        <f>'S3 UE after recession'!I34+N34*$A$2/I$2</f>
        <v>9.4457667235043541</v>
      </c>
      <c r="J34" s="5"/>
      <c r="K34" s="5"/>
      <c r="L34" s="10">
        <f>'S4 GE after recession'!AJ34</f>
        <v>0.16827325790840336</v>
      </c>
      <c r="M34" s="10">
        <f>'S4 GE after recession'!AK34</f>
        <v>4.1426938059886953E-3</v>
      </c>
      <c r="N34" s="10">
        <f>'S4 GE after recession'!AL34</f>
        <v>1.8284683874437657E-2</v>
      </c>
      <c r="P34">
        <v>30</v>
      </c>
      <c r="Q34" s="13">
        <f t="shared" si="3"/>
        <v>2.1249559397644808</v>
      </c>
      <c r="R34" s="13">
        <f t="shared" si="3"/>
        <v>2.5127100971258223</v>
      </c>
      <c r="T34" s="13">
        <f t="shared" si="3"/>
        <v>0.78461040344434885</v>
      </c>
      <c r="U34" s="13">
        <f t="shared" si="3"/>
        <v>1.9711077603686125</v>
      </c>
      <c r="V34" s="13">
        <f t="shared" si="3"/>
        <v>1.8265573612748138</v>
      </c>
      <c r="W34" s="13">
        <f t="shared" si="3"/>
        <v>4.4788362800214605</v>
      </c>
      <c r="Y34">
        <v>30</v>
      </c>
      <c r="Z34">
        <f t="shared" si="6"/>
        <v>-1.1688550749027193E-2</v>
      </c>
      <c r="AA34">
        <f t="shared" si="6"/>
        <v>-0.29706952645635543</v>
      </c>
      <c r="AC34">
        <f t="shared" si="6"/>
        <v>-0.27911998510499458</v>
      </c>
      <c r="AD34">
        <f t="shared" si="6"/>
        <v>-0.12756552574907865</v>
      </c>
      <c r="AE34">
        <f t="shared" si="6"/>
        <v>-5.6250588465207585E-3</v>
      </c>
      <c r="AF34">
        <f t="shared" si="6"/>
        <v>-0.19306718731035488</v>
      </c>
      <c r="AH34" s="8">
        <v>30</v>
      </c>
      <c r="AI34" s="8">
        <f t="shared" si="7"/>
        <v>1.2777034744421776</v>
      </c>
      <c r="AJ34" s="8">
        <f t="shared" si="8"/>
        <v>1.9711077603686125</v>
      </c>
      <c r="AK34" s="8">
        <f t="shared" si="8"/>
        <v>1.8265573612748138</v>
      </c>
      <c r="AL34" s="8">
        <f t="shared" si="8"/>
        <v>4.4788362800214605</v>
      </c>
    </row>
    <row r="35" spans="1:38" x14ac:dyDescent="0.3">
      <c r="A35" s="1"/>
      <c r="B35">
        <v>31</v>
      </c>
      <c r="C35" s="13">
        <f>'S3 UE after recession'!C35</f>
        <v>5.6378596100662124</v>
      </c>
      <c r="D35" s="13">
        <f>'S3 UE after recession'!D35</f>
        <v>7.6362309016008769</v>
      </c>
      <c r="E35" s="13"/>
      <c r="F35" s="13">
        <f>'S3 UE after recession'!F35</f>
        <v>7.8062425076588378</v>
      </c>
      <c r="G35" s="13">
        <f>'S3 UE after recession'!G35+L35*$A$2/G$2</f>
        <v>7.338006733608414</v>
      </c>
      <c r="H35" s="13">
        <f>'S3 UE after recession'!H35+M35*$A$2/H$2</f>
        <v>5.9631891408545155</v>
      </c>
      <c r="I35" s="13">
        <f>'S3 UE after recession'!I35+N35*$A$2/I$2</f>
        <v>9.4277633819525182</v>
      </c>
      <c r="J35" s="5"/>
      <c r="K35" s="5"/>
      <c r="L35" s="10">
        <f>'S4 GE after recession'!AJ35</f>
        <v>0.14889843488073748</v>
      </c>
      <c r="M35" s="10">
        <f>'S4 GE after recession'!AK35</f>
        <v>9.1707919122602025E-3</v>
      </c>
      <c r="N35" s="10">
        <f>'S4 GE after recession'!AL35</f>
        <v>-2.5819037276201183E-2</v>
      </c>
      <c r="P35">
        <v>31</v>
      </c>
      <c r="Q35" s="13">
        <f t="shared" si="3"/>
        <v>2.1045850829663393</v>
      </c>
      <c r="R35" s="13">
        <f t="shared" si="3"/>
        <v>2.79033822555696</v>
      </c>
      <c r="T35" s="13">
        <f t="shared" si="3"/>
        <v>0.56297635931144097</v>
      </c>
      <c r="U35" s="13">
        <f t="shared" si="3"/>
        <v>1.8326461253304895</v>
      </c>
      <c r="V35" s="13">
        <f t="shared" si="3"/>
        <v>1.6963538666820357</v>
      </c>
      <c r="W35" s="13">
        <f t="shared" si="3"/>
        <v>4.4608329384696246</v>
      </c>
      <c r="Y35">
        <v>31</v>
      </c>
      <c r="Z35">
        <f t="shared" si="6"/>
        <v>-2.0370856798141546E-2</v>
      </c>
      <c r="AA35">
        <f t="shared" si="6"/>
        <v>0.27762812843113771</v>
      </c>
      <c r="AC35">
        <f t="shared" si="6"/>
        <v>-0.22163404413290788</v>
      </c>
      <c r="AD35">
        <f t="shared" si="6"/>
        <v>-0.13846163503812292</v>
      </c>
      <c r="AE35">
        <f t="shared" si="6"/>
        <v>-0.13020349459277814</v>
      </c>
      <c r="AF35">
        <f t="shared" si="6"/>
        <v>-1.8003341551835916E-2</v>
      </c>
      <c r="AH35" s="8">
        <v>31</v>
      </c>
      <c r="AI35" s="8">
        <f t="shared" si="7"/>
        <v>1.2895778836088736</v>
      </c>
      <c r="AJ35" s="8">
        <f t="shared" si="8"/>
        <v>1.8326461253304895</v>
      </c>
      <c r="AK35" s="8">
        <f t="shared" si="8"/>
        <v>1.6963538666820357</v>
      </c>
      <c r="AL35" s="8">
        <f t="shared" si="8"/>
        <v>4.4608329384696246</v>
      </c>
    </row>
    <row r="36" spans="1:38" x14ac:dyDescent="0.3">
      <c r="A36" s="1"/>
      <c r="B36">
        <v>32</v>
      </c>
      <c r="C36" s="13">
        <f>'S3 UE after recession'!C36</f>
        <v>5.6434749820034966</v>
      </c>
      <c r="D36" s="13">
        <f>'S3 UE after recession'!D36</f>
        <v>7.7549879378358515</v>
      </c>
      <c r="E36" s="13"/>
      <c r="F36" s="13">
        <f>'S3 UE after recession'!F36</f>
        <v>7.7595308438245816</v>
      </c>
      <c r="G36" s="13">
        <f>'S3 UE after recession'!G36+L36*$A$2/G$2</f>
        <v>7.219942896454894</v>
      </c>
      <c r="H36" s="13">
        <f>'S3 UE after recession'!H36+M36*$A$2/H$2</f>
        <v>5.8077213888529142</v>
      </c>
      <c r="I36" s="13">
        <f>'S3 UE after recession'!I36+N36*$A$2/I$2</f>
        <v>9.4391181329424541</v>
      </c>
      <c r="J36" s="5"/>
      <c r="K36" s="5"/>
      <c r="L36" s="10">
        <f>'S4 GE after recession'!AJ36</f>
        <v>0.13983714851661072</v>
      </c>
      <c r="M36" s="10">
        <f>'S4 GE after recession'!AK36</f>
        <v>-2.0867754498636704E-2</v>
      </c>
      <c r="N36" s="10">
        <f>'S4 GE after recession'!AL36</f>
        <v>-6.5764040352066122E-2</v>
      </c>
      <c r="P36">
        <v>32</v>
      </c>
      <c r="Q36" s="13">
        <f t="shared" si="3"/>
        <v>2.1102004549036235</v>
      </c>
      <c r="R36" s="13">
        <f t="shared" si="3"/>
        <v>2.9090952617919346</v>
      </c>
      <c r="T36" s="13">
        <f t="shared" si="3"/>
        <v>0.51626469547718479</v>
      </c>
      <c r="U36" s="13">
        <f t="shared" si="3"/>
        <v>1.7145822881769694</v>
      </c>
      <c r="V36" s="13">
        <f t="shared" si="3"/>
        <v>1.5408861146804345</v>
      </c>
      <c r="W36" s="13">
        <f t="shared" si="3"/>
        <v>4.4721876894595605</v>
      </c>
      <c r="Y36">
        <v>32</v>
      </c>
      <c r="Z36">
        <f t="shared" si="6"/>
        <v>5.6153719372842303E-3</v>
      </c>
      <c r="AA36">
        <f t="shared" si="6"/>
        <v>0.11875703623497458</v>
      </c>
      <c r="AC36">
        <f t="shared" si="6"/>
        <v>-4.6711663834256179E-2</v>
      </c>
      <c r="AD36">
        <f t="shared" si="6"/>
        <v>-0.11806383715352009</v>
      </c>
      <c r="AE36">
        <f t="shared" si="6"/>
        <v>-0.15546775200160123</v>
      </c>
      <c r="AF36">
        <f t="shared" si="6"/>
        <v>1.135475098993588E-2</v>
      </c>
      <c r="AH36" s="8">
        <v>32</v>
      </c>
      <c r="AI36" s="8">
        <f t="shared" si="7"/>
        <v>1.3154647983882077</v>
      </c>
      <c r="AJ36" s="8">
        <f t="shared" si="8"/>
        <v>1.7145822881769694</v>
      </c>
      <c r="AK36" s="8">
        <f t="shared" si="8"/>
        <v>1.5408861146804345</v>
      </c>
      <c r="AL36" s="8">
        <f t="shared" si="8"/>
        <v>4.4721876894595605</v>
      </c>
    </row>
    <row r="37" spans="1:38" x14ac:dyDescent="0.3">
      <c r="A37" s="1"/>
      <c r="B37">
        <v>33</v>
      </c>
      <c r="C37" s="13">
        <f>'S3 UE after recession'!C37</f>
        <v>5.54856279751007</v>
      </c>
      <c r="D37" s="13">
        <f>'S3 UE after recession'!D37</f>
        <v>7.7712655440816194</v>
      </c>
      <c r="E37" s="13"/>
      <c r="F37" s="13">
        <f>'S3 UE after recession'!F37</f>
        <v>7.7472634352508436</v>
      </c>
      <c r="G37" s="13">
        <f>'S3 UE after recession'!G37+L37*$A$2/G$2</f>
        <v>7.2604580395283822</v>
      </c>
      <c r="H37" s="13">
        <f>'S3 UE after recession'!H37+M37*$A$2/H$2</f>
        <v>5.614796947369018</v>
      </c>
      <c r="I37" s="13">
        <f>'S3 UE after recession'!I37+N37*$A$2/I$2</f>
        <v>9.3068138011367569</v>
      </c>
      <c r="J37" s="5"/>
      <c r="K37" s="5"/>
      <c r="L37" s="10">
        <f>'S4 GE after recession'!AJ37</f>
        <v>0.13806996053781515</v>
      </c>
      <c r="M37" s="10">
        <f>'S4 GE after recession'!AK37</f>
        <v>-4.2443017585902208E-2</v>
      </c>
      <c r="N37" s="10">
        <f>'S4 GE after recession'!AL37</f>
        <v>-0.12596798304744464</v>
      </c>
      <c r="P37">
        <v>33</v>
      </c>
      <c r="Q37" s="13">
        <f t="shared" si="3"/>
        <v>2.0152882704101969</v>
      </c>
      <c r="R37" s="13">
        <f t="shared" si="3"/>
        <v>2.9253728680377025</v>
      </c>
      <c r="T37" s="13">
        <f t="shared" si="3"/>
        <v>0.50399728690344681</v>
      </c>
      <c r="U37" s="13">
        <f t="shared" si="3"/>
        <v>1.7550974312504577</v>
      </c>
      <c r="V37" s="13">
        <f t="shared" si="3"/>
        <v>1.3479616731965383</v>
      </c>
      <c r="W37" s="13">
        <f t="shared" si="3"/>
        <v>4.3398833576538633</v>
      </c>
      <c r="Y37">
        <v>33</v>
      </c>
      <c r="Z37">
        <f t="shared" si="6"/>
        <v>-9.4912184493426643E-2</v>
      </c>
      <c r="AA37">
        <f t="shared" si="6"/>
        <v>1.6277606245767906E-2</v>
      </c>
      <c r="AC37">
        <f t="shared" si="6"/>
        <v>-1.2267408573737981E-2</v>
      </c>
      <c r="AD37">
        <f t="shared" si="6"/>
        <v>4.0515143073488247E-2</v>
      </c>
      <c r="AE37">
        <f t="shared" si="6"/>
        <v>-0.1929244414838962</v>
      </c>
      <c r="AF37">
        <f t="shared" si="6"/>
        <v>-0.13230433180569712</v>
      </c>
      <c r="AH37" s="8">
        <v>33</v>
      </c>
      <c r="AI37" s="8">
        <f t="shared" si="7"/>
        <v>1.2851641361144088</v>
      </c>
      <c r="AJ37" s="8">
        <f t="shared" si="8"/>
        <v>1.7550974312504577</v>
      </c>
      <c r="AK37" s="8">
        <f t="shared" si="8"/>
        <v>1.3479616731965383</v>
      </c>
      <c r="AL37" s="8">
        <f t="shared" si="8"/>
        <v>4.3398833576538633</v>
      </c>
    </row>
    <row r="38" spans="1:38" x14ac:dyDescent="0.3">
      <c r="A38" s="1"/>
      <c r="B38">
        <v>34</v>
      </c>
      <c r="C38" s="13">
        <f>'S3 UE after recession'!C38</f>
        <v>5.5720016916025648</v>
      </c>
      <c r="D38" s="13">
        <f>'S3 UE after recession'!D38</f>
        <v>7.6434704255693759</v>
      </c>
      <c r="E38" s="13"/>
      <c r="F38" s="13">
        <f>'S3 UE after recession'!F38</f>
        <v>7.440452621668471</v>
      </c>
      <c r="G38" s="13">
        <f>'S3 UE after recession'!G38+L38*$A$2/G$2</f>
        <v>7.2603907142123729</v>
      </c>
      <c r="H38" s="13">
        <f>'S3 UE after recession'!H38+M38*$A$2/H$2</f>
        <v>5.6795597263566648</v>
      </c>
      <c r="I38" s="13">
        <f>'S3 UE after recession'!I38+N38*$A$2/I$2</f>
        <v>9.3565111476982192</v>
      </c>
      <c r="J38" s="5"/>
      <c r="K38" s="5"/>
      <c r="L38" s="10">
        <f>'S4 GE after recession'!AJ38</f>
        <v>0.14359931825219516</v>
      </c>
      <c r="M38" s="10">
        <f>'S4 GE after recession'!AK38</f>
        <v>-1.6226394491329142E-2</v>
      </c>
      <c r="N38" s="10">
        <f>'S4 GE after recession'!AL38</f>
        <v>-0.10436674462115572</v>
      </c>
      <c r="P38">
        <v>34</v>
      </c>
      <c r="Q38" s="13">
        <f t="shared" si="3"/>
        <v>2.0387271645026916</v>
      </c>
      <c r="R38" s="13">
        <f t="shared" si="3"/>
        <v>2.797577749525459</v>
      </c>
      <c r="T38" s="13">
        <f t="shared" si="3"/>
        <v>0.1971864733210742</v>
      </c>
      <c r="U38" s="13">
        <f t="shared" si="3"/>
        <v>1.7550301059344484</v>
      </c>
      <c r="V38" s="13">
        <f t="shared" si="3"/>
        <v>1.4127244521841851</v>
      </c>
      <c r="W38" s="13">
        <f t="shared" si="3"/>
        <v>4.3895807042153256</v>
      </c>
      <c r="Y38">
        <v>34</v>
      </c>
      <c r="Z38">
        <f t="shared" si="6"/>
        <v>2.3438894092494778E-2</v>
      </c>
      <c r="AA38">
        <f t="shared" si="6"/>
        <v>-0.12779511851224346</v>
      </c>
      <c r="AC38">
        <f t="shared" si="6"/>
        <v>-0.30681081358237261</v>
      </c>
      <c r="AD38">
        <f t="shared" si="6"/>
        <v>-6.7325316009281266E-5</v>
      </c>
      <c r="AE38">
        <f t="shared" si="6"/>
        <v>6.4762778987646819E-2</v>
      </c>
      <c r="AF38">
        <f t="shared" si="6"/>
        <v>4.9697346561462297E-2</v>
      </c>
      <c r="AH38" s="8">
        <v>34</v>
      </c>
      <c r="AI38" s="8">
        <f t="shared" si="7"/>
        <v>1.1481084567803683</v>
      </c>
      <c r="AJ38" s="8">
        <f t="shared" si="8"/>
        <v>1.7550301059344484</v>
      </c>
      <c r="AK38" s="8">
        <f t="shared" si="8"/>
        <v>1.4127244521841851</v>
      </c>
      <c r="AL38" s="8">
        <f t="shared" si="8"/>
        <v>4.3895807042153256</v>
      </c>
    </row>
    <row r="39" spans="1:38" x14ac:dyDescent="0.3">
      <c r="A39" s="1"/>
      <c r="B39">
        <v>35</v>
      </c>
      <c r="C39" s="13">
        <f>'S3 UE after recession'!C39</f>
        <v>5.253904466161293</v>
      </c>
      <c r="D39" s="13">
        <f>'S3 UE after recession'!D39</f>
        <v>7.6832395764394432</v>
      </c>
      <c r="E39" s="13"/>
      <c r="F39" s="13">
        <f>'S3 UE after recession'!F39</f>
        <v>7.2273913387279576</v>
      </c>
      <c r="G39" s="13">
        <f>'S3 UE after recession'!G39+L39*$A$2/G$2</f>
        <v>7.2026166752546743</v>
      </c>
      <c r="H39" s="13">
        <f>'S3 UE after recession'!H39+M39*$A$2/H$2</f>
        <v>5.5178183097661577</v>
      </c>
      <c r="I39" s="13">
        <f>'S3 UE after recession'!I39+N39*$A$2/I$2</f>
        <v>9.6215947286579127</v>
      </c>
      <c r="J39" s="5"/>
      <c r="K39" s="5"/>
      <c r="L39" s="10">
        <f>'S4 GE after recession'!AJ39</f>
        <v>0.12150610530445402</v>
      </c>
      <c r="M39" s="10">
        <f>'S4 GE after recession'!AK39</f>
        <v>-3.8877896576770564E-2</v>
      </c>
      <c r="N39" s="10">
        <f>'S4 GE after recession'!AL39</f>
        <v>-0.13375257831935908</v>
      </c>
      <c r="P39">
        <v>35</v>
      </c>
      <c r="Q39" s="13">
        <f t="shared" si="3"/>
        <v>1.7206299390614199</v>
      </c>
      <c r="R39" s="13">
        <f t="shared" si="3"/>
        <v>2.8373469003955263</v>
      </c>
      <c r="T39" s="13">
        <f t="shared" si="3"/>
        <v>-1.5874809619439212E-2</v>
      </c>
      <c r="U39" s="13">
        <f t="shared" si="3"/>
        <v>1.6972560669767498</v>
      </c>
      <c r="V39" s="13">
        <f t="shared" si="3"/>
        <v>1.250983035593678</v>
      </c>
      <c r="W39" s="13">
        <f t="shared" si="3"/>
        <v>4.6546642851750191</v>
      </c>
      <c r="Y39">
        <v>35</v>
      </c>
      <c r="Z39">
        <f t="shared" si="6"/>
        <v>-0.31809722544127172</v>
      </c>
      <c r="AA39">
        <f t="shared" si="6"/>
        <v>3.9769150870067271E-2</v>
      </c>
      <c r="AC39">
        <f t="shared" si="6"/>
        <v>-0.21306128294051341</v>
      </c>
      <c r="AD39">
        <f t="shared" si="6"/>
        <v>-5.7774038957698615E-2</v>
      </c>
      <c r="AE39">
        <f t="shared" si="6"/>
        <v>-0.16174141659050711</v>
      </c>
      <c r="AF39">
        <f t="shared" si="6"/>
        <v>0.26508358095969342</v>
      </c>
      <c r="AH39" s="8">
        <v>35</v>
      </c>
      <c r="AI39" s="8">
        <f t="shared" si="7"/>
        <v>0.98431200427646237</v>
      </c>
      <c r="AJ39" s="8">
        <f t="shared" si="8"/>
        <v>1.6972560669767498</v>
      </c>
      <c r="AK39" s="8">
        <f t="shared" si="8"/>
        <v>1.250983035593678</v>
      </c>
      <c r="AL39" s="8">
        <f t="shared" si="8"/>
        <v>4.6546642851750191</v>
      </c>
    </row>
    <row r="40" spans="1:38" x14ac:dyDescent="0.3">
      <c r="A40" s="1"/>
      <c r="B40">
        <v>36</v>
      </c>
      <c r="C40" s="13">
        <f>'S3 UE after recession'!C40</f>
        <v>5.1658460593793709</v>
      </c>
      <c r="D40" s="13">
        <f>'S3 UE after recession'!D40</f>
        <v>7.8351533098895674</v>
      </c>
      <c r="E40" s="13"/>
      <c r="F40" s="13">
        <f>'S3 UE after recession'!F40</f>
        <v>7.4904362474993853</v>
      </c>
      <c r="G40" s="13">
        <f>'S3 UE after recession'!G40+L40*$A$2/G$2</f>
        <v>7.0828710740619991</v>
      </c>
      <c r="H40" s="13">
        <f>'S3 UE after recession'!H40+M40*$A$2/H$2</f>
        <v>5.7206285094926379</v>
      </c>
      <c r="I40" s="13">
        <f>'S3 UE after recession'!I40+N40*$A$2/I$2</f>
        <v>9.1302137803533316</v>
      </c>
      <c r="J40" s="5"/>
      <c r="K40" s="5"/>
      <c r="L40" s="10">
        <f>'S4 GE after recession'!AJ40</f>
        <v>0.14281442303073549</v>
      </c>
      <c r="M40" s="10">
        <f>'S4 GE after recession'!AK40</f>
        <v>-4.5845868475493934E-2</v>
      </c>
      <c r="N40" s="10">
        <f>'S4 GE after recession'!AL40</f>
        <v>-0.16590320517767038</v>
      </c>
      <c r="P40">
        <v>36</v>
      </c>
      <c r="Q40" s="13">
        <f t="shared" si="3"/>
        <v>1.6325715322794978</v>
      </c>
      <c r="R40" s="13">
        <f t="shared" si="3"/>
        <v>2.9892606338456504</v>
      </c>
      <c r="T40" s="13">
        <f t="shared" si="3"/>
        <v>0.24717009915198851</v>
      </c>
      <c r="U40" s="13">
        <f t="shared" si="3"/>
        <v>1.5775104657840746</v>
      </c>
      <c r="V40" s="13">
        <f t="shared" si="3"/>
        <v>1.4537932353201581</v>
      </c>
      <c r="W40" s="13">
        <f t="shared" si="3"/>
        <v>4.1632833368704381</v>
      </c>
      <c r="Y40">
        <v>36</v>
      </c>
      <c r="Z40">
        <f t="shared" si="6"/>
        <v>-8.8058406781922116E-2</v>
      </c>
      <c r="AA40">
        <f t="shared" si="6"/>
        <v>0.15191373345012416</v>
      </c>
      <c r="AC40">
        <f t="shared" si="6"/>
        <v>0.26304490877142772</v>
      </c>
      <c r="AD40">
        <f t="shared" si="6"/>
        <v>-0.11974560119267519</v>
      </c>
      <c r="AE40">
        <f t="shared" si="6"/>
        <v>0.20281019972648018</v>
      </c>
      <c r="AF40">
        <f t="shared" si="6"/>
        <v>-0.49138094830458101</v>
      </c>
      <c r="AH40" s="8">
        <v>36</v>
      </c>
      <c r="AI40" s="8">
        <f t="shared" si="7"/>
        <v>1.0932787494230056</v>
      </c>
      <c r="AJ40" s="8">
        <f t="shared" si="8"/>
        <v>1.5775104657840746</v>
      </c>
      <c r="AK40" s="8">
        <f t="shared" si="8"/>
        <v>1.4537932353201581</v>
      </c>
      <c r="AL40" s="8">
        <f t="shared" si="8"/>
        <v>4.1632833368704381</v>
      </c>
    </row>
    <row r="41" spans="1:38" x14ac:dyDescent="0.3">
      <c r="A41" s="1"/>
      <c r="B41">
        <v>37</v>
      </c>
      <c r="C41" s="13">
        <f>'S3 UE after recession'!C41</f>
        <v>4.9447346462903061</v>
      </c>
      <c r="D41" s="13">
        <f>'S3 UE after recession'!D41</f>
        <v>7.7505444385092659</v>
      </c>
      <c r="E41" s="13"/>
      <c r="F41" s="13">
        <f>'S3 UE after recession'!F41</f>
        <v>7.4937105258528174</v>
      </c>
      <c r="G41" s="13">
        <f>'S3 UE after recession'!G41+L41*$A$2/G$2</f>
        <v>6.9041457588789994</v>
      </c>
      <c r="H41" s="13">
        <f>'S3 UE after recession'!H41+M41*$A$2/H$2</f>
        <v>5.5103349405994537</v>
      </c>
      <c r="I41" s="13">
        <f>'S3 UE after recession'!I41+N41*$A$2/I$2</f>
        <v>8.9497342063551777</v>
      </c>
      <c r="J41" s="5"/>
      <c r="K41" s="5"/>
      <c r="L41" s="10">
        <f>'S4 GE after recession'!AJ41</f>
        <v>0.11288298254052222</v>
      </c>
      <c r="M41" s="10">
        <f>'S4 GE after recession'!AK41</f>
        <v>-4.2196478804758616E-2</v>
      </c>
      <c r="N41" s="10">
        <f>'S4 GE after recession'!AL41</f>
        <v>-0.14158416463407739</v>
      </c>
      <c r="P41">
        <v>37</v>
      </c>
      <c r="Q41" s="13">
        <f t="shared" si="3"/>
        <v>1.411460119190433</v>
      </c>
      <c r="R41" s="13">
        <f t="shared" si="3"/>
        <v>2.904651762465349</v>
      </c>
      <c r="T41" s="13">
        <f t="shared" si="3"/>
        <v>0.25044437750542059</v>
      </c>
      <c r="U41" s="13">
        <f t="shared" si="3"/>
        <v>1.3987851506010749</v>
      </c>
      <c r="V41" s="13">
        <f t="shared" si="3"/>
        <v>1.243499666426974</v>
      </c>
      <c r="W41" s="13">
        <f t="shared" si="3"/>
        <v>3.9828037628722841</v>
      </c>
      <c r="Y41">
        <v>37</v>
      </c>
      <c r="Z41">
        <f t="shared" si="6"/>
        <v>-0.22111141308906479</v>
      </c>
      <c r="AA41">
        <f t="shared" si="6"/>
        <v>-8.4608871380301487E-2</v>
      </c>
      <c r="AC41">
        <f t="shared" si="6"/>
        <v>3.2742783534320807E-3</v>
      </c>
      <c r="AD41">
        <f t="shared" si="6"/>
        <v>-0.17872531518299972</v>
      </c>
      <c r="AE41">
        <f t="shared" si="6"/>
        <v>-0.21029356889318418</v>
      </c>
      <c r="AF41">
        <f t="shared" si="6"/>
        <v>-0.18047957399815395</v>
      </c>
      <c r="AH41">
        <v>37</v>
      </c>
      <c r="AI41">
        <f t="shared" si="7"/>
        <v>0.99246341405102756</v>
      </c>
      <c r="AJ41">
        <f t="shared" si="8"/>
        <v>1.3987851506010749</v>
      </c>
      <c r="AK41">
        <f t="shared" si="8"/>
        <v>1.243499666426974</v>
      </c>
      <c r="AL41">
        <f t="shared" si="8"/>
        <v>3.9828037628722841</v>
      </c>
    </row>
    <row r="42" spans="1:38" x14ac:dyDescent="0.3">
      <c r="A42" s="1"/>
      <c r="B42">
        <v>38</v>
      </c>
      <c r="C42" s="13">
        <f>'S3 UE after recession'!C42</f>
        <v>5.0382508713955909</v>
      </c>
      <c r="D42" s="13">
        <f>'S3 UE after recession'!D42</f>
        <v>7.4890955476915471</v>
      </c>
      <c r="E42" s="13"/>
      <c r="F42" s="13">
        <f>'S3 UE after recession'!F42</f>
        <v>7.348691780039875</v>
      </c>
      <c r="G42" s="13">
        <f>'S3 UE after recession'!G42+L42*$A$2/G$2</f>
        <v>6.8890745677737542</v>
      </c>
      <c r="H42" s="13">
        <f>'S3 UE after recession'!H42+M42*$A$2/H$2</f>
        <v>5.5321371869595799</v>
      </c>
      <c r="I42" s="13">
        <f>'S3 UE after recession'!I42+N42*$A$2/I$2</f>
        <v>8.7945202104064641</v>
      </c>
      <c r="J42" s="5"/>
      <c r="K42" s="5"/>
      <c r="L42" s="10">
        <f>'S4 GE after recession'!AJ42</f>
        <v>0.11640371873927155</v>
      </c>
      <c r="M42" s="10">
        <f>'S4 GE after recession'!AK42</f>
        <v>-4.110362014464921E-2</v>
      </c>
      <c r="N42" s="10">
        <f>'S4 GE after recession'!AL42</f>
        <v>-0.16284484636044741</v>
      </c>
      <c r="P42">
        <v>38</v>
      </c>
      <c r="Q42" s="13">
        <f t="shared" si="3"/>
        <v>1.5049763442957178</v>
      </c>
      <c r="R42" s="13">
        <f t="shared" si="3"/>
        <v>2.6432028716476301</v>
      </c>
      <c r="T42" s="13">
        <f t="shared" si="3"/>
        <v>0.10542563169247821</v>
      </c>
      <c r="U42" s="13">
        <f t="shared" si="3"/>
        <v>1.3837139594958296</v>
      </c>
      <c r="V42" s="13">
        <f t="shared" si="3"/>
        <v>1.2653019127871001</v>
      </c>
      <c r="W42" s="13">
        <f t="shared" si="3"/>
        <v>3.8275897669235706</v>
      </c>
      <c r="Y42">
        <v>38</v>
      </c>
      <c r="Z42">
        <f t="shared" si="6"/>
        <v>9.3516225105284789E-2</v>
      </c>
      <c r="AA42">
        <f t="shared" si="6"/>
        <v>-0.26144889081771883</v>
      </c>
      <c r="AC42">
        <f t="shared" si="6"/>
        <v>-0.14501874581294238</v>
      </c>
      <c r="AD42">
        <f t="shared" si="6"/>
        <v>-1.5071191105245241E-2</v>
      </c>
      <c r="AE42">
        <f t="shared" si="6"/>
        <v>2.1802246360126176E-2</v>
      </c>
      <c r="AF42">
        <f t="shared" si="6"/>
        <v>-0.15521399594871355</v>
      </c>
      <c r="AH42">
        <v>38</v>
      </c>
      <c r="AI42">
        <f t="shared" si="7"/>
        <v>0.88814627687590209</v>
      </c>
      <c r="AJ42">
        <f t="shared" si="8"/>
        <v>1.3837139594958296</v>
      </c>
      <c r="AK42">
        <f t="shared" si="8"/>
        <v>1.2653019127871001</v>
      </c>
      <c r="AL42">
        <f t="shared" si="8"/>
        <v>3.8275897669235706</v>
      </c>
    </row>
    <row r="43" spans="1:38" x14ac:dyDescent="0.3">
      <c r="A43" s="1"/>
      <c r="B43">
        <v>39</v>
      </c>
      <c r="C43" s="13">
        <f>'S3 UE after recession'!C43</f>
        <v>4.9456362695000342</v>
      </c>
      <c r="D43" s="13">
        <f>'S3 UE after recession'!D43</f>
        <v>7.6115968706856885</v>
      </c>
      <c r="E43" s="13"/>
      <c r="F43" s="13">
        <f>'S3 UE after recession'!F43</f>
        <v>7.3505292977486203</v>
      </c>
      <c r="G43" s="13">
        <f>'S3 UE after recession'!G43+L43*$A$2/G$2</f>
        <v>6.897523534724729</v>
      </c>
      <c r="H43" s="13">
        <f>'S3 UE after recession'!H43+M43*$A$2/H$2</f>
        <v>5.550400796954607</v>
      </c>
      <c r="I43" s="13">
        <f>'S3 UE after recession'!I43+N43*$A$2/I$2</f>
        <v>8.7247244056664908</v>
      </c>
      <c r="J43" s="5"/>
      <c r="K43" s="5"/>
      <c r="L43" s="10">
        <f>'S4 GE after recession'!AJ43</f>
        <v>0.1136776459880286</v>
      </c>
      <c r="M43" s="10">
        <f>'S4 GE after recession'!AK43</f>
        <v>-5.4566013475019493E-2</v>
      </c>
      <c r="N43" s="10">
        <f>'S4 GE after recession'!AL43</f>
        <v>-0.17153838888218848</v>
      </c>
      <c r="P43">
        <v>39</v>
      </c>
      <c r="Q43" s="13">
        <f t="shared" si="3"/>
        <v>1.4123617424001611</v>
      </c>
      <c r="R43" s="13">
        <f t="shared" si="3"/>
        <v>2.7657041946417715</v>
      </c>
      <c r="T43" s="13">
        <f t="shared" si="3"/>
        <v>0.1072631494012235</v>
      </c>
      <c r="U43" s="13">
        <f t="shared" si="3"/>
        <v>1.3921629264468045</v>
      </c>
      <c r="V43" s="13">
        <f t="shared" si="3"/>
        <v>1.2835655227821272</v>
      </c>
      <c r="W43" s="13">
        <f t="shared" si="3"/>
        <v>3.7577939621835972</v>
      </c>
      <c r="Y43">
        <v>39</v>
      </c>
      <c r="Z43">
        <f t="shared" si="6"/>
        <v>-9.2614601895556703E-2</v>
      </c>
      <c r="AA43">
        <f t="shared" si="6"/>
        <v>0.1225013229941414</v>
      </c>
      <c r="AC43">
        <f t="shared" si="6"/>
        <v>1.8375177087452954E-3</v>
      </c>
      <c r="AD43">
        <f t="shared" si="6"/>
        <v>8.4489669509748566E-3</v>
      </c>
      <c r="AE43">
        <f t="shared" si="6"/>
        <v>1.8263609995027075E-2</v>
      </c>
      <c r="AF43">
        <f t="shared" si="6"/>
        <v>-6.9795804739973377E-2</v>
      </c>
      <c r="AH43">
        <v>39</v>
      </c>
      <c r="AI43">
        <f t="shared" si="7"/>
        <v>0.89872102314501212</v>
      </c>
      <c r="AJ43">
        <f t="shared" si="8"/>
        <v>1.3921629264468045</v>
      </c>
      <c r="AK43">
        <f t="shared" si="8"/>
        <v>1.2835655227821272</v>
      </c>
      <c r="AL43">
        <f t="shared" si="8"/>
        <v>3.7577939621835972</v>
      </c>
    </row>
    <row r="44" spans="1:38" x14ac:dyDescent="0.3">
      <c r="A44" s="1"/>
      <c r="B44">
        <v>40</v>
      </c>
      <c r="C44" s="13">
        <f>'S3 UE after recession'!C44</f>
        <v>5.0090992832910199</v>
      </c>
      <c r="D44" s="13">
        <f>'S3 UE after recession'!D44</f>
        <v>7.4473831728074202</v>
      </c>
      <c r="E44" s="13"/>
      <c r="F44" s="13">
        <f>'S3 UE after recession'!F44</f>
        <v>7.1805202767802401</v>
      </c>
      <c r="G44" s="13">
        <f>'S3 UE after recession'!G44+L44*$A$2/G$2</f>
        <v>6.7302562294088562</v>
      </c>
      <c r="H44" s="13">
        <f>'S3 UE after recession'!H44+M44*$A$2/H$2</f>
        <v>5.4287136819245516</v>
      </c>
      <c r="I44" s="13">
        <f>'S3 UE after recession'!I44+N44*$A$2/I$2</f>
        <v>8.8109212405027506</v>
      </c>
      <c r="J44" s="5"/>
      <c r="K44" s="5"/>
      <c r="L44" s="10">
        <f>'S4 GE after recession'!AJ44</f>
        <v>0.11389282977278031</v>
      </c>
      <c r="M44" s="10">
        <f>'S4 GE after recession'!AK44</f>
        <v>-6.3532784369465578E-2</v>
      </c>
      <c r="N44" s="10">
        <f>'S4 GE after recession'!AL44</f>
        <v>-0.17815822321164615</v>
      </c>
      <c r="P44">
        <v>40</v>
      </c>
      <c r="Q44" s="13">
        <f t="shared" si="3"/>
        <v>1.4758247561911468</v>
      </c>
      <c r="R44" s="13">
        <f t="shared" si="3"/>
        <v>2.6014904967635033</v>
      </c>
      <c r="T44" s="13">
        <f t="shared" si="3"/>
        <v>-6.2745871567156719E-2</v>
      </c>
      <c r="U44" s="13">
        <f t="shared" si="3"/>
        <v>1.2248956211309316</v>
      </c>
      <c r="V44" s="13">
        <f t="shared" si="3"/>
        <v>1.1618784077520719</v>
      </c>
      <c r="W44" s="13">
        <f t="shared" si="3"/>
        <v>3.843990797019857</v>
      </c>
      <c r="Y44">
        <v>40</v>
      </c>
      <c r="Z44">
        <f t="shared" si="6"/>
        <v>6.3463013790985734E-2</v>
      </c>
      <c r="AA44">
        <f t="shared" si="6"/>
        <v>-0.16421369787826823</v>
      </c>
      <c r="AC44">
        <f t="shared" si="6"/>
        <v>-0.17000902096838022</v>
      </c>
      <c r="AD44">
        <f t="shared" si="6"/>
        <v>-0.16726730531587286</v>
      </c>
      <c r="AE44">
        <f t="shared" si="6"/>
        <v>-0.12168711503005536</v>
      </c>
      <c r="AF44">
        <f t="shared" si="6"/>
        <v>8.6196834836259839E-2</v>
      </c>
      <c r="AH44">
        <v>40</v>
      </c>
      <c r="AI44">
        <f t="shared" si="7"/>
        <v>0.80846778812645792</v>
      </c>
      <c r="AJ44">
        <f t="shared" si="8"/>
        <v>1.2248956211309316</v>
      </c>
      <c r="AK44">
        <f t="shared" si="8"/>
        <v>1.1618784077520719</v>
      </c>
      <c r="AL44">
        <f t="shared" si="8"/>
        <v>3.843990797019857</v>
      </c>
    </row>
    <row r="45" spans="1:38" x14ac:dyDescent="0.3">
      <c r="A45" s="1"/>
      <c r="B45">
        <v>41</v>
      </c>
      <c r="C45" s="13">
        <f>'S3 UE after recession'!C45</f>
        <v>4.8653022691257295</v>
      </c>
      <c r="D45" s="13">
        <f>'S3 UE after recession'!D45</f>
        <v>7.1788874199125399</v>
      </c>
      <c r="E45" s="13"/>
      <c r="F45" s="13">
        <f>'S3 UE after recession'!F45</f>
        <v>7.2944030860264792</v>
      </c>
      <c r="G45" s="13">
        <f>'S3 UE after recession'!G45+L45*$A$2/G$2</f>
        <v>6.6924726697577341</v>
      </c>
      <c r="H45" s="13">
        <f>'S3 UE after recession'!H45+M45*$A$2/H$2</f>
        <v>5.3383408888524402</v>
      </c>
      <c r="I45" s="13">
        <f>'S3 UE after recession'!I45+N45*$A$2/I$2</f>
        <v>8.7588745924484765</v>
      </c>
      <c r="J45" s="5"/>
      <c r="K45" s="5"/>
      <c r="L45" s="10">
        <f>'S4 GE after recession'!AJ45</f>
        <v>0.13268181712932003</v>
      </c>
      <c r="M45" s="10">
        <f>'S4 GE after recession'!AK45</f>
        <v>-6.0525575682629271E-2</v>
      </c>
      <c r="N45" s="10">
        <f>'S4 GE after recession'!AL45</f>
        <v>-0.21499429108635093</v>
      </c>
      <c r="P45">
        <v>41</v>
      </c>
      <c r="Q45" s="13">
        <f t="shared" si="3"/>
        <v>1.3320277420258564</v>
      </c>
      <c r="R45" s="13">
        <f t="shared" si="3"/>
        <v>2.3329947438686229</v>
      </c>
      <c r="T45" s="13">
        <f t="shared" si="3"/>
        <v>5.113693767908245E-2</v>
      </c>
      <c r="U45" s="13">
        <f t="shared" si="3"/>
        <v>1.1871120614798096</v>
      </c>
      <c r="V45" s="13">
        <f t="shared" si="3"/>
        <v>1.0715056146799604</v>
      </c>
      <c r="W45" s="13">
        <f t="shared" si="3"/>
        <v>3.791944148965583</v>
      </c>
      <c r="Y45">
        <v>41</v>
      </c>
      <c r="Z45">
        <f t="shared" si="6"/>
        <v>-0.14379701416529045</v>
      </c>
      <c r="AA45">
        <f t="shared" si="6"/>
        <v>-0.26849575289488037</v>
      </c>
      <c r="AC45">
        <f t="shared" si="6"/>
        <v>0.11388280924623917</v>
      </c>
      <c r="AD45">
        <f t="shared" si="6"/>
        <v>-3.7783559651122012E-2</v>
      </c>
      <c r="AE45">
        <f t="shared" si="6"/>
        <v>-9.0372793072111435E-2</v>
      </c>
      <c r="AF45">
        <f t="shared" si="6"/>
        <v>-5.2046648054274058E-2</v>
      </c>
      <c r="AH45">
        <v>41</v>
      </c>
      <c r="AI45">
        <f t="shared" si="7"/>
        <v>0.70899780218848074</v>
      </c>
      <c r="AJ45">
        <f t="shared" si="8"/>
        <v>1.1871120614798096</v>
      </c>
      <c r="AK45">
        <f t="shared" si="8"/>
        <v>1.0715056146799604</v>
      </c>
      <c r="AL45">
        <f t="shared" si="8"/>
        <v>3.791944148965583</v>
      </c>
    </row>
    <row r="46" spans="1:38" x14ac:dyDescent="0.3">
      <c r="A46" s="1"/>
      <c r="B46">
        <v>42</v>
      </c>
      <c r="C46" s="13">
        <f>'S3 UE after recession'!C46</f>
        <v>4.8722472863715547</v>
      </c>
      <c r="D46" s="13">
        <f>'S3 UE after recession'!D46</f>
        <v>7.0045102113211373</v>
      </c>
      <c r="E46" s="13"/>
      <c r="F46" s="13">
        <f>'S3 UE after recession'!F46</f>
        <v>7.3419045543691439</v>
      </c>
      <c r="G46" s="13">
        <f>'S3 UE after recession'!G46+L46*$A$2/G$2</f>
        <v>6.763224385692534</v>
      </c>
      <c r="H46" s="13">
        <f>'S3 UE after recession'!H46+M46*$A$2/H$2</f>
        <v>5.2590558414482089</v>
      </c>
      <c r="I46" s="13">
        <f>'S3 UE after recession'!I46+N46*$A$2/I$2</f>
        <v>8.8145767832383708</v>
      </c>
      <c r="J46" s="5"/>
      <c r="K46" s="5"/>
      <c r="L46" s="10">
        <f>'S4 GE after recession'!AJ46</f>
        <v>0.12192219167612781</v>
      </c>
      <c r="M46" s="10">
        <f>'S4 GE after recession'!AK46</f>
        <v>-9.3877335213014806E-2</v>
      </c>
      <c r="N46" s="10">
        <f>'S4 GE after recession'!AL46</f>
        <v>-0.22730015364945647</v>
      </c>
      <c r="P46">
        <v>42</v>
      </c>
      <c r="Q46" s="13">
        <f t="shared" si="3"/>
        <v>1.3389727592716816</v>
      </c>
      <c r="R46" s="13">
        <f t="shared" si="3"/>
        <v>2.1586175352772203</v>
      </c>
      <c r="T46" s="13">
        <f t="shared" si="3"/>
        <v>9.8638406021747116E-2</v>
      </c>
      <c r="U46" s="13">
        <f t="shared" si="3"/>
        <v>1.2578637774146095</v>
      </c>
      <c r="V46" s="13">
        <f t="shared" si="3"/>
        <v>0.99222056727572916</v>
      </c>
      <c r="W46" s="13">
        <f t="shared" si="3"/>
        <v>3.8476463397554772</v>
      </c>
      <c r="Y46">
        <v>42</v>
      </c>
      <c r="Z46">
        <f t="shared" si="6"/>
        <v>6.9450172458251913E-3</v>
      </c>
      <c r="AA46">
        <f t="shared" si="6"/>
        <v>-0.1743772085914026</v>
      </c>
      <c r="AC46">
        <f t="shared" si="6"/>
        <v>4.7501468342664666E-2</v>
      </c>
      <c r="AD46">
        <f t="shared" si="6"/>
        <v>7.0751715934799897E-2</v>
      </c>
      <c r="AE46">
        <f t="shared" si="6"/>
        <v>-7.9285047404231257E-2</v>
      </c>
      <c r="AF46">
        <f t="shared" si="6"/>
        <v>5.5702190789894246E-2</v>
      </c>
      <c r="AH46">
        <v>42</v>
      </c>
      <c r="AI46">
        <f t="shared" si="7"/>
        <v>0.66902089452084312</v>
      </c>
      <c r="AJ46">
        <f t="shared" si="8"/>
        <v>1.2578637774146095</v>
      </c>
      <c r="AK46">
        <f t="shared" si="8"/>
        <v>0.99222056727572916</v>
      </c>
      <c r="AL46">
        <f t="shared" si="8"/>
        <v>3.8476463397554772</v>
      </c>
    </row>
    <row r="47" spans="1:38" x14ac:dyDescent="0.3">
      <c r="A47" s="1"/>
      <c r="B47">
        <v>43</v>
      </c>
      <c r="C47" s="13">
        <f>'S3 UE after recession'!C47</f>
        <v>4.8044730145975629</v>
      </c>
      <c r="D47" s="13">
        <f>'S3 UE after recession'!D47</f>
        <v>7.1992976294995614</v>
      </c>
      <c r="E47" s="13"/>
      <c r="F47" s="13">
        <f>'S3 UE after recession'!F47</f>
        <v>7.2434625161043211</v>
      </c>
      <c r="G47" s="13">
        <f>'S3 UE after recession'!G47+L47*$A$2/G$2</f>
        <v>6.7053068261551152</v>
      </c>
      <c r="H47" s="13">
        <f>'S3 UE after recession'!H47+M47*$A$2/H$2</f>
        <v>5.3288619006417726</v>
      </c>
      <c r="I47" s="13">
        <f>'S3 UE after recession'!I47+N47*$A$2/I$2</f>
        <v>8.6208532140996983</v>
      </c>
      <c r="J47" s="5"/>
      <c r="K47" s="5"/>
      <c r="L47" s="10">
        <f>'S4 GE after recession'!AJ47</f>
        <v>0.10756671385732094</v>
      </c>
      <c r="M47" s="10">
        <f>'S4 GE after recession'!AK47</f>
        <v>-9.9518892450569357E-2</v>
      </c>
      <c r="N47" s="10">
        <f>'S4 GE after recession'!AL47</f>
        <v>-0.30597029801053843</v>
      </c>
      <c r="P47">
        <v>43</v>
      </c>
      <c r="Q47" s="13">
        <f t="shared" si="3"/>
        <v>1.2711984874976898</v>
      </c>
      <c r="R47" s="13">
        <f t="shared" si="3"/>
        <v>2.3534049534556445</v>
      </c>
      <c r="T47" s="13">
        <f t="shared" si="3"/>
        <v>1.9636775692433162E-4</v>
      </c>
      <c r="U47" s="13">
        <f t="shared" si="3"/>
        <v>1.1999462178771907</v>
      </c>
      <c r="V47" s="13">
        <f t="shared" si="3"/>
        <v>1.0620266264692928</v>
      </c>
      <c r="W47" s="13">
        <f t="shared" si="3"/>
        <v>3.6539227706168047</v>
      </c>
      <c r="Y47">
        <v>43</v>
      </c>
      <c r="Z47">
        <f t="shared" si="6"/>
        <v>-6.7774271773991757E-2</v>
      </c>
      <c r="AA47">
        <f t="shared" si="6"/>
        <v>0.19478741817842415</v>
      </c>
      <c r="AC47">
        <f t="shared" si="6"/>
        <v>-9.8442038264822784E-2</v>
      </c>
      <c r="AD47">
        <f t="shared" si="6"/>
        <v>-5.7917559537418839E-2</v>
      </c>
      <c r="AE47">
        <f t="shared" si="6"/>
        <v>6.9806059193563641E-2</v>
      </c>
      <c r="AF47">
        <f t="shared" si="6"/>
        <v>-0.1937235691386725</v>
      </c>
      <c r="AH47">
        <v>43</v>
      </c>
      <c r="AI47">
        <f t="shared" si="7"/>
        <v>0.67854459723404636</v>
      </c>
      <c r="AJ47">
        <f t="shared" si="8"/>
        <v>1.1999462178771907</v>
      </c>
      <c r="AK47">
        <f t="shared" si="8"/>
        <v>1.0620266264692928</v>
      </c>
      <c r="AL47">
        <f t="shared" si="8"/>
        <v>3.6539227706168047</v>
      </c>
    </row>
    <row r="48" spans="1:38" x14ac:dyDescent="0.3">
      <c r="A48" s="1"/>
      <c r="B48">
        <v>44</v>
      </c>
      <c r="C48" s="13">
        <f>'S3 UE after recession'!C48</f>
        <v>4.8095722217877528</v>
      </c>
      <c r="D48" s="13">
        <f>'S3 UE after recession'!D48</f>
        <v>6.9040469907898858</v>
      </c>
      <c r="E48" s="13"/>
      <c r="F48" s="13">
        <f>'S3 UE after recession'!F48</f>
        <v>7.2306811875693668</v>
      </c>
      <c r="G48" s="13">
        <f>'S3 UE after recession'!G48+L48*$A$2/G$2</f>
        <v>6.621207615153951</v>
      </c>
      <c r="H48" s="13">
        <f>'S3 UE after recession'!H48+M48*$A$2/H$2</f>
        <v>5.2032005911315844</v>
      </c>
      <c r="I48" s="13">
        <f>'S3 UE after recession'!I48+N48*$A$2/I$2</f>
        <v>8.5793847874925326</v>
      </c>
      <c r="J48" s="5"/>
      <c r="K48" s="5"/>
      <c r="L48" s="10">
        <f>'S4 GE after recession'!AJ48</f>
        <v>9.8923087233146884E-2</v>
      </c>
      <c r="M48" s="10">
        <f>'S4 GE after recession'!AK48</f>
        <v>-0.11936940394947829</v>
      </c>
      <c r="N48" s="10">
        <f>'S4 GE after recession'!AL48</f>
        <v>-0.33109499673196929</v>
      </c>
      <c r="P48">
        <v>44</v>
      </c>
      <c r="Q48" s="13">
        <f t="shared" si="3"/>
        <v>1.2762976946878797</v>
      </c>
      <c r="R48" s="13">
        <f t="shared" si="3"/>
        <v>2.0581543147459689</v>
      </c>
      <c r="T48" s="13">
        <f t="shared" si="3"/>
        <v>-1.2584960778029952E-2</v>
      </c>
      <c r="U48" s="13">
        <f t="shared" si="3"/>
        <v>1.1158470068760264</v>
      </c>
      <c r="V48" s="13">
        <f t="shared" si="3"/>
        <v>0.93636531695910463</v>
      </c>
      <c r="W48" s="13">
        <f t="shared" si="3"/>
        <v>3.6124543440096391</v>
      </c>
      <c r="Y48">
        <v>44</v>
      </c>
      <c r="Z48">
        <f t="shared" si="6"/>
        <v>5.0992071901898584E-3</v>
      </c>
      <c r="AA48">
        <f t="shared" si="6"/>
        <v>-0.29525063870967561</v>
      </c>
      <c r="AC48">
        <f t="shared" si="6"/>
        <v>-1.2781328534954284E-2</v>
      </c>
      <c r="AD48">
        <f t="shared" si="6"/>
        <v>-8.4099211001164242E-2</v>
      </c>
      <c r="AE48">
        <f t="shared" si="6"/>
        <v>-0.12566130951018817</v>
      </c>
      <c r="AF48">
        <f t="shared" si="6"/>
        <v>-4.1468426607165654E-2</v>
      </c>
      <c r="AH48">
        <v>44</v>
      </c>
      <c r="AI48">
        <f t="shared" si="7"/>
        <v>0.57756701054923298</v>
      </c>
      <c r="AJ48">
        <f t="shared" si="8"/>
        <v>1.1158470068760264</v>
      </c>
      <c r="AK48">
        <f t="shared" si="8"/>
        <v>0.93636531695910463</v>
      </c>
      <c r="AL48">
        <f t="shared" si="8"/>
        <v>3.6124543440096391</v>
      </c>
    </row>
    <row r="49" spans="1:38" x14ac:dyDescent="0.3">
      <c r="A49" s="1"/>
      <c r="B49">
        <v>45</v>
      </c>
      <c r="C49" s="13">
        <f>'S3 UE after recession'!C49</f>
        <v>4.842049021572163</v>
      </c>
      <c r="D49" s="13">
        <f>'S3 UE after recession'!D49</f>
        <v>6.9691846305577361</v>
      </c>
      <c r="E49" s="13"/>
      <c r="F49" s="13">
        <f>'S3 UE after recession'!F49</f>
        <v>7.2790489981011177</v>
      </c>
      <c r="G49" s="13">
        <f>'S3 UE after recession'!G49+L49*$A$2/G$2</f>
        <v>6.5295423387532869</v>
      </c>
      <c r="H49" s="13">
        <f>'S3 UE after recession'!H49+M49*$A$2/H$2</f>
        <v>5.2100366582380664</v>
      </c>
      <c r="I49" s="13">
        <f>'S3 UE after recession'!I49+N49*$A$2/I$2</f>
        <v>8.6016813060022681</v>
      </c>
      <c r="J49" s="5"/>
      <c r="K49" s="5"/>
      <c r="L49" s="10">
        <f>'S4 GE after recession'!AJ49</f>
        <v>0.11916169522714898</v>
      </c>
      <c r="M49" s="10">
        <f>'S4 GE after recession'!AK49</f>
        <v>-0.11797178456571961</v>
      </c>
      <c r="N49" s="10">
        <f>'S4 GE after recession'!AL49</f>
        <v>-0.33394569691448678</v>
      </c>
      <c r="P49">
        <v>45</v>
      </c>
      <c r="Q49" s="13">
        <f t="shared" si="3"/>
        <v>1.3087744944722899</v>
      </c>
      <c r="R49" s="13">
        <f t="shared" si="3"/>
        <v>2.1232919545138191</v>
      </c>
      <c r="T49" s="13">
        <f t="shared" si="3"/>
        <v>3.5782849753720924E-2</v>
      </c>
      <c r="U49" s="13">
        <f t="shared" si="3"/>
        <v>1.0241817304753624</v>
      </c>
      <c r="V49" s="13">
        <f t="shared" si="3"/>
        <v>0.94320138406558662</v>
      </c>
      <c r="W49" s="13">
        <f t="shared" si="3"/>
        <v>3.6347508625193745</v>
      </c>
      <c r="Y49">
        <v>45</v>
      </c>
      <c r="Z49">
        <f t="shared" si="6"/>
        <v>3.2476799784410204E-2</v>
      </c>
      <c r="AA49">
        <f t="shared" si="6"/>
        <v>6.5137639767850253E-2</v>
      </c>
      <c r="AC49">
        <f t="shared" si="6"/>
        <v>4.8367810531750877E-2</v>
      </c>
      <c r="AD49">
        <f t="shared" si="6"/>
        <v>-9.166527640066402E-2</v>
      </c>
      <c r="AE49">
        <f t="shared" si="6"/>
        <v>6.8360671064819911E-3</v>
      </c>
      <c r="AF49">
        <f t="shared" si="6"/>
        <v>2.2296518509735463E-2</v>
      </c>
      <c r="AH49">
        <v>45</v>
      </c>
      <c r="AI49">
        <f t="shared" si="7"/>
        <v>0.62622776057723673</v>
      </c>
      <c r="AJ49">
        <f t="shared" si="8"/>
        <v>1.0241817304753624</v>
      </c>
      <c r="AK49">
        <f t="shared" si="8"/>
        <v>0.94320138406558662</v>
      </c>
      <c r="AL49">
        <f t="shared" si="8"/>
        <v>3.6347508625193745</v>
      </c>
    </row>
    <row r="50" spans="1:38" x14ac:dyDescent="0.3">
      <c r="A50" s="1"/>
      <c r="B50">
        <v>46</v>
      </c>
      <c r="C50" s="13">
        <f>'S3 UE after recession'!C50</f>
        <v>4.5977521607438065</v>
      </c>
      <c r="D50" s="13">
        <f>'S3 UE after recession'!D50</f>
        <v>6.7881310769911414</v>
      </c>
      <c r="E50" s="13"/>
      <c r="F50" s="13">
        <f>'S3 UE after recession'!F50</f>
        <v>7.2044709026849718</v>
      </c>
      <c r="G50" s="13">
        <f>'S3 UE after recession'!G50+L50*$A$2/G$2</f>
        <v>6.1670620988764799</v>
      </c>
      <c r="H50" s="13">
        <f>'S3 UE after recession'!H50+M50*$A$2/H$2</f>
        <v>5.0727689500253463</v>
      </c>
      <c r="I50" s="13">
        <f>'S3 UE after recession'!I50+N50*$A$2/I$2</f>
        <v>8.3971486057857163</v>
      </c>
      <c r="J50" s="5"/>
      <c r="K50" s="5"/>
      <c r="L50" s="10">
        <f>'S4 GE after recession'!AJ50</f>
        <v>9.0319689305368239E-2</v>
      </c>
      <c r="M50" s="10">
        <f>'S4 GE after recession'!AK50</f>
        <v>-0.14735578650602679</v>
      </c>
      <c r="N50" s="10">
        <f>'S4 GE after recession'!AL50</f>
        <v>-0.38823895551764942</v>
      </c>
      <c r="P50">
        <v>46</v>
      </c>
      <c r="Q50" s="13">
        <f t="shared" si="3"/>
        <v>1.0644776336439334</v>
      </c>
      <c r="R50" s="13">
        <f t="shared" si="3"/>
        <v>1.9422384009472244</v>
      </c>
      <c r="T50" s="13">
        <f t="shared" si="3"/>
        <v>-3.8795245662424982E-2</v>
      </c>
      <c r="U50" s="13">
        <f t="shared" si="3"/>
        <v>0.66170149059855543</v>
      </c>
      <c r="V50" s="13">
        <f t="shared" si="3"/>
        <v>0.80593367585286657</v>
      </c>
      <c r="W50" s="13">
        <f t="shared" si="3"/>
        <v>3.4302181623028227</v>
      </c>
      <c r="Y50">
        <v>46</v>
      </c>
      <c r="Z50">
        <f t="shared" si="6"/>
        <v>-0.24429686082835644</v>
      </c>
      <c r="AA50">
        <f t="shared" si="6"/>
        <v>-0.18105355356659469</v>
      </c>
      <c r="AC50">
        <f t="shared" si="6"/>
        <v>-7.4578095416145906E-2</v>
      </c>
      <c r="AD50">
        <f t="shared" si="6"/>
        <v>-0.362480239876807</v>
      </c>
      <c r="AE50">
        <f t="shared" si="6"/>
        <v>-0.13726770821272005</v>
      </c>
      <c r="AF50">
        <f t="shared" si="6"/>
        <v>-0.20453270021655179</v>
      </c>
      <c r="AH50">
        <v>46</v>
      </c>
      <c r="AI50">
        <f t="shared" si="7"/>
        <v>0.45958492397353767</v>
      </c>
      <c r="AJ50">
        <f t="shared" si="8"/>
        <v>0.66170149059855543</v>
      </c>
      <c r="AK50">
        <f t="shared" si="8"/>
        <v>0.80593367585286657</v>
      </c>
      <c r="AL50">
        <f t="shared" si="8"/>
        <v>3.4302181623028227</v>
      </c>
    </row>
    <row r="51" spans="1:38" x14ac:dyDescent="0.3">
      <c r="A51" s="1"/>
      <c r="B51">
        <v>47</v>
      </c>
      <c r="C51" s="13">
        <f>'S3 UE after recession'!C51</f>
        <v>4.8458926760439169</v>
      </c>
      <c r="D51" s="13">
        <f>'S3 UE after recession'!D51</f>
        <v>6.7755347392676457</v>
      </c>
      <c r="E51" s="13"/>
      <c r="F51" s="13">
        <f>'S3 UE after recession'!F51</f>
        <v>7.3587613621536985</v>
      </c>
      <c r="G51" s="13">
        <f>'S3 UE after recession'!G51+L51*$A$2/G$2</f>
        <v>6.1580657460075461</v>
      </c>
      <c r="H51" s="13">
        <f>'S3 UE after recession'!H51+M51*$A$2/H$2</f>
        <v>5.1649426212529592</v>
      </c>
      <c r="I51" s="13">
        <f>'S3 UE after recession'!I51+N51*$A$2/I$2</f>
        <v>8.1142120369320878</v>
      </c>
      <c r="J51" s="5"/>
      <c r="K51" s="5"/>
      <c r="L51" s="10">
        <f>'S4 GE after recession'!AJ51</f>
        <v>6.8073061127168127E-2</v>
      </c>
      <c r="M51" s="10">
        <f>'S4 GE after recession'!AK51</f>
        <v>-0.16962702179424941</v>
      </c>
      <c r="N51" s="10">
        <f>'S4 GE after recession'!AL51</f>
        <v>-0.41738110771593562</v>
      </c>
      <c r="P51">
        <v>47</v>
      </c>
      <c r="Q51" s="13">
        <f t="shared" si="3"/>
        <v>1.3126181489440438</v>
      </c>
      <c r="R51" s="13">
        <f t="shared" si="3"/>
        <v>1.9296420632237288</v>
      </c>
      <c r="T51" s="13">
        <f t="shared" si="3"/>
        <v>0.11549521380630168</v>
      </c>
      <c r="U51" s="13">
        <f t="shared" si="3"/>
        <v>0.65270513772962158</v>
      </c>
      <c r="V51" s="13">
        <f t="shared" si="3"/>
        <v>0.89810734708047946</v>
      </c>
      <c r="W51" s="13">
        <f t="shared" si="3"/>
        <v>3.1472815934491942</v>
      </c>
      <c r="Y51">
        <v>47</v>
      </c>
      <c r="Z51">
        <f t="shared" si="6"/>
        <v>0.24814051530011039</v>
      </c>
      <c r="AA51">
        <f t="shared" si="6"/>
        <v>-1.2596337723495665E-2</v>
      </c>
      <c r="AC51">
        <f t="shared" si="6"/>
        <v>0.15429045946872666</v>
      </c>
      <c r="AD51">
        <f t="shared" si="6"/>
        <v>-8.9963528689338546E-3</v>
      </c>
      <c r="AE51">
        <f t="shared" si="6"/>
        <v>9.2173671227612886E-2</v>
      </c>
      <c r="AF51">
        <f t="shared" si="6"/>
        <v>-0.2829365688536285</v>
      </c>
      <c r="AH51">
        <v>47</v>
      </c>
      <c r="AI51">
        <f t="shared" si="7"/>
        <v>0.58952980298865143</v>
      </c>
      <c r="AJ51">
        <f t="shared" si="8"/>
        <v>0.65270513772962158</v>
      </c>
      <c r="AK51">
        <f t="shared" si="8"/>
        <v>0.89810734708047946</v>
      </c>
      <c r="AL51">
        <f t="shared" si="8"/>
        <v>3.1472815934491942</v>
      </c>
    </row>
    <row r="52" spans="1:38" x14ac:dyDescent="0.3">
      <c r="A52" s="1"/>
      <c r="B52">
        <v>48</v>
      </c>
      <c r="C52" s="13">
        <f>'S3 UE after recession'!C52</f>
        <v>4.93893717680713</v>
      </c>
      <c r="D52" s="13"/>
      <c r="E52" s="13"/>
      <c r="F52" s="13">
        <f>'S3 UE after recession'!F52</f>
        <v>7.3820672910163019</v>
      </c>
      <c r="G52" s="13">
        <f>'S3 UE after recession'!G52+L52*$A$2/G$2</f>
        <v>6.1325139816270626</v>
      </c>
      <c r="H52" s="13">
        <f>'S3 UE after recession'!H52+M52*$A$2/H$2</f>
        <v>4.9403480817971737</v>
      </c>
      <c r="I52" s="13">
        <f>'S3 UE after recession'!I52+N52*$A$2/I$2</f>
        <v>7.8875128911817241</v>
      </c>
      <c r="J52" s="5"/>
      <c r="K52" s="5"/>
      <c r="L52" s="10">
        <f>'S4 GE after recession'!AJ52</f>
        <v>3.9872229792566966E-2</v>
      </c>
      <c r="M52" s="10">
        <f>'S4 GE after recession'!AK52</f>
        <v>-0.21713650414657618</v>
      </c>
      <c r="N52" s="10">
        <f>'S4 GE after recession'!AL52</f>
        <v>-0.46115260468936292</v>
      </c>
      <c r="P52">
        <v>48</v>
      </c>
      <c r="Q52" s="13">
        <f t="shared" si="3"/>
        <v>1.4056626497072569</v>
      </c>
      <c r="T52" s="13">
        <f t="shared" si="3"/>
        <v>0.13880114266890509</v>
      </c>
      <c r="U52" s="13">
        <f t="shared" si="3"/>
        <v>0.62715337334913812</v>
      </c>
      <c r="V52" s="13">
        <f t="shared" si="3"/>
        <v>0.6735128076246939</v>
      </c>
      <c r="W52" s="13">
        <f t="shared" si="3"/>
        <v>2.9205824476988305</v>
      </c>
      <c r="Y52">
        <v>48</v>
      </c>
      <c r="Z52">
        <f t="shared" si="6"/>
        <v>9.3044500763213023E-2</v>
      </c>
      <c r="AC52">
        <f t="shared" si="6"/>
        <v>2.3305928862603409E-2</v>
      </c>
      <c r="AD52">
        <f t="shared" si="6"/>
        <v>-2.5551764380483455E-2</v>
      </c>
      <c r="AE52">
        <f t="shared" si="6"/>
        <v>-0.22459453945578556</v>
      </c>
      <c r="AF52">
        <f t="shared" si="6"/>
        <v>-0.22669914575036376</v>
      </c>
      <c r="AH52">
        <v>48</v>
      </c>
      <c r="AI52">
        <f t="shared" si="7"/>
        <v>0.64770501780155965</v>
      </c>
      <c r="AJ52">
        <f t="shared" si="8"/>
        <v>0.62715337334913812</v>
      </c>
      <c r="AK52">
        <f t="shared" si="8"/>
        <v>0.6735128076246939</v>
      </c>
      <c r="AL52">
        <f t="shared" si="8"/>
        <v>2.9205824476988305</v>
      </c>
    </row>
    <row r="53" spans="1:38" x14ac:dyDescent="0.3">
      <c r="A53" s="1"/>
      <c r="B53">
        <v>49</v>
      </c>
      <c r="C53" s="13">
        <f>'S3 UE after recession'!C53</f>
        <v>5.0921610982576562</v>
      </c>
      <c r="D53" s="13"/>
      <c r="E53" s="13"/>
      <c r="F53" s="13">
        <f>'S3 UE after recession'!F53</f>
        <v>7.1089677424950777</v>
      </c>
      <c r="G53" s="13">
        <f>'S3 UE after recession'!G53+L53*$A$2/G$2</f>
        <v>6.0862581359857675</v>
      </c>
      <c r="H53" s="13">
        <f>'S3 UE after recession'!H53+M53*$A$2/H$2</f>
        <v>4.878223582840957</v>
      </c>
      <c r="I53" s="13">
        <f>'S3 UE after recession'!I53+N53*$A$2/I$2</f>
        <v>7.5981010859330951</v>
      </c>
      <c r="J53" s="5"/>
      <c r="K53" s="5"/>
      <c r="L53" s="10">
        <f>'S4 GE after recession'!AJ53</f>
        <v>3.3982736296232691E-2</v>
      </c>
      <c r="M53" s="10">
        <f>'S4 GE after recession'!AK53</f>
        <v>-0.21693666040286189</v>
      </c>
      <c r="N53" s="10">
        <f>'S4 GE after recession'!AL53</f>
        <v>-0.51740807523528443</v>
      </c>
      <c r="P53">
        <v>49</v>
      </c>
      <c r="Q53" s="13">
        <f t="shared" si="3"/>
        <v>1.5588865711577831</v>
      </c>
      <c r="T53" s="13">
        <f t="shared" si="3"/>
        <v>-0.13429840585231911</v>
      </c>
      <c r="U53" s="13">
        <f t="shared" si="3"/>
        <v>0.58089752770784298</v>
      </c>
      <c r="V53" s="13">
        <f t="shared" si="3"/>
        <v>0.61138830866847726</v>
      </c>
      <c r="W53" s="13">
        <f t="shared" si="3"/>
        <v>2.6311706424502015</v>
      </c>
      <c r="Y53">
        <v>49</v>
      </c>
      <c r="Z53">
        <f t="shared" si="6"/>
        <v>0.15322392145052621</v>
      </c>
      <c r="AC53">
        <f t="shared" si="6"/>
        <v>-0.2730995485212242</v>
      </c>
      <c r="AD53">
        <f t="shared" si="6"/>
        <v>-4.6255845641295146E-2</v>
      </c>
      <c r="AE53">
        <f t="shared" si="6"/>
        <v>-6.2124498956216634E-2</v>
      </c>
      <c r="AF53">
        <f t="shared" si="6"/>
        <v>-0.28941180524862897</v>
      </c>
      <c r="AH53">
        <v>49</v>
      </c>
      <c r="AI53">
        <f t="shared" si="7"/>
        <v>0.58776720426621065</v>
      </c>
      <c r="AJ53">
        <f t="shared" si="8"/>
        <v>0.58089752770784298</v>
      </c>
      <c r="AK53">
        <f t="shared" si="8"/>
        <v>0.61138830866847726</v>
      </c>
      <c r="AL53">
        <f t="shared" si="8"/>
        <v>2.6311706424502015</v>
      </c>
    </row>
    <row r="54" spans="1:38" x14ac:dyDescent="0.3">
      <c r="A54" s="1"/>
      <c r="B54">
        <v>50</v>
      </c>
      <c r="C54" s="13">
        <f>'S3 UE after recession'!C54</f>
        <v>5.1713395638629285</v>
      </c>
      <c r="D54" s="13"/>
      <c r="E54" s="13"/>
      <c r="F54" s="13">
        <f>'S3 UE after recession'!F54</f>
        <v>7.1161727276648978</v>
      </c>
      <c r="G54" s="13">
        <f>'S3 UE after recession'!G54+L54*$A$2/G$2</f>
        <v>5.9155238361821052</v>
      </c>
      <c r="H54" s="13">
        <f>'S3 UE after recession'!H54+M54*$A$2/H$2</f>
        <v>4.8360288109103733</v>
      </c>
      <c r="I54" s="13">
        <f>'S3 UE after recession'!I54+N54*$A$2/I$2</f>
        <v>7.5974293123765486</v>
      </c>
      <c r="J54" s="5"/>
      <c r="K54" s="5"/>
      <c r="L54" s="10">
        <f>'S4 GE after recession'!AJ54</f>
        <v>2.4076090571815673E-2</v>
      </c>
      <c r="M54" s="10">
        <f>'S4 GE after recession'!AK54</f>
        <v>-0.23008276298495126</v>
      </c>
      <c r="N54" s="10">
        <f>'S4 GE after recession'!AL54</f>
        <v>-0.52767869003446688</v>
      </c>
      <c r="P54">
        <v>50</v>
      </c>
      <c r="Q54" s="13">
        <f t="shared" si="3"/>
        <v>1.6380650367630554</v>
      </c>
      <c r="T54" s="13">
        <f t="shared" si="3"/>
        <v>-0.12709342068249896</v>
      </c>
      <c r="U54" s="13">
        <f t="shared" si="3"/>
        <v>0.41016322790418069</v>
      </c>
      <c r="V54" s="13">
        <f t="shared" si="3"/>
        <v>0.56919353673789352</v>
      </c>
      <c r="W54" s="13">
        <f t="shared" si="3"/>
        <v>2.630498868893655</v>
      </c>
      <c r="Y54">
        <v>50</v>
      </c>
      <c r="Z54">
        <f t="shared" si="6"/>
        <v>7.9178465605272308E-2</v>
      </c>
      <c r="AC54">
        <f t="shared" si="6"/>
        <v>7.204985169820155E-3</v>
      </c>
      <c r="AD54">
        <f t="shared" si="6"/>
        <v>-0.17073429980366228</v>
      </c>
      <c r="AE54">
        <f t="shared" si="6"/>
        <v>-4.2194771930583741E-2</v>
      </c>
      <c r="AF54">
        <f t="shared" si="6"/>
        <v>-6.717735565464622E-4</v>
      </c>
      <c r="AH54">
        <v>50</v>
      </c>
      <c r="AI54">
        <f t="shared" si="7"/>
        <v>0.63095892965375688</v>
      </c>
      <c r="AJ54">
        <f t="shared" si="8"/>
        <v>0.41016322790418069</v>
      </c>
      <c r="AK54">
        <f t="shared" si="8"/>
        <v>0.56919353673789352</v>
      </c>
      <c r="AL54">
        <f t="shared" si="8"/>
        <v>2.630498868893655</v>
      </c>
    </row>
    <row r="55" spans="1:38" x14ac:dyDescent="0.3">
      <c r="A55" s="1"/>
      <c r="B55">
        <v>51</v>
      </c>
      <c r="C55" s="13">
        <f>'S3 UE after recession'!C55</f>
        <v>5.0670836385903142</v>
      </c>
      <c r="D55" s="13"/>
      <c r="E55" s="13"/>
      <c r="F55" s="13">
        <f>'S3 UE after recession'!F55</f>
        <v>7.1445176288260361</v>
      </c>
      <c r="G55" s="13">
        <f>'S3 UE after recession'!G55+L55*$A$2/G$2</f>
        <v>5.8107049204328058</v>
      </c>
      <c r="H55" s="13">
        <f>'S3 UE after recession'!H55+M55*$A$2/H$2</f>
        <v>4.7260891627322854</v>
      </c>
      <c r="I55" s="13">
        <f>'S3 UE after recession'!I55+N55*$A$2/I$2</f>
        <v>7.5266154605824687</v>
      </c>
      <c r="J55" s="5"/>
      <c r="K55" s="5"/>
      <c r="L55" s="10">
        <f>'S4 GE after recession'!AJ55</f>
        <v>1.3879495563754535E-2</v>
      </c>
      <c r="M55" s="10">
        <f>'S4 GE after recession'!AK55</f>
        <v>-0.25042545455700005</v>
      </c>
      <c r="N55" s="10">
        <f>'S4 GE after recession'!AL55</f>
        <v>-0.52733149978969263</v>
      </c>
      <c r="P55">
        <v>51</v>
      </c>
      <c r="Q55" s="13">
        <f t="shared" si="3"/>
        <v>1.5338091114904411</v>
      </c>
      <c r="T55" s="13">
        <f t="shared" si="3"/>
        <v>-9.8748519521360656E-2</v>
      </c>
      <c r="U55" s="13">
        <f t="shared" si="3"/>
        <v>0.30534431215488134</v>
      </c>
      <c r="V55" s="13">
        <f t="shared" si="3"/>
        <v>0.45925388855980565</v>
      </c>
      <c r="W55" s="13">
        <f t="shared" si="3"/>
        <v>2.5596850170995751</v>
      </c>
      <c r="Y55">
        <v>51</v>
      </c>
      <c r="Z55">
        <f t="shared" si="6"/>
        <v>-0.10425592527261429</v>
      </c>
      <c r="AC55">
        <f t="shared" si="6"/>
        <v>2.8344901161138303E-2</v>
      </c>
      <c r="AD55">
        <f t="shared" si="6"/>
        <v>-0.10481891574929936</v>
      </c>
      <c r="AE55">
        <f t="shared" si="6"/>
        <v>-0.10993964817808788</v>
      </c>
      <c r="AF55">
        <f t="shared" si="6"/>
        <v>-7.0813851794079952E-2</v>
      </c>
      <c r="AH55">
        <v>51</v>
      </c>
      <c r="AI55">
        <f t="shared" si="7"/>
        <v>0.59300341759801889</v>
      </c>
      <c r="AJ55">
        <f t="shared" si="8"/>
        <v>0.30534431215488134</v>
      </c>
      <c r="AK55">
        <f t="shared" si="8"/>
        <v>0.45925388855980565</v>
      </c>
      <c r="AL55">
        <f t="shared" si="8"/>
        <v>2.5596850170995751</v>
      </c>
    </row>
    <row r="56" spans="1:38" x14ac:dyDescent="0.3">
      <c r="A56" s="1"/>
      <c r="B56">
        <v>52</v>
      </c>
      <c r="C56" s="13">
        <f>'S3 UE after recession'!C56</f>
        <v>5.0587706902406691</v>
      </c>
      <c r="D56" s="13"/>
      <c r="E56" s="13"/>
      <c r="F56" s="13">
        <f>'S3 UE after recession'!F56</f>
        <v>6.9987514530503292</v>
      </c>
      <c r="G56" s="13">
        <f>'S3 UE after recession'!G56+L56*$A$2/G$2</f>
        <v>5.6077522061325329</v>
      </c>
      <c r="H56" s="13">
        <f>'S3 UE after recession'!H56+M56*$A$2/H$2</f>
        <v>4.6809814649460142</v>
      </c>
      <c r="I56" s="13">
        <f>'S3 UE after recession'!I56+N56*$A$2/I$2</f>
        <v>7.4112186009813286</v>
      </c>
      <c r="J56" s="5"/>
      <c r="K56" s="5"/>
      <c r="L56" s="10">
        <f>'S4 GE after recession'!AJ56</f>
        <v>1.2591421227742788E-2</v>
      </c>
      <c r="M56" s="10">
        <f>'S4 GE after recession'!AK56</f>
        <v>-0.21835797210843225</v>
      </c>
      <c r="N56" s="10">
        <f>'S4 GE after recession'!AL56</f>
        <v>-0.54316229145601203</v>
      </c>
      <c r="P56">
        <v>52</v>
      </c>
      <c r="Q56" s="13">
        <f t="shared" si="3"/>
        <v>1.5254961631407959</v>
      </c>
      <c r="T56" s="13">
        <f t="shared" si="3"/>
        <v>-0.2445146952970676</v>
      </c>
      <c r="U56" s="13">
        <f t="shared" si="3"/>
        <v>0.10239159785460838</v>
      </c>
      <c r="V56" s="13">
        <f t="shared" si="3"/>
        <v>0.41414619077353443</v>
      </c>
      <c r="W56" s="13">
        <f t="shared" si="3"/>
        <v>2.444288157498435</v>
      </c>
      <c r="Y56">
        <v>52</v>
      </c>
      <c r="Z56">
        <f t="shared" si="6"/>
        <v>-8.3129483496451329E-3</v>
      </c>
      <c r="AC56">
        <f t="shared" si="6"/>
        <v>-0.14576617577570694</v>
      </c>
      <c r="AD56">
        <f t="shared" si="6"/>
        <v>-0.20295271430027295</v>
      </c>
      <c r="AE56">
        <f t="shared" si="6"/>
        <v>-4.5107697786271217E-2</v>
      </c>
      <c r="AF56">
        <f t="shared" si="6"/>
        <v>-0.1153968596011401</v>
      </c>
      <c r="AH56">
        <v>52</v>
      </c>
      <c r="AI56">
        <f t="shared" si="7"/>
        <v>0.51596385553534285</v>
      </c>
      <c r="AJ56">
        <f t="shared" si="8"/>
        <v>0.10239159785460838</v>
      </c>
      <c r="AK56">
        <f t="shared" si="8"/>
        <v>0.41414619077353443</v>
      </c>
      <c r="AL56">
        <f t="shared" si="8"/>
        <v>2.444288157498435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9"/>
  <sheetViews>
    <sheetView topLeftCell="J1" workbookViewId="0">
      <selection activeCell="M10" sqref="M10"/>
    </sheetView>
  </sheetViews>
  <sheetFormatPr defaultRowHeight="14.4" x14ac:dyDescent="0.3"/>
  <cols>
    <col min="1" max="2" width="20.6640625" customWidth="1"/>
    <col min="3" max="3" width="8.88671875" style="8"/>
    <col min="5" max="6" width="20.6640625" customWidth="1"/>
    <col min="9" max="10" width="20.6640625" customWidth="1"/>
    <col min="13" max="13" width="20.6640625" customWidth="1"/>
    <col min="15" max="15" width="8.88671875" style="20"/>
  </cols>
  <sheetData>
    <row r="1" spans="1:15" x14ac:dyDescent="0.3">
      <c r="A1" s="3" t="s">
        <v>0</v>
      </c>
      <c r="B1" s="3" t="s">
        <v>51</v>
      </c>
      <c r="C1" s="8" t="s">
        <v>129</v>
      </c>
      <c r="E1" s="3" t="s">
        <v>0</v>
      </c>
      <c r="F1" s="3" t="s">
        <v>95</v>
      </c>
      <c r="I1" s="3" t="s">
        <v>0</v>
      </c>
      <c r="J1" s="3" t="s">
        <v>95</v>
      </c>
      <c r="M1" s="3" t="s">
        <v>111</v>
      </c>
      <c r="O1" s="20" t="s">
        <v>128</v>
      </c>
    </row>
    <row r="2" spans="1:15" x14ac:dyDescent="0.3">
      <c r="A2" s="3" t="s">
        <v>1</v>
      </c>
      <c r="B2" s="3" t="s">
        <v>52</v>
      </c>
      <c r="E2" s="3" t="s">
        <v>1</v>
      </c>
      <c r="F2" s="3" t="s">
        <v>96</v>
      </c>
      <c r="I2" s="3" t="s">
        <v>1</v>
      </c>
      <c r="J2" s="3" t="s">
        <v>96</v>
      </c>
      <c r="M2" s="3" t="s">
        <v>112</v>
      </c>
    </row>
    <row r="3" spans="1:15" x14ac:dyDescent="0.3">
      <c r="A3" s="3" t="s">
        <v>2</v>
      </c>
      <c r="B3" s="3" t="s">
        <v>13</v>
      </c>
      <c r="E3" s="3" t="s">
        <v>2</v>
      </c>
      <c r="F3" s="3" t="s">
        <v>97</v>
      </c>
      <c r="I3" s="3" t="s">
        <v>2</v>
      </c>
      <c r="J3" s="3" t="s">
        <v>97</v>
      </c>
      <c r="M3" s="3" t="s">
        <v>13</v>
      </c>
    </row>
    <row r="4" spans="1:15" x14ac:dyDescent="0.3">
      <c r="A4" s="3" t="s">
        <v>3</v>
      </c>
      <c r="B4" s="3" t="s">
        <v>14</v>
      </c>
      <c r="E4" s="3" t="s">
        <v>3</v>
      </c>
      <c r="F4" s="3" t="s">
        <v>98</v>
      </c>
      <c r="I4" s="3" t="s">
        <v>3</v>
      </c>
      <c r="J4" s="3" t="s">
        <v>98</v>
      </c>
      <c r="M4" s="3" t="s">
        <v>14</v>
      </c>
    </row>
    <row r="5" spans="1:15" x14ac:dyDescent="0.3">
      <c r="A5" s="3" t="s">
        <v>4</v>
      </c>
      <c r="B5" s="3" t="s">
        <v>15</v>
      </c>
      <c r="E5" s="3" t="s">
        <v>4</v>
      </c>
      <c r="F5" s="3" t="s">
        <v>99</v>
      </c>
      <c r="I5" s="3" t="s">
        <v>4</v>
      </c>
      <c r="J5" s="3" t="s">
        <v>99</v>
      </c>
      <c r="M5" s="3" t="s">
        <v>15</v>
      </c>
    </row>
    <row r="6" spans="1:15" x14ac:dyDescent="0.3">
      <c r="A6" s="3" t="s">
        <v>5</v>
      </c>
      <c r="B6" s="3" t="s">
        <v>17</v>
      </c>
      <c r="E6" s="3" t="s">
        <v>5</v>
      </c>
      <c r="F6" s="3" t="s">
        <v>17</v>
      </c>
      <c r="I6" s="3" t="s">
        <v>5</v>
      </c>
      <c r="J6" s="3" t="s">
        <v>17</v>
      </c>
      <c r="M6" s="3" t="s">
        <v>17</v>
      </c>
    </row>
    <row r="7" spans="1:15" x14ac:dyDescent="0.3">
      <c r="A7" s="3" t="s">
        <v>6</v>
      </c>
      <c r="B7" s="3" t="s">
        <v>20</v>
      </c>
      <c r="E7" s="3" t="s">
        <v>6</v>
      </c>
      <c r="F7" s="3" t="s">
        <v>100</v>
      </c>
      <c r="I7" s="3" t="s">
        <v>6</v>
      </c>
      <c r="J7" s="3" t="s">
        <v>100</v>
      </c>
      <c r="M7" s="3" t="s">
        <v>20</v>
      </c>
    </row>
    <row r="8" spans="1:15" x14ac:dyDescent="0.3">
      <c r="A8" s="3" t="s">
        <v>7</v>
      </c>
      <c r="B8" s="3" t="s">
        <v>21</v>
      </c>
      <c r="E8" s="3" t="s">
        <v>7</v>
      </c>
      <c r="F8" s="3" t="s">
        <v>38</v>
      </c>
      <c r="I8" s="3" t="s">
        <v>7</v>
      </c>
      <c r="J8" s="3" t="s">
        <v>38</v>
      </c>
      <c r="M8" s="3" t="s">
        <v>113</v>
      </c>
    </row>
    <row r="9" spans="1:15" x14ac:dyDescent="0.3">
      <c r="A9" s="3" t="s">
        <v>8</v>
      </c>
      <c r="B9" s="3" t="s">
        <v>16</v>
      </c>
      <c r="E9" s="3" t="s">
        <v>8</v>
      </c>
      <c r="F9" s="3" t="s">
        <v>101</v>
      </c>
      <c r="I9" s="3" t="s">
        <v>8</v>
      </c>
      <c r="J9" s="3" t="s">
        <v>101</v>
      </c>
      <c r="M9" s="3" t="s">
        <v>114</v>
      </c>
    </row>
    <row r="10" spans="1:15" x14ac:dyDescent="0.3">
      <c r="A10" s="3" t="s">
        <v>9</v>
      </c>
      <c r="B10" s="3" t="s">
        <v>53</v>
      </c>
      <c r="E10" s="3" t="s">
        <v>9</v>
      </c>
      <c r="F10" s="3" t="s">
        <v>102</v>
      </c>
      <c r="I10" s="3" t="s">
        <v>9</v>
      </c>
      <c r="J10" s="3" t="s">
        <v>102</v>
      </c>
      <c r="M10" s="3" t="s">
        <v>115</v>
      </c>
    </row>
    <row r="11" spans="1:15" x14ac:dyDescent="0.3">
      <c r="B11" s="3" t="s">
        <v>54</v>
      </c>
      <c r="F11" s="3" t="s">
        <v>103</v>
      </c>
      <c r="J11" s="3" t="s">
        <v>103</v>
      </c>
      <c r="M11" s="3" t="s">
        <v>10</v>
      </c>
    </row>
    <row r="12" spans="1:15" x14ac:dyDescent="0.3">
      <c r="B12" s="3" t="s">
        <v>55</v>
      </c>
      <c r="F12" s="3" t="s">
        <v>104</v>
      </c>
      <c r="J12" s="3" t="s">
        <v>104</v>
      </c>
      <c r="M12" s="3" t="s">
        <v>116</v>
      </c>
    </row>
    <row r="13" spans="1:15" x14ac:dyDescent="0.3">
      <c r="B13" s="3" t="s">
        <v>56</v>
      </c>
      <c r="F13" s="3"/>
      <c r="J13" s="3" t="s">
        <v>10</v>
      </c>
      <c r="M13" s="3" t="s">
        <v>117</v>
      </c>
    </row>
    <row r="14" spans="1:15" x14ac:dyDescent="0.3">
      <c r="B14" s="3" t="s">
        <v>57</v>
      </c>
      <c r="F14" s="3"/>
      <c r="J14" s="3" t="s">
        <v>105</v>
      </c>
      <c r="M14" s="3" t="s">
        <v>118</v>
      </c>
    </row>
    <row r="15" spans="1:15" x14ac:dyDescent="0.3">
      <c r="B15" s="3" t="s">
        <v>58</v>
      </c>
      <c r="F15" s="3"/>
      <c r="J15" s="3" t="s">
        <v>106</v>
      </c>
      <c r="M15" s="3" t="s">
        <v>119</v>
      </c>
    </row>
    <row r="16" spans="1:15" x14ac:dyDescent="0.3">
      <c r="B16" s="3" t="s">
        <v>59</v>
      </c>
      <c r="F16" s="3"/>
      <c r="J16" s="3" t="s">
        <v>107</v>
      </c>
      <c r="M16" s="3" t="s">
        <v>120</v>
      </c>
    </row>
    <row r="17" spans="2:13" x14ac:dyDescent="0.3">
      <c r="B17" s="3" t="s">
        <v>60</v>
      </c>
      <c r="F17" s="3"/>
      <c r="J17" s="3" t="s">
        <v>108</v>
      </c>
      <c r="M17" s="3" t="s">
        <v>121</v>
      </c>
    </row>
    <row r="18" spans="2:13" x14ac:dyDescent="0.3">
      <c r="B18" s="3" t="s">
        <v>61</v>
      </c>
      <c r="F18" s="3"/>
      <c r="M18" s="3" t="s">
        <v>122</v>
      </c>
    </row>
    <row r="19" spans="2:13" x14ac:dyDescent="0.3">
      <c r="B19" s="3" t="s">
        <v>62</v>
      </c>
      <c r="F19" s="3"/>
      <c r="M19" s="3" t="s">
        <v>123</v>
      </c>
    </row>
    <row r="20" spans="2:13" x14ac:dyDescent="0.3">
      <c r="B20" s="3" t="s">
        <v>63</v>
      </c>
    </row>
    <row r="21" spans="2:13" x14ac:dyDescent="0.3">
      <c r="B21" s="3" t="s">
        <v>64</v>
      </c>
    </row>
    <row r="22" spans="2:13" x14ac:dyDescent="0.3">
      <c r="B22" s="3" t="s">
        <v>65</v>
      </c>
    </row>
    <row r="23" spans="2:13" x14ac:dyDescent="0.3">
      <c r="B23" s="3" t="s">
        <v>66</v>
      </c>
    </row>
    <row r="24" spans="2:13" x14ac:dyDescent="0.3">
      <c r="B24" s="3" t="s">
        <v>10</v>
      </c>
    </row>
    <row r="25" spans="2:13" x14ac:dyDescent="0.3">
      <c r="B25" s="3" t="s">
        <v>67</v>
      </c>
    </row>
    <row r="26" spans="2:13" x14ac:dyDescent="0.3">
      <c r="B26" s="3" t="s">
        <v>68</v>
      </c>
    </row>
    <row r="27" spans="2:13" x14ac:dyDescent="0.3">
      <c r="B27" s="3" t="s">
        <v>69</v>
      </c>
    </row>
    <row r="28" spans="2:13" x14ac:dyDescent="0.3">
      <c r="B28" s="3" t="s">
        <v>70</v>
      </c>
    </row>
    <row r="30" spans="2:13" x14ac:dyDescent="0.3">
      <c r="B30" s="3" t="s">
        <v>71</v>
      </c>
    </row>
    <row r="31" spans="2:13" x14ac:dyDescent="0.3">
      <c r="B31" s="3" t="s">
        <v>72</v>
      </c>
    </row>
    <row r="32" spans="2:13" x14ac:dyDescent="0.3">
      <c r="B32" s="3" t="s">
        <v>73</v>
      </c>
    </row>
    <row r="33" spans="1:15" x14ac:dyDescent="0.3">
      <c r="B33" s="3" t="s">
        <v>74</v>
      </c>
    </row>
    <row r="34" spans="1:15" x14ac:dyDescent="0.3">
      <c r="B34" s="3" t="s">
        <v>75</v>
      </c>
    </row>
    <row r="35" spans="1:15" x14ac:dyDescent="0.3">
      <c r="B35" s="3" t="s">
        <v>76</v>
      </c>
    </row>
    <row r="36" spans="1:15" x14ac:dyDescent="0.3">
      <c r="B36" s="3" t="s">
        <v>10</v>
      </c>
    </row>
    <row r="39" spans="1:15" x14ac:dyDescent="0.3">
      <c r="B39" s="3" t="s">
        <v>77</v>
      </c>
    </row>
    <row r="40" spans="1:15" x14ac:dyDescent="0.3">
      <c r="B40" s="3" t="s">
        <v>10</v>
      </c>
    </row>
    <row r="41" spans="1:15" x14ac:dyDescent="0.3">
      <c r="B41" s="3" t="s">
        <v>10</v>
      </c>
    </row>
    <row r="42" spans="1:15" x14ac:dyDescent="0.3">
      <c r="B42" s="3" t="s">
        <v>78</v>
      </c>
    </row>
    <row r="43" spans="1:15" x14ac:dyDescent="0.3">
      <c r="B43" s="3" t="s">
        <v>79</v>
      </c>
    </row>
    <row r="45" spans="1:15" x14ac:dyDescent="0.3">
      <c r="A45" s="3" t="s">
        <v>11</v>
      </c>
      <c r="B45" s="3" t="s">
        <v>12</v>
      </c>
      <c r="C45" s="8" t="s">
        <v>80</v>
      </c>
      <c r="E45" s="3" t="s">
        <v>11</v>
      </c>
      <c r="F45" s="3" t="s">
        <v>12</v>
      </c>
      <c r="I45" s="3" t="s">
        <v>11</v>
      </c>
      <c r="J45" s="3" t="s">
        <v>12</v>
      </c>
      <c r="M45" s="3" t="s">
        <v>12</v>
      </c>
    </row>
    <row r="46" spans="1:15" x14ac:dyDescent="0.3">
      <c r="A46" s="1">
        <v>20090</v>
      </c>
      <c r="B46" s="4">
        <v>3157</v>
      </c>
      <c r="C46" s="23">
        <f>B46/M46*100</f>
        <v>4.9397590361445785</v>
      </c>
      <c r="E46" s="1">
        <v>20090</v>
      </c>
      <c r="F46" s="4">
        <f>J46/1000</f>
        <v>95510</v>
      </c>
      <c r="I46" s="1">
        <v>20090</v>
      </c>
      <c r="J46" s="4">
        <v>95510000</v>
      </c>
      <c r="M46" s="4">
        <v>63910</v>
      </c>
      <c r="O46" s="21">
        <f>M46/J46*1000</f>
        <v>0.66914459218929956</v>
      </c>
    </row>
    <row r="47" spans="1:15" x14ac:dyDescent="0.3">
      <c r="A47" s="1">
        <v>20121</v>
      </c>
      <c r="B47" s="4">
        <v>2969</v>
      </c>
      <c r="C47" s="23">
        <f t="shared" ref="C47:C110" si="0">B47/M47*100</f>
        <v>4.6612032152725451</v>
      </c>
      <c r="E47" s="1">
        <v>20121</v>
      </c>
      <c r="F47" s="4">
        <f t="shared" ref="F47:F110" si="1">J47/1000</f>
        <v>95503</v>
      </c>
      <c r="I47" s="1">
        <v>20121</v>
      </c>
      <c r="J47" s="4">
        <v>95503000</v>
      </c>
      <c r="M47" s="4">
        <v>63696</v>
      </c>
      <c r="O47" s="21">
        <f t="shared" ref="O47:O110" si="2">M47/J47*1000</f>
        <v>0.66695287059045261</v>
      </c>
    </row>
    <row r="48" spans="1:15" x14ac:dyDescent="0.3">
      <c r="A48" s="1">
        <v>20149</v>
      </c>
      <c r="B48" s="4">
        <v>2918</v>
      </c>
      <c r="C48" s="23">
        <f t="shared" si="0"/>
        <v>4.5677968754891829</v>
      </c>
      <c r="E48" s="1">
        <v>20149</v>
      </c>
      <c r="F48" s="4">
        <f t="shared" si="1"/>
        <v>95644</v>
      </c>
      <c r="I48" s="1">
        <v>20149</v>
      </c>
      <c r="J48" s="4">
        <v>95644000</v>
      </c>
      <c r="M48" s="4">
        <v>63882</v>
      </c>
      <c r="O48" s="21">
        <f t="shared" si="2"/>
        <v>0.66791434904437286</v>
      </c>
    </row>
    <row r="49" spans="1:15" x14ac:dyDescent="0.3">
      <c r="A49" s="1">
        <v>20180</v>
      </c>
      <c r="B49" s="4">
        <v>3049</v>
      </c>
      <c r="C49" s="23">
        <f t="shared" si="0"/>
        <v>4.7224459451087295</v>
      </c>
      <c r="E49" s="1">
        <v>20180</v>
      </c>
      <c r="F49" s="4">
        <f t="shared" si="1"/>
        <v>95743</v>
      </c>
      <c r="I49" s="1">
        <v>20180</v>
      </c>
      <c r="J49" s="4">
        <v>95743000</v>
      </c>
      <c r="M49" s="4">
        <v>64564</v>
      </c>
      <c r="O49" s="21">
        <f t="shared" si="2"/>
        <v>0.67434694964644926</v>
      </c>
    </row>
    <row r="50" spans="1:15" x14ac:dyDescent="0.3">
      <c r="A50" s="1">
        <v>20210</v>
      </c>
      <c r="B50" s="4">
        <v>2747</v>
      </c>
      <c r="C50" s="23">
        <f t="shared" si="0"/>
        <v>4.2667867849210168</v>
      </c>
      <c r="E50" s="1">
        <v>20210</v>
      </c>
      <c r="F50" s="4">
        <f t="shared" si="1"/>
        <v>95872</v>
      </c>
      <c r="I50" s="1">
        <v>20210</v>
      </c>
      <c r="J50" s="4">
        <v>95872000</v>
      </c>
      <c r="M50" s="4">
        <v>64381</v>
      </c>
      <c r="O50" s="21">
        <f t="shared" si="2"/>
        <v>0.67153079105473967</v>
      </c>
    </row>
    <row r="51" spans="1:15" x14ac:dyDescent="0.3">
      <c r="A51" s="1">
        <v>20241</v>
      </c>
      <c r="B51" s="4">
        <v>2701</v>
      </c>
      <c r="C51" s="23">
        <f t="shared" si="0"/>
        <v>4.1887658571384261</v>
      </c>
      <c r="E51" s="1">
        <v>20241</v>
      </c>
      <c r="F51" s="4">
        <f t="shared" si="1"/>
        <v>95974</v>
      </c>
      <c r="I51" s="1">
        <v>20241</v>
      </c>
      <c r="J51" s="4">
        <v>95974000</v>
      </c>
      <c r="M51" s="4">
        <v>64482</v>
      </c>
      <c r="O51" s="21">
        <f t="shared" si="2"/>
        <v>0.67186946464667519</v>
      </c>
    </row>
    <row r="52" spans="1:15" x14ac:dyDescent="0.3">
      <c r="A52" s="1">
        <v>20271</v>
      </c>
      <c r="B52" s="4">
        <v>2632</v>
      </c>
      <c r="C52" s="23">
        <f t="shared" si="0"/>
        <v>4.0402179752859011</v>
      </c>
      <c r="E52" s="1">
        <v>20271</v>
      </c>
      <c r="F52" s="4">
        <f t="shared" si="1"/>
        <v>96050</v>
      </c>
      <c r="I52" s="1">
        <v>20271</v>
      </c>
      <c r="J52" s="4">
        <v>96050000</v>
      </c>
      <c r="M52" s="4">
        <v>65145</v>
      </c>
      <c r="O52" s="21">
        <f t="shared" si="2"/>
        <v>0.67824049973971889</v>
      </c>
    </row>
    <row r="53" spans="1:15" x14ac:dyDescent="0.3">
      <c r="A53" s="1">
        <v>20302</v>
      </c>
      <c r="B53" s="4">
        <v>2784</v>
      </c>
      <c r="C53" s="23">
        <f t="shared" si="0"/>
        <v>4.2451319741998441</v>
      </c>
      <c r="E53" s="1">
        <v>20302</v>
      </c>
      <c r="F53" s="4">
        <f t="shared" si="1"/>
        <v>96104</v>
      </c>
      <c r="I53" s="1">
        <v>20302</v>
      </c>
      <c r="J53" s="4">
        <v>96104000</v>
      </c>
      <c r="M53" s="4">
        <v>65581</v>
      </c>
      <c r="O53" s="21">
        <f t="shared" si="2"/>
        <v>0.68239615416631982</v>
      </c>
    </row>
    <row r="54" spans="1:15" x14ac:dyDescent="0.3">
      <c r="A54" s="1">
        <v>20333</v>
      </c>
      <c r="B54" s="4">
        <v>2678</v>
      </c>
      <c r="C54" s="23">
        <f t="shared" si="0"/>
        <v>4.0805753641738285</v>
      </c>
      <c r="E54" s="1">
        <v>20333</v>
      </c>
      <c r="F54" s="4">
        <f t="shared" si="1"/>
        <v>96161</v>
      </c>
      <c r="I54" s="1">
        <v>20333</v>
      </c>
      <c r="J54" s="4">
        <v>96161000</v>
      </c>
      <c r="M54" s="4">
        <v>65628</v>
      </c>
      <c r="O54" s="21">
        <f t="shared" si="2"/>
        <v>0.68248042345649484</v>
      </c>
    </row>
    <row r="55" spans="1:15" x14ac:dyDescent="0.3">
      <c r="A55" s="1">
        <v>20363</v>
      </c>
      <c r="B55" s="4">
        <v>2830</v>
      </c>
      <c r="C55" s="23">
        <f t="shared" si="0"/>
        <v>4.2995396605946432</v>
      </c>
      <c r="E55" s="1">
        <v>20363</v>
      </c>
      <c r="F55" s="4">
        <f t="shared" si="1"/>
        <v>96231</v>
      </c>
      <c r="I55" s="1">
        <v>20363</v>
      </c>
      <c r="J55" s="4">
        <v>96231000</v>
      </c>
      <c r="M55" s="4">
        <v>65821</v>
      </c>
      <c r="O55" s="21">
        <f t="shared" si="2"/>
        <v>0.68398956677162248</v>
      </c>
    </row>
    <row r="56" spans="1:15" x14ac:dyDescent="0.3">
      <c r="A56" s="1">
        <v>20394</v>
      </c>
      <c r="B56" s="4">
        <v>2780</v>
      </c>
      <c r="C56" s="23">
        <f t="shared" si="0"/>
        <v>4.2097611944818816</v>
      </c>
      <c r="E56" s="1">
        <v>20394</v>
      </c>
      <c r="F56" s="4">
        <f t="shared" si="1"/>
        <v>96289</v>
      </c>
      <c r="I56" s="1">
        <v>20394</v>
      </c>
      <c r="J56" s="4">
        <v>96289000</v>
      </c>
      <c r="M56" s="4">
        <v>66037</v>
      </c>
      <c r="O56" s="21">
        <f t="shared" si="2"/>
        <v>0.6858208102690857</v>
      </c>
    </row>
    <row r="57" spans="1:15" x14ac:dyDescent="0.3">
      <c r="A57" s="1">
        <v>20424</v>
      </c>
      <c r="B57" s="4">
        <v>2761</v>
      </c>
      <c r="C57" s="23">
        <f t="shared" si="0"/>
        <v>4.1553164271201748</v>
      </c>
      <c r="E57" s="1">
        <v>20424</v>
      </c>
      <c r="F57" s="4">
        <f t="shared" si="1"/>
        <v>96371</v>
      </c>
      <c r="I57" s="1">
        <v>20424</v>
      </c>
      <c r="J57" s="4">
        <v>96371000</v>
      </c>
      <c r="M57" s="4">
        <v>66445</v>
      </c>
      <c r="O57" s="21">
        <f t="shared" si="2"/>
        <v>0.68947089892187485</v>
      </c>
    </row>
    <row r="58" spans="1:15" x14ac:dyDescent="0.3">
      <c r="A58" s="1">
        <v>20455</v>
      </c>
      <c r="B58" s="4">
        <v>2666</v>
      </c>
      <c r="C58" s="23">
        <f t="shared" si="0"/>
        <v>4.0139116818982519</v>
      </c>
      <c r="E58" s="1">
        <v>20455</v>
      </c>
      <c r="F58" s="4">
        <f t="shared" si="1"/>
        <v>96440</v>
      </c>
      <c r="I58" s="1">
        <v>20455</v>
      </c>
      <c r="J58" s="4">
        <v>96440000</v>
      </c>
      <c r="M58" s="4">
        <v>66419</v>
      </c>
      <c r="O58" s="21">
        <f t="shared" si="2"/>
        <v>0.68870800497718798</v>
      </c>
    </row>
    <row r="59" spans="1:15" x14ac:dyDescent="0.3">
      <c r="A59" s="1">
        <v>20486</v>
      </c>
      <c r="B59" s="4">
        <v>2606</v>
      </c>
      <c r="C59" s="23">
        <f t="shared" si="0"/>
        <v>3.941080394410502</v>
      </c>
      <c r="E59" s="1">
        <v>20486</v>
      </c>
      <c r="F59" s="4">
        <f t="shared" si="1"/>
        <v>96502</v>
      </c>
      <c r="I59" s="1">
        <v>20486</v>
      </c>
      <c r="J59" s="4">
        <v>96502000</v>
      </c>
      <c r="M59" s="4">
        <v>66124</v>
      </c>
      <c r="O59" s="21">
        <f t="shared" si="2"/>
        <v>0.68520859671302148</v>
      </c>
    </row>
    <row r="60" spans="1:15" x14ac:dyDescent="0.3">
      <c r="A60" s="1">
        <v>20515</v>
      </c>
      <c r="B60" s="4">
        <v>2764</v>
      </c>
      <c r="C60" s="23">
        <f t="shared" si="0"/>
        <v>4.1768039289761996</v>
      </c>
      <c r="E60" s="1">
        <v>20515</v>
      </c>
      <c r="F60" s="4">
        <f t="shared" si="1"/>
        <v>96572</v>
      </c>
      <c r="I60" s="1">
        <v>20515</v>
      </c>
      <c r="J60" s="4">
        <v>96572000</v>
      </c>
      <c r="M60" s="4">
        <v>66175</v>
      </c>
      <c r="O60" s="21">
        <f t="shared" si="2"/>
        <v>0.68524002816551377</v>
      </c>
    </row>
    <row r="61" spans="1:15" x14ac:dyDescent="0.3">
      <c r="A61" s="1">
        <v>20546</v>
      </c>
      <c r="B61" s="4">
        <v>2650</v>
      </c>
      <c r="C61" s="23">
        <f t="shared" si="0"/>
        <v>3.9991548955692382</v>
      </c>
      <c r="E61" s="1">
        <v>20546</v>
      </c>
      <c r="F61" s="4">
        <f t="shared" si="1"/>
        <v>96615</v>
      </c>
      <c r="I61" s="1">
        <v>20546</v>
      </c>
      <c r="J61" s="4">
        <v>96615000</v>
      </c>
      <c r="M61" s="4">
        <v>66264</v>
      </c>
      <c r="O61" s="21">
        <f t="shared" si="2"/>
        <v>0.68585623350411429</v>
      </c>
    </row>
    <row r="62" spans="1:15" x14ac:dyDescent="0.3">
      <c r="A62" s="1">
        <v>20576</v>
      </c>
      <c r="B62" s="4">
        <v>2861</v>
      </c>
      <c r="C62" s="23">
        <f t="shared" si="0"/>
        <v>4.2879410089625614</v>
      </c>
      <c r="E62" s="1">
        <v>20576</v>
      </c>
      <c r="F62" s="4">
        <f t="shared" si="1"/>
        <v>96739</v>
      </c>
      <c r="I62" s="1">
        <v>20576</v>
      </c>
      <c r="J62" s="4">
        <v>96739000</v>
      </c>
      <c r="M62" s="4">
        <v>66722</v>
      </c>
      <c r="O62" s="21">
        <f t="shared" si="2"/>
        <v>0.68971149174583157</v>
      </c>
    </row>
    <row r="63" spans="1:15" x14ac:dyDescent="0.3">
      <c r="A63" s="1">
        <v>20607</v>
      </c>
      <c r="B63" s="4">
        <v>2882</v>
      </c>
      <c r="C63" s="23">
        <f t="shared" si="0"/>
        <v>4.3207100236874458</v>
      </c>
      <c r="E63" s="1">
        <v>20607</v>
      </c>
      <c r="F63" s="4">
        <f t="shared" si="1"/>
        <v>96804</v>
      </c>
      <c r="I63" s="1">
        <v>20607</v>
      </c>
      <c r="J63" s="4">
        <v>96804000</v>
      </c>
      <c r="M63" s="4">
        <v>66702</v>
      </c>
      <c r="O63" s="21">
        <f t="shared" si="2"/>
        <v>0.68904177513325893</v>
      </c>
    </row>
    <row r="64" spans="1:15" x14ac:dyDescent="0.3">
      <c r="A64" s="1">
        <v>20637</v>
      </c>
      <c r="B64" s="4">
        <v>2952</v>
      </c>
      <c r="C64" s="23">
        <f t="shared" si="0"/>
        <v>4.4223394055608818</v>
      </c>
      <c r="E64" s="1">
        <v>20637</v>
      </c>
      <c r="F64" s="4">
        <f t="shared" si="1"/>
        <v>96977</v>
      </c>
      <c r="I64" s="1">
        <v>20637</v>
      </c>
      <c r="J64" s="4">
        <v>96977000</v>
      </c>
      <c r="M64" s="4">
        <v>66752</v>
      </c>
      <c r="O64" s="21">
        <f t="shared" si="2"/>
        <v>0.68832816028542843</v>
      </c>
    </row>
    <row r="65" spans="1:15" x14ac:dyDescent="0.3">
      <c r="A65" s="1">
        <v>20668</v>
      </c>
      <c r="B65" s="4">
        <v>2701</v>
      </c>
      <c r="C65" s="23">
        <f t="shared" si="0"/>
        <v>4.0511151440613142</v>
      </c>
      <c r="E65" s="1">
        <v>20668</v>
      </c>
      <c r="F65" s="4">
        <f t="shared" si="1"/>
        <v>97029</v>
      </c>
      <c r="I65" s="1">
        <v>20668</v>
      </c>
      <c r="J65" s="4">
        <v>97029000</v>
      </c>
      <c r="M65" s="4">
        <v>66673</v>
      </c>
      <c r="O65" s="21">
        <f t="shared" si="2"/>
        <v>0.68714508033680655</v>
      </c>
    </row>
    <row r="66" spans="1:15" x14ac:dyDescent="0.3">
      <c r="A66" s="1">
        <v>20699</v>
      </c>
      <c r="B66" s="4">
        <v>2635</v>
      </c>
      <c r="C66" s="23">
        <f t="shared" si="0"/>
        <v>3.9496957160416102</v>
      </c>
      <c r="E66" s="1">
        <v>20699</v>
      </c>
      <c r="F66" s="4">
        <f t="shared" si="1"/>
        <v>97110</v>
      </c>
      <c r="I66" s="1">
        <v>20699</v>
      </c>
      <c r="J66" s="4">
        <v>97110000</v>
      </c>
      <c r="M66" s="4">
        <v>66714</v>
      </c>
      <c r="O66" s="21">
        <f t="shared" si="2"/>
        <v>0.68699413036762436</v>
      </c>
    </row>
    <row r="67" spans="1:15" x14ac:dyDescent="0.3">
      <c r="A67" s="1">
        <v>20729</v>
      </c>
      <c r="B67" s="4">
        <v>2571</v>
      </c>
      <c r="C67" s="23">
        <f t="shared" si="0"/>
        <v>3.8634929221891623</v>
      </c>
      <c r="E67" s="1">
        <v>20729</v>
      </c>
      <c r="F67" s="4">
        <f t="shared" si="1"/>
        <v>97184</v>
      </c>
      <c r="I67" s="1">
        <v>20729</v>
      </c>
      <c r="J67" s="4">
        <v>97184000</v>
      </c>
      <c r="M67" s="4">
        <v>66546</v>
      </c>
      <c r="O67" s="21">
        <f t="shared" si="2"/>
        <v>0.68474234441883441</v>
      </c>
    </row>
    <row r="68" spans="1:15" x14ac:dyDescent="0.3">
      <c r="A68" s="1">
        <v>20760</v>
      </c>
      <c r="B68" s="4">
        <v>2861</v>
      </c>
      <c r="C68" s="23">
        <f t="shared" si="0"/>
        <v>4.2921223577418726</v>
      </c>
      <c r="E68" s="1">
        <v>20760</v>
      </c>
      <c r="F68" s="4">
        <f t="shared" si="1"/>
        <v>97247</v>
      </c>
      <c r="I68" s="1">
        <v>20760</v>
      </c>
      <c r="J68" s="4">
        <v>97247000</v>
      </c>
      <c r="M68" s="4">
        <v>66657</v>
      </c>
      <c r="O68" s="21">
        <f t="shared" si="2"/>
        <v>0.68544016782008699</v>
      </c>
    </row>
    <row r="69" spans="1:15" x14ac:dyDescent="0.3">
      <c r="A69" s="1">
        <v>20790</v>
      </c>
      <c r="B69" s="4">
        <v>2790</v>
      </c>
      <c r="C69" s="23">
        <f t="shared" si="0"/>
        <v>4.1829085457271358</v>
      </c>
      <c r="E69" s="1">
        <v>20790</v>
      </c>
      <c r="F69" s="4">
        <f t="shared" si="1"/>
        <v>97311</v>
      </c>
      <c r="I69" s="1">
        <v>20790</v>
      </c>
      <c r="J69" s="4">
        <v>97311000</v>
      </c>
      <c r="M69" s="4">
        <v>66700</v>
      </c>
      <c r="O69" s="21">
        <f t="shared" si="2"/>
        <v>0.68543124621060314</v>
      </c>
    </row>
    <row r="70" spans="1:15" x14ac:dyDescent="0.3">
      <c r="A70" s="1">
        <v>20821</v>
      </c>
      <c r="B70" s="4">
        <v>2796</v>
      </c>
      <c r="C70" s="23">
        <f t="shared" si="0"/>
        <v>4.2090684651050765</v>
      </c>
      <c r="E70" s="1">
        <v>20821</v>
      </c>
      <c r="F70" s="4">
        <f t="shared" si="1"/>
        <v>97390</v>
      </c>
      <c r="I70" s="1">
        <v>20821</v>
      </c>
      <c r="J70" s="4">
        <v>97390000</v>
      </c>
      <c r="M70" s="4">
        <v>66428</v>
      </c>
      <c r="O70" s="21">
        <f t="shared" si="2"/>
        <v>0.68208234931717837</v>
      </c>
    </row>
    <row r="71" spans="1:15" x14ac:dyDescent="0.3">
      <c r="A71" s="1">
        <v>20852</v>
      </c>
      <c r="B71" s="4">
        <v>2622</v>
      </c>
      <c r="C71" s="23">
        <f t="shared" si="0"/>
        <v>3.9205131655676668</v>
      </c>
      <c r="E71" s="1">
        <v>20852</v>
      </c>
      <c r="F71" s="4">
        <f t="shared" si="1"/>
        <v>97445</v>
      </c>
      <c r="I71" s="1">
        <v>20852</v>
      </c>
      <c r="J71" s="4">
        <v>97445000</v>
      </c>
      <c r="M71" s="4">
        <v>66879</v>
      </c>
      <c r="O71" s="21">
        <f t="shared" si="2"/>
        <v>0.68632561958027605</v>
      </c>
    </row>
    <row r="72" spans="1:15" x14ac:dyDescent="0.3">
      <c r="A72" s="1">
        <v>20880</v>
      </c>
      <c r="B72" s="4">
        <v>2509</v>
      </c>
      <c r="C72" s="23">
        <f t="shared" si="0"/>
        <v>3.7496450614977661</v>
      </c>
      <c r="E72" s="1">
        <v>20880</v>
      </c>
      <c r="F72" s="4">
        <f t="shared" si="1"/>
        <v>97531</v>
      </c>
      <c r="I72" s="1">
        <v>20880</v>
      </c>
      <c r="J72" s="4">
        <v>97531000</v>
      </c>
      <c r="M72" s="4">
        <v>66913</v>
      </c>
      <c r="O72" s="21">
        <f t="shared" si="2"/>
        <v>0.68606904471398833</v>
      </c>
    </row>
    <row r="73" spans="1:15" x14ac:dyDescent="0.3">
      <c r="A73" s="1">
        <v>20911</v>
      </c>
      <c r="B73" s="4">
        <v>2600</v>
      </c>
      <c r="C73" s="23">
        <f t="shared" si="0"/>
        <v>3.9011508394976517</v>
      </c>
      <c r="E73" s="1">
        <v>20911</v>
      </c>
      <c r="F73" s="4">
        <f t="shared" si="1"/>
        <v>97613</v>
      </c>
      <c r="I73" s="1">
        <v>20911</v>
      </c>
      <c r="J73" s="4">
        <v>97613000</v>
      </c>
      <c r="M73" s="4">
        <v>66647</v>
      </c>
      <c r="O73" s="21">
        <f t="shared" si="2"/>
        <v>0.68276766414309564</v>
      </c>
    </row>
    <row r="74" spans="1:15" x14ac:dyDescent="0.3">
      <c r="A74" s="1">
        <v>20941</v>
      </c>
      <c r="B74" s="4">
        <v>2710</v>
      </c>
      <c r="C74" s="23">
        <f t="shared" si="0"/>
        <v>4.0632731089287057</v>
      </c>
      <c r="E74" s="1">
        <v>20941</v>
      </c>
      <c r="F74" s="4">
        <f t="shared" si="1"/>
        <v>97687</v>
      </c>
      <c r="I74" s="1">
        <v>20941</v>
      </c>
      <c r="J74" s="4">
        <v>97687000</v>
      </c>
      <c r="M74" s="4">
        <v>66695</v>
      </c>
      <c r="O74" s="21">
        <f t="shared" si="2"/>
        <v>0.68274181825626745</v>
      </c>
    </row>
    <row r="75" spans="1:15" x14ac:dyDescent="0.3">
      <c r="A75" s="1">
        <v>20972</v>
      </c>
      <c r="B75" s="4">
        <v>2856</v>
      </c>
      <c r="C75" s="23">
        <f t="shared" si="0"/>
        <v>4.2593807790968201</v>
      </c>
      <c r="E75" s="1">
        <v>20972</v>
      </c>
      <c r="F75" s="4">
        <f t="shared" si="1"/>
        <v>97790</v>
      </c>
      <c r="I75" s="1">
        <v>20972</v>
      </c>
      <c r="J75" s="4">
        <v>97790000</v>
      </c>
      <c r="M75" s="4">
        <v>67052</v>
      </c>
      <c r="O75" s="21">
        <f t="shared" si="2"/>
        <v>0.68567338173637393</v>
      </c>
    </row>
    <row r="76" spans="1:15" x14ac:dyDescent="0.3">
      <c r="A76" s="1">
        <v>21002</v>
      </c>
      <c r="B76" s="4">
        <v>2796</v>
      </c>
      <c r="C76" s="23">
        <f t="shared" si="0"/>
        <v>4.1523107995722937</v>
      </c>
      <c r="E76" s="1">
        <v>21002</v>
      </c>
      <c r="F76" s="4">
        <f t="shared" si="1"/>
        <v>97953</v>
      </c>
      <c r="I76" s="1">
        <v>21002</v>
      </c>
      <c r="J76" s="4">
        <v>97953000</v>
      </c>
      <c r="M76" s="4">
        <v>67336</v>
      </c>
      <c r="O76" s="21">
        <f t="shared" si="2"/>
        <v>0.68743172746112924</v>
      </c>
    </row>
    <row r="77" spans="1:15" x14ac:dyDescent="0.3">
      <c r="A77" s="1">
        <v>21033</v>
      </c>
      <c r="B77" s="4">
        <v>2747</v>
      </c>
      <c r="C77" s="23">
        <f t="shared" si="0"/>
        <v>4.118070338500285</v>
      </c>
      <c r="E77" s="1">
        <v>21033</v>
      </c>
      <c r="F77" s="4">
        <f t="shared" si="1"/>
        <v>98023</v>
      </c>
      <c r="I77" s="1">
        <v>21033</v>
      </c>
      <c r="J77" s="4">
        <v>98023000</v>
      </c>
      <c r="M77" s="4">
        <v>66706</v>
      </c>
      <c r="O77" s="21">
        <f t="shared" si="2"/>
        <v>0.68051375697540373</v>
      </c>
    </row>
    <row r="78" spans="1:15" x14ac:dyDescent="0.3">
      <c r="A78" s="1">
        <v>21064</v>
      </c>
      <c r="B78" s="4">
        <v>2943</v>
      </c>
      <c r="C78" s="23">
        <f t="shared" si="0"/>
        <v>4.38834546105213</v>
      </c>
      <c r="E78" s="1">
        <v>21064</v>
      </c>
      <c r="F78" s="4">
        <f t="shared" si="1"/>
        <v>98124</v>
      </c>
      <c r="I78" s="1">
        <v>21064</v>
      </c>
      <c r="J78" s="4">
        <v>98124000</v>
      </c>
      <c r="M78" s="4">
        <v>67064</v>
      </c>
      <c r="O78" s="21">
        <f t="shared" si="2"/>
        <v>0.68346174228527168</v>
      </c>
    </row>
    <row r="79" spans="1:15" x14ac:dyDescent="0.3">
      <c r="A79" s="1">
        <v>21094</v>
      </c>
      <c r="B79" s="4">
        <v>3020</v>
      </c>
      <c r="C79" s="23">
        <f t="shared" si="0"/>
        <v>4.5030268690543638</v>
      </c>
      <c r="E79" s="1">
        <v>21094</v>
      </c>
      <c r="F79" s="4">
        <f t="shared" si="1"/>
        <v>98244</v>
      </c>
      <c r="I79" s="1">
        <v>21094</v>
      </c>
      <c r="J79" s="4">
        <v>98244000</v>
      </c>
      <c r="M79" s="4">
        <v>67066</v>
      </c>
      <c r="O79" s="21">
        <f t="shared" si="2"/>
        <v>0.68264728634827565</v>
      </c>
    </row>
    <row r="80" spans="1:15" x14ac:dyDescent="0.3">
      <c r="A80" s="1">
        <v>21125</v>
      </c>
      <c r="B80" s="4">
        <v>3454</v>
      </c>
      <c r="C80" s="23">
        <f t="shared" si="0"/>
        <v>5.1457771553714826</v>
      </c>
      <c r="E80" s="1">
        <v>21125</v>
      </c>
      <c r="F80" s="4">
        <f t="shared" si="1"/>
        <v>98378</v>
      </c>
      <c r="I80" s="1">
        <v>21125</v>
      </c>
      <c r="J80" s="4">
        <v>98378000</v>
      </c>
      <c r="M80" s="4">
        <v>67123</v>
      </c>
      <c r="O80" s="21">
        <f t="shared" si="2"/>
        <v>0.68229685498790382</v>
      </c>
    </row>
    <row r="81" spans="1:15" x14ac:dyDescent="0.3">
      <c r="A81" s="1">
        <v>21155</v>
      </c>
      <c r="B81" s="4">
        <v>3476</v>
      </c>
      <c r="C81" s="23">
        <f t="shared" si="0"/>
        <v>5.1574230689337961</v>
      </c>
      <c r="E81" s="1">
        <v>21155</v>
      </c>
      <c r="F81" s="4">
        <f t="shared" si="1"/>
        <v>98497</v>
      </c>
      <c r="I81" s="1">
        <v>21155</v>
      </c>
      <c r="J81" s="4">
        <v>98497000</v>
      </c>
      <c r="M81" s="4">
        <v>67398</v>
      </c>
      <c r="O81" s="21">
        <f t="shared" si="2"/>
        <v>0.68426449536534106</v>
      </c>
    </row>
    <row r="82" spans="1:15" x14ac:dyDescent="0.3">
      <c r="A82" s="1">
        <v>21186</v>
      </c>
      <c r="B82" s="4">
        <v>3875</v>
      </c>
      <c r="C82" s="23">
        <f t="shared" si="0"/>
        <v>5.7753930993367613</v>
      </c>
      <c r="E82" s="1">
        <v>21186</v>
      </c>
      <c r="F82" s="4">
        <f t="shared" si="1"/>
        <v>98608</v>
      </c>
      <c r="I82" s="1">
        <v>21186</v>
      </c>
      <c r="J82" s="4">
        <v>98608000</v>
      </c>
      <c r="M82" s="4">
        <v>67095</v>
      </c>
      <c r="O82" s="21">
        <f t="shared" si="2"/>
        <v>0.68042146681810811</v>
      </c>
    </row>
    <row r="83" spans="1:15" x14ac:dyDescent="0.3">
      <c r="A83" s="1">
        <v>21217</v>
      </c>
      <c r="B83" s="4">
        <v>4303</v>
      </c>
      <c r="C83" s="23">
        <f t="shared" si="0"/>
        <v>6.403178524129105</v>
      </c>
      <c r="E83" s="1">
        <v>21217</v>
      </c>
      <c r="F83" s="4">
        <f t="shared" si="1"/>
        <v>98690</v>
      </c>
      <c r="I83" s="1">
        <v>21217</v>
      </c>
      <c r="J83" s="4">
        <v>98690000</v>
      </c>
      <c r="M83" s="4">
        <v>67201</v>
      </c>
      <c r="O83" s="21">
        <f t="shared" si="2"/>
        <v>0.68093018542912143</v>
      </c>
    </row>
    <row r="84" spans="1:15" x14ac:dyDescent="0.3">
      <c r="A84" s="1">
        <v>21245</v>
      </c>
      <c r="B84" s="4">
        <v>4492</v>
      </c>
      <c r="C84" s="23">
        <f t="shared" si="0"/>
        <v>6.6822367344510063</v>
      </c>
      <c r="E84" s="1">
        <v>21245</v>
      </c>
      <c r="F84" s="4">
        <f t="shared" si="1"/>
        <v>98766</v>
      </c>
      <c r="I84" s="1">
        <v>21245</v>
      </c>
      <c r="J84" s="4">
        <v>98766000</v>
      </c>
      <c r="M84" s="4">
        <v>67223</v>
      </c>
      <c r="O84" s="21">
        <f t="shared" si="2"/>
        <v>0.68062896138347206</v>
      </c>
    </row>
    <row r="85" spans="1:15" x14ac:dyDescent="0.3">
      <c r="A85" s="1">
        <v>21276</v>
      </c>
      <c r="B85" s="4">
        <v>5016</v>
      </c>
      <c r="C85" s="23">
        <f t="shared" si="0"/>
        <v>7.4149629695330166</v>
      </c>
      <c r="E85" s="1">
        <v>21276</v>
      </c>
      <c r="F85" s="4">
        <f t="shared" si="1"/>
        <v>98832</v>
      </c>
      <c r="I85" s="1">
        <v>21276</v>
      </c>
      <c r="J85" s="4">
        <v>98832000</v>
      </c>
      <c r="M85" s="4">
        <v>67647</v>
      </c>
      <c r="O85" s="21">
        <f t="shared" si="2"/>
        <v>0.68446454589606609</v>
      </c>
    </row>
    <row r="86" spans="1:15" x14ac:dyDescent="0.3">
      <c r="A86" s="1">
        <v>21306</v>
      </c>
      <c r="B86" s="4">
        <v>5021</v>
      </c>
      <c r="C86" s="23">
        <f t="shared" si="0"/>
        <v>7.3952426540982401</v>
      </c>
      <c r="E86" s="1">
        <v>21306</v>
      </c>
      <c r="F86" s="4">
        <f t="shared" si="1"/>
        <v>98929</v>
      </c>
      <c r="I86" s="1">
        <v>21306</v>
      </c>
      <c r="J86" s="4">
        <v>98929000</v>
      </c>
      <c r="M86" s="4">
        <v>67895</v>
      </c>
      <c r="O86" s="21">
        <f t="shared" si="2"/>
        <v>0.68630027595548326</v>
      </c>
    </row>
    <row r="87" spans="1:15" x14ac:dyDescent="0.3">
      <c r="A87" s="1">
        <v>21337</v>
      </c>
      <c r="B87" s="4">
        <v>4944</v>
      </c>
      <c r="C87" s="23">
        <f t="shared" si="0"/>
        <v>7.3056121996630905</v>
      </c>
      <c r="E87" s="1">
        <v>21337</v>
      </c>
      <c r="F87" s="4">
        <f t="shared" si="1"/>
        <v>99017</v>
      </c>
      <c r="I87" s="1">
        <v>21337</v>
      </c>
      <c r="J87" s="4">
        <v>99017000</v>
      </c>
      <c r="M87" s="4">
        <v>67674</v>
      </c>
      <c r="O87" s="21">
        <f t="shared" si="2"/>
        <v>0.6834583960330044</v>
      </c>
    </row>
    <row r="88" spans="1:15" x14ac:dyDescent="0.3">
      <c r="A88" s="1">
        <v>21367</v>
      </c>
      <c r="B88" s="4">
        <v>5079</v>
      </c>
      <c r="C88" s="23">
        <f t="shared" si="0"/>
        <v>7.4884996461429587</v>
      </c>
      <c r="E88" s="1">
        <v>21367</v>
      </c>
      <c r="F88" s="4">
        <f t="shared" si="1"/>
        <v>99073</v>
      </c>
      <c r="I88" s="1">
        <v>21367</v>
      </c>
      <c r="J88" s="4">
        <v>99073000</v>
      </c>
      <c r="M88" s="4">
        <v>67824</v>
      </c>
      <c r="O88" s="21">
        <f t="shared" si="2"/>
        <v>0.68458611327001295</v>
      </c>
    </row>
    <row r="89" spans="1:15" x14ac:dyDescent="0.3">
      <c r="A89" s="1">
        <v>21398</v>
      </c>
      <c r="B89" s="4">
        <v>5025</v>
      </c>
      <c r="C89" s="23">
        <f t="shared" si="0"/>
        <v>7.3856871996119757</v>
      </c>
      <c r="E89" s="1">
        <v>21398</v>
      </c>
      <c r="F89" s="4">
        <f t="shared" si="1"/>
        <v>99151</v>
      </c>
      <c r="I89" s="1">
        <v>21398</v>
      </c>
      <c r="J89" s="4">
        <v>99151000</v>
      </c>
      <c r="M89" s="4">
        <v>68037</v>
      </c>
      <c r="O89" s="21">
        <f t="shared" si="2"/>
        <v>0.68619580236205391</v>
      </c>
    </row>
    <row r="90" spans="1:15" x14ac:dyDescent="0.3">
      <c r="A90" s="1">
        <v>21429</v>
      </c>
      <c r="B90" s="4">
        <v>4821</v>
      </c>
      <c r="C90" s="23">
        <f t="shared" si="0"/>
        <v>7.089497367724479</v>
      </c>
      <c r="E90" s="1">
        <v>21429</v>
      </c>
      <c r="F90" s="4">
        <f t="shared" si="1"/>
        <v>99256</v>
      </c>
      <c r="I90" s="1">
        <v>21429</v>
      </c>
      <c r="J90" s="4">
        <v>99256000</v>
      </c>
      <c r="M90" s="4">
        <v>68002</v>
      </c>
      <c r="O90" s="21">
        <f t="shared" si="2"/>
        <v>0.68511727250745547</v>
      </c>
    </row>
    <row r="91" spans="1:15" x14ac:dyDescent="0.3">
      <c r="A91" s="1">
        <v>21459</v>
      </c>
      <c r="B91" s="4">
        <v>4570</v>
      </c>
      <c r="C91" s="23">
        <f t="shared" si="0"/>
        <v>6.7161437284150196</v>
      </c>
      <c r="E91" s="1">
        <v>21459</v>
      </c>
      <c r="F91" s="4">
        <f t="shared" si="1"/>
        <v>99377</v>
      </c>
      <c r="I91" s="1">
        <v>21459</v>
      </c>
      <c r="J91" s="4">
        <v>99377000</v>
      </c>
      <c r="M91" s="4">
        <v>68045</v>
      </c>
      <c r="O91" s="21">
        <f t="shared" si="2"/>
        <v>0.68471577930507055</v>
      </c>
    </row>
    <row r="92" spans="1:15" x14ac:dyDescent="0.3">
      <c r="A92" s="1">
        <v>21490</v>
      </c>
      <c r="B92" s="4">
        <v>4188</v>
      </c>
      <c r="C92" s="23">
        <f t="shared" si="0"/>
        <v>6.1899553637411691</v>
      </c>
      <c r="E92" s="1">
        <v>21490</v>
      </c>
      <c r="F92" s="4">
        <f t="shared" si="1"/>
        <v>99492</v>
      </c>
      <c r="I92" s="1">
        <v>21490</v>
      </c>
      <c r="J92" s="4">
        <v>99492000</v>
      </c>
      <c r="M92" s="4">
        <v>67658</v>
      </c>
      <c r="O92" s="21">
        <f t="shared" si="2"/>
        <v>0.68003457564427294</v>
      </c>
    </row>
    <row r="93" spans="1:15" x14ac:dyDescent="0.3">
      <c r="A93" s="1">
        <v>21520</v>
      </c>
      <c r="B93" s="4">
        <v>4191</v>
      </c>
      <c r="C93" s="23">
        <f t="shared" si="0"/>
        <v>6.1868910540301147</v>
      </c>
      <c r="E93" s="1">
        <v>21520</v>
      </c>
      <c r="F93" s="4">
        <f t="shared" si="1"/>
        <v>99608</v>
      </c>
      <c r="I93" s="1">
        <v>21520</v>
      </c>
      <c r="J93" s="4">
        <v>99608000</v>
      </c>
      <c r="M93" s="4">
        <v>67740</v>
      </c>
      <c r="O93" s="21">
        <f t="shared" si="2"/>
        <v>0.68006585816400289</v>
      </c>
    </row>
    <row r="94" spans="1:15" x14ac:dyDescent="0.3">
      <c r="A94" s="1">
        <v>21551</v>
      </c>
      <c r="B94" s="4">
        <v>4068</v>
      </c>
      <c r="C94" s="23">
        <f t="shared" si="0"/>
        <v>5.9879886952425814</v>
      </c>
      <c r="E94" s="1">
        <v>21551</v>
      </c>
      <c r="F94" s="4">
        <f t="shared" si="1"/>
        <v>99737</v>
      </c>
      <c r="I94" s="1">
        <v>21551</v>
      </c>
      <c r="J94" s="4">
        <v>99737000</v>
      </c>
      <c r="M94" s="4">
        <v>67936</v>
      </c>
      <c r="O94" s="21">
        <f t="shared" si="2"/>
        <v>0.68115142825631414</v>
      </c>
    </row>
    <row r="95" spans="1:15" x14ac:dyDescent="0.3">
      <c r="A95" s="1">
        <v>21582</v>
      </c>
      <c r="B95" s="4">
        <v>3965</v>
      </c>
      <c r="C95" s="23">
        <f t="shared" si="0"/>
        <v>5.8611361587015329</v>
      </c>
      <c r="E95" s="1">
        <v>21582</v>
      </c>
      <c r="F95" s="4">
        <f t="shared" si="1"/>
        <v>99846</v>
      </c>
      <c r="I95" s="1">
        <v>21582</v>
      </c>
      <c r="J95" s="4">
        <v>99846000</v>
      </c>
      <c r="M95" s="4">
        <v>67649</v>
      </c>
      <c r="O95" s="21">
        <f t="shared" si="2"/>
        <v>0.67753340143821483</v>
      </c>
    </row>
    <row r="96" spans="1:15" x14ac:dyDescent="0.3">
      <c r="A96" s="1">
        <v>21610</v>
      </c>
      <c r="B96" s="4">
        <v>3801</v>
      </c>
      <c r="C96" s="23">
        <f t="shared" si="0"/>
        <v>5.5841217605923488</v>
      </c>
      <c r="E96" s="1">
        <v>21610</v>
      </c>
      <c r="F96" s="4">
        <f t="shared" si="1"/>
        <v>99962</v>
      </c>
      <c r="I96" s="1">
        <v>21610</v>
      </c>
      <c r="J96" s="4">
        <v>99962000</v>
      </c>
      <c r="M96" s="4">
        <v>68068</v>
      </c>
      <c r="O96" s="21">
        <f t="shared" si="2"/>
        <v>0.68093875672755644</v>
      </c>
    </row>
    <row r="97" spans="1:15" x14ac:dyDescent="0.3">
      <c r="A97" s="1">
        <v>21641</v>
      </c>
      <c r="B97" s="4">
        <v>3571</v>
      </c>
      <c r="C97" s="23">
        <f t="shared" si="0"/>
        <v>5.2254203309969416</v>
      </c>
      <c r="E97" s="1">
        <v>21641</v>
      </c>
      <c r="F97" s="4">
        <f t="shared" si="1"/>
        <v>100076</v>
      </c>
      <c r="I97" s="1">
        <v>21641</v>
      </c>
      <c r="J97" s="4">
        <v>100076000</v>
      </c>
      <c r="M97" s="4">
        <v>68339</v>
      </c>
      <c r="O97" s="21">
        <f t="shared" si="2"/>
        <v>0.68287101802630001</v>
      </c>
    </row>
    <row r="98" spans="1:15" x14ac:dyDescent="0.3">
      <c r="A98" s="1">
        <v>21671</v>
      </c>
      <c r="B98" s="4">
        <v>3479</v>
      </c>
      <c r="C98" s="23">
        <f t="shared" si="0"/>
        <v>5.1028190912024405</v>
      </c>
      <c r="E98" s="1">
        <v>21671</v>
      </c>
      <c r="F98" s="4">
        <f t="shared" si="1"/>
        <v>100206</v>
      </c>
      <c r="I98" s="1">
        <v>21671</v>
      </c>
      <c r="J98" s="4">
        <v>100206000</v>
      </c>
      <c r="M98" s="4">
        <v>68178</v>
      </c>
      <c r="O98" s="21">
        <f t="shared" si="2"/>
        <v>0.68037842045386498</v>
      </c>
    </row>
    <row r="99" spans="1:15" x14ac:dyDescent="0.3">
      <c r="A99" s="1">
        <v>21702</v>
      </c>
      <c r="B99" s="4">
        <v>3429</v>
      </c>
      <c r="C99" s="23">
        <f t="shared" si="0"/>
        <v>5.022115469111573</v>
      </c>
      <c r="E99" s="1">
        <v>21702</v>
      </c>
      <c r="F99" s="4">
        <f t="shared" si="1"/>
        <v>100325</v>
      </c>
      <c r="I99" s="1">
        <v>21702</v>
      </c>
      <c r="J99" s="4">
        <v>100325000</v>
      </c>
      <c r="M99" s="4">
        <v>68278</v>
      </c>
      <c r="O99" s="21">
        <f t="shared" si="2"/>
        <v>0.68056815350112132</v>
      </c>
    </row>
    <row r="100" spans="1:15" x14ac:dyDescent="0.3">
      <c r="A100" s="1">
        <v>21732</v>
      </c>
      <c r="B100" s="4">
        <v>3528</v>
      </c>
      <c r="C100" s="23">
        <f t="shared" si="0"/>
        <v>5.1474343074745761</v>
      </c>
      <c r="E100" s="1">
        <v>21732</v>
      </c>
      <c r="F100" s="4">
        <f t="shared" si="1"/>
        <v>100439</v>
      </c>
      <c r="I100" s="1">
        <v>21732</v>
      </c>
      <c r="J100" s="4">
        <v>100439000</v>
      </c>
      <c r="M100" s="4">
        <v>68539</v>
      </c>
      <c r="O100" s="21">
        <f t="shared" si="2"/>
        <v>0.68239428907097843</v>
      </c>
    </row>
    <row r="101" spans="1:15" x14ac:dyDescent="0.3">
      <c r="A101" s="1">
        <v>21763</v>
      </c>
      <c r="B101" s="4">
        <v>3588</v>
      </c>
      <c r="C101" s="23">
        <f t="shared" si="0"/>
        <v>5.2431610942249236</v>
      </c>
      <c r="E101" s="1">
        <v>21763</v>
      </c>
      <c r="F101" s="4">
        <f t="shared" si="1"/>
        <v>100531</v>
      </c>
      <c r="I101" s="1">
        <v>21763</v>
      </c>
      <c r="J101" s="4">
        <v>100531000</v>
      </c>
      <c r="M101" s="4">
        <v>68432</v>
      </c>
      <c r="O101" s="21">
        <f t="shared" si="2"/>
        <v>0.68070545403905269</v>
      </c>
    </row>
    <row r="102" spans="1:15" x14ac:dyDescent="0.3">
      <c r="A102" s="1">
        <v>21794</v>
      </c>
      <c r="B102" s="4">
        <v>3775</v>
      </c>
      <c r="C102" s="23">
        <f t="shared" si="0"/>
        <v>5.5073309504704939</v>
      </c>
      <c r="E102" s="1">
        <v>21794</v>
      </c>
      <c r="F102" s="4">
        <f t="shared" si="1"/>
        <v>100612</v>
      </c>
      <c r="I102" s="1">
        <v>21794</v>
      </c>
      <c r="J102" s="4">
        <v>100612000</v>
      </c>
      <c r="M102" s="4">
        <v>68545</v>
      </c>
      <c r="O102" s="21">
        <f t="shared" si="2"/>
        <v>0.68128056295471717</v>
      </c>
    </row>
    <row r="103" spans="1:15" x14ac:dyDescent="0.3">
      <c r="A103" s="1">
        <v>21824</v>
      </c>
      <c r="B103" s="4">
        <v>3910</v>
      </c>
      <c r="C103" s="23">
        <f t="shared" si="0"/>
        <v>5.6814053849842345</v>
      </c>
      <c r="E103" s="1">
        <v>21824</v>
      </c>
      <c r="F103" s="4">
        <f t="shared" si="1"/>
        <v>100711</v>
      </c>
      <c r="I103" s="1">
        <v>21824</v>
      </c>
      <c r="J103" s="4">
        <v>100711000</v>
      </c>
      <c r="M103" s="4">
        <v>68821</v>
      </c>
      <c r="O103" s="21">
        <f t="shared" si="2"/>
        <v>0.68335137174687965</v>
      </c>
    </row>
    <row r="104" spans="1:15" x14ac:dyDescent="0.3">
      <c r="A104" s="1">
        <v>21855</v>
      </c>
      <c r="B104" s="4">
        <v>4003</v>
      </c>
      <c r="C104" s="23">
        <f t="shared" si="0"/>
        <v>5.8409817168371445</v>
      </c>
      <c r="E104" s="1">
        <v>21855</v>
      </c>
      <c r="F104" s="4">
        <f t="shared" si="1"/>
        <v>100799</v>
      </c>
      <c r="I104" s="1">
        <v>21855</v>
      </c>
      <c r="J104" s="4">
        <v>100799000</v>
      </c>
      <c r="M104" s="4">
        <v>68533</v>
      </c>
      <c r="O104" s="21">
        <f t="shared" si="2"/>
        <v>0.67989761803192494</v>
      </c>
    </row>
    <row r="105" spans="1:15" x14ac:dyDescent="0.3">
      <c r="A105" s="1">
        <v>21885</v>
      </c>
      <c r="B105" s="4">
        <v>3653</v>
      </c>
      <c r="C105" s="23">
        <f t="shared" si="0"/>
        <v>5.2946633040554252</v>
      </c>
      <c r="E105" s="1">
        <v>21885</v>
      </c>
      <c r="F105" s="4">
        <f t="shared" si="1"/>
        <v>100892</v>
      </c>
      <c r="I105" s="1">
        <v>21885</v>
      </c>
      <c r="J105" s="4">
        <v>100892000</v>
      </c>
      <c r="M105" s="4">
        <v>68994</v>
      </c>
      <c r="O105" s="21">
        <f t="shared" si="2"/>
        <v>0.68384014589858466</v>
      </c>
    </row>
    <row r="106" spans="1:15" x14ac:dyDescent="0.3">
      <c r="A106" s="1">
        <v>21916</v>
      </c>
      <c r="B106" s="4">
        <v>3615</v>
      </c>
      <c r="C106" s="23">
        <f t="shared" si="0"/>
        <v>5.2420173428844867</v>
      </c>
      <c r="E106" s="1">
        <v>21916</v>
      </c>
      <c r="F106" s="4">
        <f t="shared" si="1"/>
        <v>101390</v>
      </c>
      <c r="I106" s="1">
        <v>21916</v>
      </c>
      <c r="J106" s="4">
        <v>101390000</v>
      </c>
      <c r="M106" s="4">
        <v>68962</v>
      </c>
      <c r="O106" s="21">
        <f t="shared" si="2"/>
        <v>0.68016569681428141</v>
      </c>
    </row>
    <row r="107" spans="1:15" x14ac:dyDescent="0.3">
      <c r="A107" s="1">
        <v>21947</v>
      </c>
      <c r="B107" s="4">
        <v>3329</v>
      </c>
      <c r="C107" s="23">
        <f t="shared" si="0"/>
        <v>4.8282063554221235</v>
      </c>
      <c r="E107" s="1">
        <v>21947</v>
      </c>
      <c r="F107" s="4">
        <f t="shared" si="1"/>
        <v>101478</v>
      </c>
      <c r="I107" s="1">
        <v>21947</v>
      </c>
      <c r="J107" s="4">
        <v>101478000</v>
      </c>
      <c r="M107" s="4">
        <v>68949</v>
      </c>
      <c r="O107" s="21">
        <f t="shared" si="2"/>
        <v>0.67944776207650925</v>
      </c>
    </row>
    <row r="108" spans="1:15" x14ac:dyDescent="0.3">
      <c r="A108" s="1">
        <v>21976</v>
      </c>
      <c r="B108" s="4">
        <v>3726</v>
      </c>
      <c r="C108" s="23">
        <f t="shared" si="0"/>
        <v>5.4474480621061714</v>
      </c>
      <c r="E108" s="1">
        <v>21976</v>
      </c>
      <c r="F108" s="4">
        <f t="shared" si="1"/>
        <v>101574</v>
      </c>
      <c r="I108" s="1">
        <v>21976</v>
      </c>
      <c r="J108" s="4">
        <v>101574000</v>
      </c>
      <c r="M108" s="4">
        <v>68399</v>
      </c>
      <c r="O108" s="21">
        <f t="shared" si="2"/>
        <v>0.67339082836158859</v>
      </c>
    </row>
    <row r="109" spans="1:15" x14ac:dyDescent="0.3">
      <c r="A109" s="1">
        <v>22007</v>
      </c>
      <c r="B109" s="4">
        <v>3620</v>
      </c>
      <c r="C109" s="23">
        <f t="shared" si="0"/>
        <v>5.2027192112562695</v>
      </c>
      <c r="E109" s="1">
        <v>22007</v>
      </c>
      <c r="F109" s="4">
        <f t="shared" si="1"/>
        <v>101654</v>
      </c>
      <c r="I109" s="1">
        <v>22007</v>
      </c>
      <c r="J109" s="4">
        <v>101654000</v>
      </c>
      <c r="M109" s="4">
        <v>69579</v>
      </c>
      <c r="O109" s="21">
        <f t="shared" si="2"/>
        <v>0.68446888464792333</v>
      </c>
    </row>
    <row r="110" spans="1:15" x14ac:dyDescent="0.3">
      <c r="A110" s="1">
        <v>22037</v>
      </c>
      <c r="B110" s="4">
        <v>3569</v>
      </c>
      <c r="C110" s="23">
        <f t="shared" si="0"/>
        <v>5.1259586935914747</v>
      </c>
      <c r="E110" s="1">
        <v>22037</v>
      </c>
      <c r="F110" s="4">
        <f t="shared" si="1"/>
        <v>101758</v>
      </c>
      <c r="I110" s="1">
        <v>22037</v>
      </c>
      <c r="J110" s="4">
        <v>101758000</v>
      </c>
      <c r="M110" s="4">
        <v>69626</v>
      </c>
      <c r="O110" s="21">
        <f t="shared" si="2"/>
        <v>0.6842312152361486</v>
      </c>
    </row>
    <row r="111" spans="1:15" x14ac:dyDescent="0.3">
      <c r="A111" s="1">
        <v>22068</v>
      </c>
      <c r="B111" s="4">
        <v>3766</v>
      </c>
      <c r="C111" s="23">
        <f t="shared" ref="C111:C174" si="3">B111/M111*100</f>
        <v>5.3850773586524436</v>
      </c>
      <c r="E111" s="1">
        <v>22068</v>
      </c>
      <c r="F111" s="4">
        <f t="shared" ref="F111:F174" si="4">J111/1000</f>
        <v>101863</v>
      </c>
      <c r="I111" s="1">
        <v>22068</v>
      </c>
      <c r="J111" s="4">
        <v>101863000</v>
      </c>
      <c r="M111" s="4">
        <v>69934</v>
      </c>
      <c r="O111" s="21">
        <f t="shared" ref="O111:O174" si="5">M111/J111*1000</f>
        <v>0.68654958130037402</v>
      </c>
    </row>
    <row r="112" spans="1:15" x14ac:dyDescent="0.3">
      <c r="A112" s="1">
        <v>22098</v>
      </c>
      <c r="B112" s="4">
        <v>3836</v>
      </c>
      <c r="C112" s="23">
        <f t="shared" si="3"/>
        <v>5.5000358448634312</v>
      </c>
      <c r="E112" s="1">
        <v>22098</v>
      </c>
      <c r="F112" s="4">
        <f t="shared" si="4"/>
        <v>101946</v>
      </c>
      <c r="I112" s="1">
        <v>22098</v>
      </c>
      <c r="J112" s="4">
        <v>101946000</v>
      </c>
      <c r="M112" s="4">
        <v>69745</v>
      </c>
      <c r="O112" s="21">
        <f t="shared" si="5"/>
        <v>0.68413669982147407</v>
      </c>
    </row>
    <row r="113" spans="1:15" x14ac:dyDescent="0.3">
      <c r="A113" s="1">
        <v>22129</v>
      </c>
      <c r="B113" s="4">
        <v>3946</v>
      </c>
      <c r="C113" s="23">
        <f t="shared" si="3"/>
        <v>5.6499763749087206</v>
      </c>
      <c r="E113" s="1">
        <v>22129</v>
      </c>
      <c r="F113" s="4">
        <f t="shared" si="4"/>
        <v>102065</v>
      </c>
      <c r="I113" s="1">
        <v>22129</v>
      </c>
      <c r="J113" s="4">
        <v>102065000</v>
      </c>
      <c r="M113" s="4">
        <v>69841</v>
      </c>
      <c r="O113" s="21">
        <f t="shared" si="5"/>
        <v>0.68427962572870238</v>
      </c>
    </row>
    <row r="114" spans="1:15" x14ac:dyDescent="0.3">
      <c r="A114" s="1">
        <v>22160</v>
      </c>
      <c r="B114" s="4">
        <v>3884</v>
      </c>
      <c r="C114" s="23">
        <f t="shared" si="3"/>
        <v>5.536628130746533</v>
      </c>
      <c r="E114" s="1">
        <v>22160</v>
      </c>
      <c r="F114" s="4">
        <f t="shared" si="4"/>
        <v>102120</v>
      </c>
      <c r="I114" s="1">
        <v>22160</v>
      </c>
      <c r="J114" s="4">
        <v>102120000</v>
      </c>
      <c r="M114" s="4">
        <v>70151</v>
      </c>
      <c r="O114" s="21">
        <f t="shared" si="5"/>
        <v>0.68694672933803369</v>
      </c>
    </row>
    <row r="115" spans="1:15" x14ac:dyDescent="0.3">
      <c r="A115" s="1">
        <v>22190</v>
      </c>
      <c r="B115" s="4">
        <v>4252</v>
      </c>
      <c r="C115" s="23">
        <f t="shared" si="3"/>
        <v>6.0843683818899885</v>
      </c>
      <c r="E115" s="1">
        <v>22190</v>
      </c>
      <c r="F115" s="4">
        <f t="shared" si="4"/>
        <v>102203</v>
      </c>
      <c r="I115" s="1">
        <v>22190</v>
      </c>
      <c r="J115" s="4">
        <v>102203000</v>
      </c>
      <c r="M115" s="4">
        <v>69884</v>
      </c>
      <c r="O115" s="21">
        <f t="shared" si="5"/>
        <v>0.68377640578065224</v>
      </c>
    </row>
    <row r="116" spans="1:15" x14ac:dyDescent="0.3">
      <c r="A116" s="1">
        <v>22221</v>
      </c>
      <c r="B116" s="4">
        <v>4330</v>
      </c>
      <c r="C116" s="23">
        <f t="shared" si="3"/>
        <v>6.147162793338917</v>
      </c>
      <c r="E116" s="1">
        <v>22221</v>
      </c>
      <c r="F116" s="4">
        <f t="shared" si="4"/>
        <v>102355</v>
      </c>
      <c r="I116" s="1">
        <v>22221</v>
      </c>
      <c r="J116" s="4">
        <v>102355000</v>
      </c>
      <c r="M116" s="4">
        <v>70439</v>
      </c>
      <c r="O116" s="21">
        <f t="shared" si="5"/>
        <v>0.68818328366958137</v>
      </c>
    </row>
    <row r="117" spans="1:15" x14ac:dyDescent="0.3">
      <c r="A117" s="1">
        <v>22251</v>
      </c>
      <c r="B117" s="4">
        <v>4617</v>
      </c>
      <c r="C117" s="23">
        <f t="shared" si="3"/>
        <v>6.5587044534412957</v>
      </c>
      <c r="E117" s="1">
        <v>22251</v>
      </c>
      <c r="F117" s="4">
        <f t="shared" si="4"/>
        <v>102493</v>
      </c>
      <c r="I117" s="1">
        <v>22251</v>
      </c>
      <c r="J117" s="4">
        <v>102493000</v>
      </c>
      <c r="M117" s="4">
        <v>70395</v>
      </c>
      <c r="O117" s="21">
        <f t="shared" si="5"/>
        <v>0.68682739309025986</v>
      </c>
    </row>
    <row r="118" spans="1:15" x14ac:dyDescent="0.3">
      <c r="A118" s="1">
        <v>22282</v>
      </c>
      <c r="B118" s="4">
        <v>4671</v>
      </c>
      <c r="C118" s="23">
        <f t="shared" si="3"/>
        <v>6.6305165585475612</v>
      </c>
      <c r="E118" s="1">
        <v>22282</v>
      </c>
      <c r="F118" s="4">
        <f t="shared" si="4"/>
        <v>102624</v>
      </c>
      <c r="I118" s="1">
        <v>22282</v>
      </c>
      <c r="J118" s="4">
        <v>102624000</v>
      </c>
      <c r="M118" s="4">
        <v>70447</v>
      </c>
      <c r="O118" s="21">
        <f t="shared" si="5"/>
        <v>0.686457358902401</v>
      </c>
    </row>
    <row r="119" spans="1:15" x14ac:dyDescent="0.3">
      <c r="A119" s="1">
        <v>22313</v>
      </c>
      <c r="B119" s="4">
        <v>4832</v>
      </c>
      <c r="C119" s="23">
        <f t="shared" si="3"/>
        <v>6.8616870207327461</v>
      </c>
      <c r="E119" s="1">
        <v>22313</v>
      </c>
      <c r="F119" s="4">
        <f t="shared" si="4"/>
        <v>102702</v>
      </c>
      <c r="I119" s="1">
        <v>22313</v>
      </c>
      <c r="J119" s="4">
        <v>102702000</v>
      </c>
      <c r="M119" s="4">
        <v>70420</v>
      </c>
      <c r="O119" s="21">
        <f t="shared" si="5"/>
        <v>0.68567311250024343</v>
      </c>
    </row>
    <row r="120" spans="1:15" x14ac:dyDescent="0.3">
      <c r="A120" s="1">
        <v>22341</v>
      </c>
      <c r="B120" s="4">
        <v>4853</v>
      </c>
      <c r="C120" s="23">
        <f t="shared" si="3"/>
        <v>6.8639237373237352</v>
      </c>
      <c r="E120" s="1">
        <v>22341</v>
      </c>
      <c r="F120" s="4">
        <f t="shared" si="4"/>
        <v>102792</v>
      </c>
      <c r="I120" s="1">
        <v>22341</v>
      </c>
      <c r="J120" s="4">
        <v>102792000</v>
      </c>
      <c r="M120" s="4">
        <v>70703</v>
      </c>
      <c r="O120" s="21">
        <f t="shared" si="5"/>
        <v>0.68782590084831507</v>
      </c>
    </row>
    <row r="121" spans="1:15" x14ac:dyDescent="0.3">
      <c r="A121" s="1">
        <v>22372</v>
      </c>
      <c r="B121" s="4">
        <v>4893</v>
      </c>
      <c r="C121" s="23">
        <f t="shared" si="3"/>
        <v>6.9634394523745149</v>
      </c>
      <c r="E121" s="1">
        <v>22372</v>
      </c>
      <c r="F121" s="4">
        <f t="shared" si="4"/>
        <v>102901</v>
      </c>
      <c r="I121" s="1">
        <v>22372</v>
      </c>
      <c r="J121" s="4">
        <v>102901000</v>
      </c>
      <c r="M121" s="4">
        <v>70267</v>
      </c>
      <c r="O121" s="21">
        <f t="shared" si="5"/>
        <v>0.68286022487633746</v>
      </c>
    </row>
    <row r="122" spans="1:15" x14ac:dyDescent="0.3">
      <c r="A122" s="1">
        <v>22402</v>
      </c>
      <c r="B122" s="4">
        <v>5003</v>
      </c>
      <c r="C122" s="23">
        <f t="shared" si="3"/>
        <v>7.1012888207573956</v>
      </c>
      <c r="E122" s="1">
        <v>22402</v>
      </c>
      <c r="F122" s="4">
        <f t="shared" si="4"/>
        <v>103001</v>
      </c>
      <c r="I122" s="1">
        <v>22402</v>
      </c>
      <c r="J122" s="4">
        <v>103001000</v>
      </c>
      <c r="M122" s="4">
        <v>70452</v>
      </c>
      <c r="O122" s="21">
        <f t="shared" si="5"/>
        <v>0.68399335928777394</v>
      </c>
    </row>
    <row r="123" spans="1:15" x14ac:dyDescent="0.3">
      <c r="A123" s="1">
        <v>22433</v>
      </c>
      <c r="B123" s="4">
        <v>4885</v>
      </c>
      <c r="C123" s="23">
        <f t="shared" si="3"/>
        <v>6.8921244956121788</v>
      </c>
      <c r="E123" s="1">
        <v>22433</v>
      </c>
      <c r="F123" s="4">
        <f t="shared" si="4"/>
        <v>103105</v>
      </c>
      <c r="I123" s="1">
        <v>22433</v>
      </c>
      <c r="J123" s="4">
        <v>103105000</v>
      </c>
      <c r="M123" s="4">
        <v>70878</v>
      </c>
      <c r="O123" s="21">
        <f t="shared" si="5"/>
        <v>0.68743513893603614</v>
      </c>
    </row>
    <row r="124" spans="1:15" x14ac:dyDescent="0.3">
      <c r="A124" s="1">
        <v>22463</v>
      </c>
      <c r="B124" s="4">
        <v>4928</v>
      </c>
      <c r="C124" s="23">
        <f t="shared" si="3"/>
        <v>6.9865033458092318</v>
      </c>
      <c r="E124" s="1">
        <v>22463</v>
      </c>
      <c r="F124" s="4">
        <f t="shared" si="4"/>
        <v>103194</v>
      </c>
      <c r="I124" s="1">
        <v>22463</v>
      </c>
      <c r="J124" s="4">
        <v>103194000</v>
      </c>
      <c r="M124" s="4">
        <v>70536</v>
      </c>
      <c r="O124" s="21">
        <f t="shared" si="5"/>
        <v>0.68352811209954067</v>
      </c>
    </row>
    <row r="125" spans="1:15" x14ac:dyDescent="0.3">
      <c r="A125" s="1">
        <v>22494</v>
      </c>
      <c r="B125" s="4">
        <v>4682</v>
      </c>
      <c r="C125" s="23">
        <f t="shared" si="3"/>
        <v>6.6379334788896145</v>
      </c>
      <c r="E125" s="1">
        <v>22494</v>
      </c>
      <c r="F125" s="4">
        <f t="shared" si="4"/>
        <v>103274</v>
      </c>
      <c r="I125" s="1">
        <v>22494</v>
      </c>
      <c r="J125" s="4">
        <v>103274000</v>
      </c>
      <c r="M125" s="4">
        <v>70534</v>
      </c>
      <c r="O125" s="21">
        <f t="shared" si="5"/>
        <v>0.68297925905842705</v>
      </c>
    </row>
    <row r="126" spans="1:15" x14ac:dyDescent="0.3">
      <c r="A126" s="1">
        <v>22525</v>
      </c>
      <c r="B126" s="4">
        <v>4676</v>
      </c>
      <c r="C126" s="23">
        <f t="shared" si="3"/>
        <v>6.6593559964111257</v>
      </c>
      <c r="E126" s="1">
        <v>22525</v>
      </c>
      <c r="F126" s="4">
        <f t="shared" si="4"/>
        <v>103344</v>
      </c>
      <c r="I126" s="1">
        <v>22525</v>
      </c>
      <c r="J126" s="4">
        <v>103344000</v>
      </c>
      <c r="M126" s="4">
        <v>70217</v>
      </c>
      <c r="O126" s="21">
        <f t="shared" si="5"/>
        <v>0.67944921814522374</v>
      </c>
    </row>
    <row r="127" spans="1:15" x14ac:dyDescent="0.3">
      <c r="A127" s="1">
        <v>22555</v>
      </c>
      <c r="B127" s="4">
        <v>4573</v>
      </c>
      <c r="C127" s="23">
        <f t="shared" si="3"/>
        <v>6.4872609657833511</v>
      </c>
      <c r="E127" s="1">
        <v>22555</v>
      </c>
      <c r="F127" s="4">
        <f t="shared" si="4"/>
        <v>103400</v>
      </c>
      <c r="I127" s="1">
        <v>22555</v>
      </c>
      <c r="J127" s="4">
        <v>103400000</v>
      </c>
      <c r="M127" s="4">
        <v>70492</v>
      </c>
      <c r="O127" s="21">
        <f t="shared" si="5"/>
        <v>0.68174081237911033</v>
      </c>
    </row>
    <row r="128" spans="1:15" x14ac:dyDescent="0.3">
      <c r="A128" s="1">
        <v>22586</v>
      </c>
      <c r="B128" s="4">
        <v>4295</v>
      </c>
      <c r="C128" s="23">
        <f t="shared" si="3"/>
        <v>6.1029328180061384</v>
      </c>
      <c r="E128" s="1">
        <v>22586</v>
      </c>
      <c r="F128" s="4">
        <f t="shared" si="4"/>
        <v>103321</v>
      </c>
      <c r="I128" s="1">
        <v>22586</v>
      </c>
      <c r="J128" s="4">
        <v>103321000</v>
      </c>
      <c r="M128" s="4">
        <v>70376</v>
      </c>
      <c r="O128" s="21">
        <f t="shared" si="5"/>
        <v>0.68113936179479484</v>
      </c>
    </row>
    <row r="129" spans="1:15" x14ac:dyDescent="0.3">
      <c r="A129" s="1">
        <v>22616</v>
      </c>
      <c r="B129" s="4">
        <v>4177</v>
      </c>
      <c r="C129" s="23">
        <f t="shared" si="3"/>
        <v>5.960586212309317</v>
      </c>
      <c r="E129" s="1">
        <v>22616</v>
      </c>
      <c r="F129" s="4">
        <f t="shared" si="4"/>
        <v>103353</v>
      </c>
      <c r="I129" s="1">
        <v>22616</v>
      </c>
      <c r="J129" s="4">
        <v>103353000</v>
      </c>
      <c r="M129" s="4">
        <v>70077</v>
      </c>
      <c r="O129" s="21">
        <f t="shared" si="5"/>
        <v>0.67803547066848568</v>
      </c>
    </row>
    <row r="130" spans="1:15" x14ac:dyDescent="0.3">
      <c r="A130" s="1">
        <v>22647</v>
      </c>
      <c r="B130" s="4">
        <v>4081</v>
      </c>
      <c r="C130" s="23">
        <f t="shared" si="3"/>
        <v>5.8143013862571058</v>
      </c>
      <c r="E130" s="1">
        <v>22647</v>
      </c>
      <c r="F130" s="4">
        <f t="shared" si="4"/>
        <v>103415</v>
      </c>
      <c r="I130" s="1">
        <v>22647</v>
      </c>
      <c r="J130" s="4">
        <v>103415000</v>
      </c>
      <c r="M130" s="4">
        <v>70189</v>
      </c>
      <c r="O130" s="21">
        <f t="shared" si="5"/>
        <v>0.67871198568872992</v>
      </c>
    </row>
    <row r="131" spans="1:15" x14ac:dyDescent="0.3">
      <c r="A131" s="1">
        <v>22678</v>
      </c>
      <c r="B131" s="4">
        <v>3871</v>
      </c>
      <c r="C131" s="23">
        <f t="shared" si="3"/>
        <v>5.4978766919001831</v>
      </c>
      <c r="E131" s="1">
        <v>22678</v>
      </c>
      <c r="F131" s="4">
        <f t="shared" si="4"/>
        <v>103457</v>
      </c>
      <c r="I131" s="1">
        <v>22678</v>
      </c>
      <c r="J131" s="4">
        <v>103457000</v>
      </c>
      <c r="M131" s="4">
        <v>70409</v>
      </c>
      <c r="O131" s="21">
        <f t="shared" si="5"/>
        <v>0.68056293919212818</v>
      </c>
    </row>
    <row r="132" spans="1:15" x14ac:dyDescent="0.3">
      <c r="A132" s="1">
        <v>22706</v>
      </c>
      <c r="B132" s="4">
        <v>3921</v>
      </c>
      <c r="C132" s="23">
        <f t="shared" si="3"/>
        <v>5.5684949015820715</v>
      </c>
      <c r="E132" s="1">
        <v>22706</v>
      </c>
      <c r="F132" s="4">
        <f t="shared" si="4"/>
        <v>103547</v>
      </c>
      <c r="I132" s="1">
        <v>22706</v>
      </c>
      <c r="J132" s="4">
        <v>103547000</v>
      </c>
      <c r="M132" s="4">
        <v>70414</v>
      </c>
      <c r="O132" s="21">
        <f t="shared" si="5"/>
        <v>0.68001970119848965</v>
      </c>
    </row>
    <row r="133" spans="1:15" x14ac:dyDescent="0.3">
      <c r="A133" s="1">
        <v>22737</v>
      </c>
      <c r="B133" s="4">
        <v>3906</v>
      </c>
      <c r="C133" s="23">
        <f t="shared" si="3"/>
        <v>5.5579270895586097</v>
      </c>
      <c r="E133" s="1">
        <v>22737</v>
      </c>
      <c r="F133" s="4">
        <f t="shared" si="4"/>
        <v>103027</v>
      </c>
      <c r="I133" s="1">
        <v>22737</v>
      </c>
      <c r="J133" s="4">
        <v>103027000</v>
      </c>
      <c r="M133" s="4">
        <v>70278</v>
      </c>
      <c r="O133" s="21">
        <f t="shared" si="5"/>
        <v>0.68213186834519113</v>
      </c>
    </row>
    <row r="134" spans="1:15" x14ac:dyDescent="0.3">
      <c r="A134" s="1">
        <v>22767</v>
      </c>
      <c r="B134" s="4">
        <v>3863</v>
      </c>
      <c r="C134" s="23">
        <f t="shared" si="3"/>
        <v>5.4754716446258733</v>
      </c>
      <c r="E134" s="1">
        <v>22767</v>
      </c>
      <c r="F134" s="4">
        <f t="shared" si="4"/>
        <v>103120</v>
      </c>
      <c r="I134" s="1">
        <v>22767</v>
      </c>
      <c r="J134" s="4">
        <v>103120000</v>
      </c>
      <c r="M134" s="4">
        <v>70551</v>
      </c>
      <c r="O134" s="21">
        <f t="shared" si="5"/>
        <v>0.68416408068269985</v>
      </c>
    </row>
    <row r="135" spans="1:15" x14ac:dyDescent="0.3">
      <c r="A135" s="1">
        <v>22798</v>
      </c>
      <c r="B135" s="4">
        <v>3844</v>
      </c>
      <c r="C135" s="23">
        <f t="shared" si="3"/>
        <v>5.4513997220410131</v>
      </c>
      <c r="E135" s="1">
        <v>22798</v>
      </c>
      <c r="F135" s="4">
        <f t="shared" si="4"/>
        <v>103227</v>
      </c>
      <c r="I135" s="1">
        <v>22798</v>
      </c>
      <c r="J135" s="4">
        <v>103227000</v>
      </c>
      <c r="M135" s="4">
        <v>70514</v>
      </c>
      <c r="O135" s="21">
        <f t="shared" si="5"/>
        <v>0.68309647669698825</v>
      </c>
    </row>
    <row r="136" spans="1:15" x14ac:dyDescent="0.3">
      <c r="A136" s="1">
        <v>22828</v>
      </c>
      <c r="B136" s="4">
        <v>3819</v>
      </c>
      <c r="C136" s="23">
        <f t="shared" si="3"/>
        <v>5.4322778868311001</v>
      </c>
      <c r="E136" s="1">
        <v>22828</v>
      </c>
      <c r="F136" s="4">
        <f t="shared" si="4"/>
        <v>103390</v>
      </c>
      <c r="I136" s="1">
        <v>22828</v>
      </c>
      <c r="J136" s="4">
        <v>103390000</v>
      </c>
      <c r="M136" s="4">
        <v>70302</v>
      </c>
      <c r="O136" s="21">
        <f t="shared" si="5"/>
        <v>0.67996904923106682</v>
      </c>
    </row>
    <row r="137" spans="1:15" x14ac:dyDescent="0.3">
      <c r="A137" s="1">
        <v>22859</v>
      </c>
      <c r="B137" s="4">
        <v>4013</v>
      </c>
      <c r="C137" s="23">
        <f t="shared" si="3"/>
        <v>5.6536256181231597</v>
      </c>
      <c r="E137" s="1">
        <v>22859</v>
      </c>
      <c r="F137" s="4">
        <f t="shared" si="4"/>
        <v>103561</v>
      </c>
      <c r="I137" s="1">
        <v>22859</v>
      </c>
      <c r="J137" s="4">
        <v>103561000</v>
      </c>
      <c r="M137" s="4">
        <v>70981</v>
      </c>
      <c r="O137" s="21">
        <f t="shared" si="5"/>
        <v>0.68540280607564619</v>
      </c>
    </row>
    <row r="138" spans="1:15" x14ac:dyDescent="0.3">
      <c r="A138" s="1">
        <v>22890</v>
      </c>
      <c r="B138" s="4">
        <v>3961</v>
      </c>
      <c r="C138" s="23">
        <f t="shared" si="3"/>
        <v>5.5668770115104067</v>
      </c>
      <c r="E138" s="1">
        <v>22890</v>
      </c>
      <c r="F138" s="4">
        <f t="shared" si="4"/>
        <v>103859</v>
      </c>
      <c r="I138" s="1">
        <v>22890</v>
      </c>
      <c r="J138" s="4">
        <v>103859000</v>
      </c>
      <c r="M138" s="4">
        <v>71153</v>
      </c>
      <c r="O138" s="21">
        <f t="shared" si="5"/>
        <v>0.68509228858356042</v>
      </c>
    </row>
    <row r="139" spans="1:15" x14ac:dyDescent="0.3">
      <c r="A139" s="1">
        <v>22920</v>
      </c>
      <c r="B139" s="4">
        <v>3803</v>
      </c>
      <c r="C139" s="23">
        <f t="shared" si="3"/>
        <v>5.3626069912714858</v>
      </c>
      <c r="E139" s="1">
        <v>22920</v>
      </c>
      <c r="F139" s="4">
        <f t="shared" si="4"/>
        <v>104031</v>
      </c>
      <c r="I139" s="1">
        <v>22920</v>
      </c>
      <c r="J139" s="4">
        <v>104031000</v>
      </c>
      <c r="M139" s="4">
        <v>70917</v>
      </c>
      <c r="O139" s="21">
        <f t="shared" si="5"/>
        <v>0.68169103440320677</v>
      </c>
    </row>
    <row r="140" spans="1:15" x14ac:dyDescent="0.3">
      <c r="A140" s="1">
        <v>22951</v>
      </c>
      <c r="B140" s="4">
        <v>4024</v>
      </c>
      <c r="C140" s="23">
        <f t="shared" si="3"/>
        <v>5.6779218580237334</v>
      </c>
      <c r="E140" s="1">
        <v>22951</v>
      </c>
      <c r="F140" s="4">
        <f t="shared" si="4"/>
        <v>104195</v>
      </c>
      <c r="I140" s="1">
        <v>22951</v>
      </c>
      <c r="J140" s="4">
        <v>104195000</v>
      </c>
      <c r="M140" s="4">
        <v>70871</v>
      </c>
      <c r="O140" s="21">
        <f t="shared" si="5"/>
        <v>0.68017659196698499</v>
      </c>
    </row>
    <row r="141" spans="1:15" x14ac:dyDescent="0.3">
      <c r="A141" s="1">
        <v>22981</v>
      </c>
      <c r="B141" s="4">
        <v>3907</v>
      </c>
      <c r="C141" s="23">
        <f t="shared" si="3"/>
        <v>5.5141558698168067</v>
      </c>
      <c r="E141" s="1">
        <v>22981</v>
      </c>
      <c r="F141" s="4">
        <f t="shared" si="4"/>
        <v>104356</v>
      </c>
      <c r="I141" s="1">
        <v>22981</v>
      </c>
      <c r="J141" s="4">
        <v>104356000</v>
      </c>
      <c r="M141" s="4">
        <v>70854</v>
      </c>
      <c r="O141" s="21">
        <f t="shared" si="5"/>
        <v>0.67896431446203376</v>
      </c>
    </row>
    <row r="142" spans="1:15" x14ac:dyDescent="0.3">
      <c r="A142" s="1">
        <v>23012</v>
      </c>
      <c r="B142" s="4">
        <v>4074</v>
      </c>
      <c r="C142" s="23">
        <f t="shared" si="3"/>
        <v>5.7262530570938637</v>
      </c>
      <c r="E142" s="1">
        <v>23012</v>
      </c>
      <c r="F142" s="4">
        <f t="shared" si="4"/>
        <v>104571</v>
      </c>
      <c r="I142" s="1">
        <v>23012</v>
      </c>
      <c r="J142" s="4">
        <v>104571000</v>
      </c>
      <c r="M142" s="4">
        <v>71146</v>
      </c>
      <c r="O142" s="21">
        <f t="shared" si="5"/>
        <v>0.68036071186084102</v>
      </c>
    </row>
    <row r="143" spans="1:15" x14ac:dyDescent="0.3">
      <c r="A143" s="1">
        <v>23043</v>
      </c>
      <c r="B143" s="4">
        <v>4238</v>
      </c>
      <c r="C143" s="23">
        <f t="shared" si="3"/>
        <v>5.9470685638909941</v>
      </c>
      <c r="E143" s="1">
        <v>23043</v>
      </c>
      <c r="F143" s="4">
        <f t="shared" si="4"/>
        <v>104729</v>
      </c>
      <c r="I143" s="1">
        <v>23043</v>
      </c>
      <c r="J143" s="4">
        <v>104729000</v>
      </c>
      <c r="M143" s="4">
        <v>71262</v>
      </c>
      <c r="O143" s="21">
        <f t="shared" si="5"/>
        <v>0.6804419024339009</v>
      </c>
    </row>
    <row r="144" spans="1:15" x14ac:dyDescent="0.3">
      <c r="A144" s="1">
        <v>23071</v>
      </c>
      <c r="B144" s="4">
        <v>4072</v>
      </c>
      <c r="C144" s="23">
        <f t="shared" si="3"/>
        <v>5.7012446970863726</v>
      </c>
      <c r="E144" s="1">
        <v>23071</v>
      </c>
      <c r="F144" s="4">
        <f t="shared" si="4"/>
        <v>104897</v>
      </c>
      <c r="I144" s="1">
        <v>23071</v>
      </c>
      <c r="J144" s="4">
        <v>104897000</v>
      </c>
      <c r="M144" s="4">
        <v>71423</v>
      </c>
      <c r="O144" s="21">
        <f t="shared" si="5"/>
        <v>0.68088696530882675</v>
      </c>
    </row>
    <row r="145" spans="1:15" x14ac:dyDescent="0.3">
      <c r="A145" s="1">
        <v>23102</v>
      </c>
      <c r="B145" s="4">
        <v>4055</v>
      </c>
      <c r="C145" s="23">
        <f t="shared" si="3"/>
        <v>5.6557457076307234</v>
      </c>
      <c r="E145" s="1">
        <v>23102</v>
      </c>
      <c r="F145" s="4">
        <f t="shared" si="4"/>
        <v>105054</v>
      </c>
      <c r="I145" s="1">
        <v>23102</v>
      </c>
      <c r="J145" s="4">
        <v>105054000</v>
      </c>
      <c r="M145" s="4">
        <v>71697</v>
      </c>
      <c r="O145" s="21">
        <f t="shared" si="5"/>
        <v>0.68247758295733618</v>
      </c>
    </row>
    <row r="146" spans="1:15" x14ac:dyDescent="0.3">
      <c r="A146" s="1">
        <v>23132</v>
      </c>
      <c r="B146" s="4">
        <v>4217</v>
      </c>
      <c r="C146" s="23">
        <f t="shared" si="3"/>
        <v>5.8706426105356941</v>
      </c>
      <c r="E146" s="1">
        <v>23132</v>
      </c>
      <c r="F146" s="4">
        <f t="shared" si="4"/>
        <v>105224</v>
      </c>
      <c r="I146" s="1">
        <v>23132</v>
      </c>
      <c r="J146" s="4">
        <v>105224000</v>
      </c>
      <c r="M146" s="4">
        <v>71832</v>
      </c>
      <c r="O146" s="21">
        <f t="shared" si="5"/>
        <v>0.68265794875693764</v>
      </c>
    </row>
    <row r="147" spans="1:15" x14ac:dyDescent="0.3">
      <c r="A147" s="1">
        <v>23163</v>
      </c>
      <c r="B147" s="4">
        <v>3977</v>
      </c>
      <c r="C147" s="23">
        <f t="shared" si="3"/>
        <v>5.5524530198531252</v>
      </c>
      <c r="E147" s="1">
        <v>23163</v>
      </c>
      <c r="F147" s="4">
        <f t="shared" si="4"/>
        <v>105393</v>
      </c>
      <c r="I147" s="1">
        <v>23163</v>
      </c>
      <c r="J147" s="4">
        <v>105393000</v>
      </c>
      <c r="M147" s="4">
        <v>71626</v>
      </c>
      <c r="O147" s="21">
        <f t="shared" si="5"/>
        <v>0.67960870266526241</v>
      </c>
    </row>
    <row r="148" spans="1:15" x14ac:dyDescent="0.3">
      <c r="A148" s="1">
        <v>23193</v>
      </c>
      <c r="B148" s="4">
        <v>4051</v>
      </c>
      <c r="C148" s="23">
        <f t="shared" si="3"/>
        <v>5.6298293401523152</v>
      </c>
      <c r="E148" s="1">
        <v>23193</v>
      </c>
      <c r="F148" s="4">
        <f t="shared" si="4"/>
        <v>105571</v>
      </c>
      <c r="I148" s="1">
        <v>23193</v>
      </c>
      <c r="J148" s="4">
        <v>105571000</v>
      </c>
      <c r="M148" s="4">
        <v>71956</v>
      </c>
      <c r="O148" s="21">
        <f t="shared" si="5"/>
        <v>0.68158869386479248</v>
      </c>
    </row>
    <row r="149" spans="1:15" x14ac:dyDescent="0.3">
      <c r="A149" s="1">
        <v>23224</v>
      </c>
      <c r="B149" s="4">
        <v>3878</v>
      </c>
      <c r="C149" s="23">
        <f t="shared" si="3"/>
        <v>5.4021675535619762</v>
      </c>
      <c r="E149" s="1">
        <v>23224</v>
      </c>
      <c r="F149" s="4">
        <f t="shared" si="4"/>
        <v>105725</v>
      </c>
      <c r="I149" s="1">
        <v>23224</v>
      </c>
      <c r="J149" s="4">
        <v>105725000</v>
      </c>
      <c r="M149" s="4">
        <v>71786</v>
      </c>
      <c r="O149" s="21">
        <f t="shared" si="5"/>
        <v>0.67898794041144483</v>
      </c>
    </row>
    <row r="150" spans="1:15" x14ac:dyDescent="0.3">
      <c r="A150" s="1">
        <v>23255</v>
      </c>
      <c r="B150" s="4">
        <v>3957</v>
      </c>
      <c r="C150" s="23">
        <f t="shared" si="3"/>
        <v>5.4858521301520842</v>
      </c>
      <c r="E150" s="1">
        <v>23255</v>
      </c>
      <c r="F150" s="4">
        <f t="shared" si="4"/>
        <v>105887</v>
      </c>
      <c r="I150" s="1">
        <v>23255</v>
      </c>
      <c r="J150" s="4">
        <v>105887000</v>
      </c>
      <c r="M150" s="4">
        <v>72131</v>
      </c>
      <c r="O150" s="21">
        <f t="shared" si="5"/>
        <v>0.68120732478963431</v>
      </c>
    </row>
    <row r="151" spans="1:15" x14ac:dyDescent="0.3">
      <c r="A151" s="1">
        <v>23285</v>
      </c>
      <c r="B151" s="4">
        <v>3987</v>
      </c>
      <c r="C151" s="23">
        <f t="shared" si="3"/>
        <v>5.5159723855508362</v>
      </c>
      <c r="E151" s="1">
        <v>23285</v>
      </c>
      <c r="F151" s="4">
        <f t="shared" si="4"/>
        <v>106047</v>
      </c>
      <c r="I151" s="1">
        <v>23285</v>
      </c>
      <c r="J151" s="4">
        <v>106047000</v>
      </c>
      <c r="M151" s="4">
        <v>72281</v>
      </c>
      <c r="O151" s="21">
        <f t="shared" si="5"/>
        <v>0.68159401020302324</v>
      </c>
    </row>
    <row r="152" spans="1:15" x14ac:dyDescent="0.3">
      <c r="A152" s="1">
        <v>23316</v>
      </c>
      <c r="B152" s="4">
        <v>4151</v>
      </c>
      <c r="C152" s="23">
        <f t="shared" si="3"/>
        <v>5.732000331409318</v>
      </c>
      <c r="E152" s="1">
        <v>23316</v>
      </c>
      <c r="F152" s="4">
        <f t="shared" si="4"/>
        <v>106201</v>
      </c>
      <c r="I152" s="1">
        <v>23316</v>
      </c>
      <c r="J152" s="4">
        <v>106201000</v>
      </c>
      <c r="M152" s="4">
        <v>72418</v>
      </c>
      <c r="O152" s="21">
        <f t="shared" si="5"/>
        <v>0.68189565070008751</v>
      </c>
    </row>
    <row r="153" spans="1:15" x14ac:dyDescent="0.3">
      <c r="A153" s="1">
        <v>23346</v>
      </c>
      <c r="B153" s="4">
        <v>3975</v>
      </c>
      <c r="C153" s="23">
        <f t="shared" si="3"/>
        <v>5.5064553665429159</v>
      </c>
      <c r="E153" s="1">
        <v>23346</v>
      </c>
      <c r="F153" s="4">
        <f t="shared" si="4"/>
        <v>106346</v>
      </c>
      <c r="I153" s="1">
        <v>23346</v>
      </c>
      <c r="J153" s="4">
        <v>106346000</v>
      </c>
      <c r="M153" s="4">
        <v>72188</v>
      </c>
      <c r="O153" s="21">
        <f t="shared" si="5"/>
        <v>0.67880315197562668</v>
      </c>
    </row>
    <row r="154" spans="1:15" x14ac:dyDescent="0.3">
      <c r="A154" s="1">
        <v>23377</v>
      </c>
      <c r="B154" s="4">
        <v>4029</v>
      </c>
      <c r="C154" s="23">
        <f t="shared" si="3"/>
        <v>5.5683011775111941</v>
      </c>
      <c r="E154" s="1">
        <v>23377</v>
      </c>
      <c r="F154" s="4">
        <f t="shared" si="4"/>
        <v>106527</v>
      </c>
      <c r="I154" s="1">
        <v>23377</v>
      </c>
      <c r="J154" s="4">
        <v>106527000</v>
      </c>
      <c r="M154" s="4">
        <v>72356</v>
      </c>
      <c r="O154" s="21">
        <f t="shared" si="5"/>
        <v>0.67922686267331289</v>
      </c>
    </row>
    <row r="155" spans="1:15" x14ac:dyDescent="0.3">
      <c r="A155" s="1">
        <v>23408</v>
      </c>
      <c r="B155" s="4">
        <v>3932</v>
      </c>
      <c r="C155" s="23">
        <f t="shared" si="3"/>
        <v>5.409793211617572</v>
      </c>
      <c r="E155" s="1">
        <v>23408</v>
      </c>
      <c r="F155" s="4">
        <f t="shared" si="4"/>
        <v>106662</v>
      </c>
      <c r="I155" s="1">
        <v>23408</v>
      </c>
      <c r="J155" s="4">
        <v>106662000</v>
      </c>
      <c r="M155" s="4">
        <v>72683</v>
      </c>
      <c r="O155" s="21">
        <f t="shared" si="5"/>
        <v>0.68143293769102398</v>
      </c>
    </row>
    <row r="156" spans="1:15" x14ac:dyDescent="0.3">
      <c r="A156" s="1">
        <v>23437</v>
      </c>
      <c r="B156" s="4">
        <v>3950</v>
      </c>
      <c r="C156" s="23">
        <f t="shared" si="3"/>
        <v>5.4323160920330613</v>
      </c>
      <c r="E156" s="1">
        <v>23437</v>
      </c>
      <c r="F156" s="4">
        <f t="shared" si="4"/>
        <v>106796</v>
      </c>
      <c r="I156" s="1">
        <v>23437</v>
      </c>
      <c r="J156" s="4">
        <v>106796000</v>
      </c>
      <c r="M156" s="4">
        <v>72713</v>
      </c>
      <c r="O156" s="21">
        <f t="shared" si="5"/>
        <v>0.68085883366418221</v>
      </c>
    </row>
    <row r="157" spans="1:15" x14ac:dyDescent="0.3">
      <c r="A157" s="1">
        <v>23468</v>
      </c>
      <c r="B157" s="4">
        <v>3918</v>
      </c>
      <c r="C157" s="23">
        <f t="shared" si="3"/>
        <v>5.3470535251248741</v>
      </c>
      <c r="E157" s="1">
        <v>23468</v>
      </c>
      <c r="F157" s="4">
        <f t="shared" si="4"/>
        <v>106944</v>
      </c>
      <c r="I157" s="1">
        <v>23468</v>
      </c>
      <c r="J157" s="4">
        <v>106944000</v>
      </c>
      <c r="M157" s="4">
        <v>73274</v>
      </c>
      <c r="O157" s="21">
        <f t="shared" si="5"/>
        <v>0.68516232794733689</v>
      </c>
    </row>
    <row r="158" spans="1:15" x14ac:dyDescent="0.3">
      <c r="A158" s="1">
        <v>23498</v>
      </c>
      <c r="B158" s="4">
        <v>3764</v>
      </c>
      <c r="C158" s="23">
        <f t="shared" si="3"/>
        <v>5.1284147421486477</v>
      </c>
      <c r="E158" s="1">
        <v>23498</v>
      </c>
      <c r="F158" s="4">
        <f t="shared" si="4"/>
        <v>107097</v>
      </c>
      <c r="I158" s="1">
        <v>23498</v>
      </c>
      <c r="J158" s="4">
        <v>107097000</v>
      </c>
      <c r="M158" s="4">
        <v>73395</v>
      </c>
      <c r="O158" s="21">
        <f t="shared" si="5"/>
        <v>0.6853133140984341</v>
      </c>
    </row>
    <row r="159" spans="1:15" x14ac:dyDescent="0.3">
      <c r="A159" s="1">
        <v>23529</v>
      </c>
      <c r="B159" s="4">
        <v>3814</v>
      </c>
      <c r="C159" s="23">
        <f t="shared" si="3"/>
        <v>5.2223682769197071</v>
      </c>
      <c r="E159" s="1">
        <v>23529</v>
      </c>
      <c r="F159" s="4">
        <f t="shared" si="4"/>
        <v>107255</v>
      </c>
      <c r="I159" s="1">
        <v>23529</v>
      </c>
      <c r="J159" s="4">
        <v>107255000</v>
      </c>
      <c r="M159" s="4">
        <v>73032</v>
      </c>
      <c r="O159" s="21">
        <f t="shared" si="5"/>
        <v>0.68091930446133053</v>
      </c>
    </row>
    <row r="160" spans="1:15" x14ac:dyDescent="0.3">
      <c r="A160" s="1">
        <v>23559</v>
      </c>
      <c r="B160" s="4">
        <v>3608</v>
      </c>
      <c r="C160" s="23">
        <f t="shared" si="3"/>
        <v>4.9419918637938824</v>
      </c>
      <c r="E160" s="1">
        <v>23559</v>
      </c>
      <c r="F160" s="4">
        <f t="shared" si="4"/>
        <v>107412</v>
      </c>
      <c r="I160" s="1">
        <v>23559</v>
      </c>
      <c r="J160" s="4">
        <v>107412000</v>
      </c>
      <c r="M160" s="4">
        <v>73007</v>
      </c>
      <c r="O160" s="21">
        <f t="shared" si="5"/>
        <v>0.67969128216586605</v>
      </c>
    </row>
    <row r="161" spans="1:15" x14ac:dyDescent="0.3">
      <c r="A161" s="1">
        <v>23590</v>
      </c>
      <c r="B161" s="4">
        <v>3655</v>
      </c>
      <c r="C161" s="23">
        <f t="shared" si="3"/>
        <v>4.9987691129407255</v>
      </c>
      <c r="E161" s="1">
        <v>23590</v>
      </c>
      <c r="F161" s="4">
        <f t="shared" si="4"/>
        <v>107548</v>
      </c>
      <c r="I161" s="1">
        <v>23590</v>
      </c>
      <c r="J161" s="4">
        <v>107548000</v>
      </c>
      <c r="M161" s="4">
        <v>73118</v>
      </c>
      <c r="O161" s="21">
        <f t="shared" si="5"/>
        <v>0.67986387473500209</v>
      </c>
    </row>
    <row r="162" spans="1:15" x14ac:dyDescent="0.3">
      <c r="A162" s="1">
        <v>23621</v>
      </c>
      <c r="B162" s="4">
        <v>3712</v>
      </c>
      <c r="C162" s="23">
        <f t="shared" si="3"/>
        <v>5.0648110246964109</v>
      </c>
      <c r="E162" s="1">
        <v>23621</v>
      </c>
      <c r="F162" s="4">
        <f t="shared" si="4"/>
        <v>107707</v>
      </c>
      <c r="I162" s="1">
        <v>23621</v>
      </c>
      <c r="J162" s="4">
        <v>107707000</v>
      </c>
      <c r="M162" s="4">
        <v>73290</v>
      </c>
      <c r="O162" s="21">
        <f t="shared" si="5"/>
        <v>0.68045716620089691</v>
      </c>
    </row>
    <row r="163" spans="1:15" x14ac:dyDescent="0.3">
      <c r="A163" s="1">
        <v>23651</v>
      </c>
      <c r="B163" s="4">
        <v>3726</v>
      </c>
      <c r="C163" s="23">
        <f t="shared" si="3"/>
        <v>5.0826649206089378</v>
      </c>
      <c r="E163" s="1">
        <v>23651</v>
      </c>
      <c r="F163" s="4">
        <f t="shared" si="4"/>
        <v>107864</v>
      </c>
      <c r="I163" s="1">
        <v>23651</v>
      </c>
      <c r="J163" s="4">
        <v>107864000</v>
      </c>
      <c r="M163" s="4">
        <v>73308</v>
      </c>
      <c r="O163" s="21">
        <f t="shared" si="5"/>
        <v>0.67963361269747091</v>
      </c>
    </row>
    <row r="164" spans="1:15" x14ac:dyDescent="0.3">
      <c r="A164" s="1">
        <v>23682</v>
      </c>
      <c r="B164" s="4">
        <v>3551</v>
      </c>
      <c r="C164" s="23">
        <f t="shared" si="3"/>
        <v>4.8454002128646669</v>
      </c>
      <c r="E164" s="1">
        <v>23682</v>
      </c>
      <c r="F164" s="4">
        <f t="shared" si="4"/>
        <v>108021</v>
      </c>
      <c r="I164" s="1">
        <v>23682</v>
      </c>
      <c r="J164" s="4">
        <v>108021000</v>
      </c>
      <c r="M164" s="4">
        <v>73286</v>
      </c>
      <c r="O164" s="21">
        <f t="shared" si="5"/>
        <v>0.67844215476620295</v>
      </c>
    </row>
    <row r="165" spans="1:15" x14ac:dyDescent="0.3">
      <c r="A165" s="1">
        <v>23712</v>
      </c>
      <c r="B165" s="4">
        <v>3651</v>
      </c>
      <c r="C165" s="23">
        <f t="shared" si="3"/>
        <v>4.9697134689988429</v>
      </c>
      <c r="E165" s="1">
        <v>23712</v>
      </c>
      <c r="F165" s="4">
        <f t="shared" si="4"/>
        <v>108172</v>
      </c>
      <c r="I165" s="1">
        <v>23712</v>
      </c>
      <c r="J165" s="4">
        <v>108172000</v>
      </c>
      <c r="M165" s="4">
        <v>73465</v>
      </c>
      <c r="O165" s="21">
        <f t="shared" si="5"/>
        <v>0.67914987242539659</v>
      </c>
    </row>
    <row r="166" spans="1:15" x14ac:dyDescent="0.3">
      <c r="A166" s="1">
        <v>23743</v>
      </c>
      <c r="B166" s="4">
        <v>3572</v>
      </c>
      <c r="C166" s="23">
        <f t="shared" si="3"/>
        <v>4.8553059033016623</v>
      </c>
      <c r="E166" s="1">
        <v>23743</v>
      </c>
      <c r="F166" s="4">
        <f t="shared" si="4"/>
        <v>108335</v>
      </c>
      <c r="I166" s="1">
        <v>23743</v>
      </c>
      <c r="J166" s="4">
        <v>108335000</v>
      </c>
      <c r="M166" s="4">
        <v>73569</v>
      </c>
      <c r="O166" s="21">
        <f t="shared" si="5"/>
        <v>0.67908801403055341</v>
      </c>
    </row>
    <row r="167" spans="1:15" x14ac:dyDescent="0.3">
      <c r="A167" s="1">
        <v>23774</v>
      </c>
      <c r="B167" s="4">
        <v>3730</v>
      </c>
      <c r="C167" s="23">
        <f t="shared" si="3"/>
        <v>5.0502999038682859</v>
      </c>
      <c r="E167" s="1">
        <v>23774</v>
      </c>
      <c r="F167" s="4">
        <f t="shared" si="4"/>
        <v>108481</v>
      </c>
      <c r="I167" s="1">
        <v>23774</v>
      </c>
      <c r="J167" s="4">
        <v>108481000</v>
      </c>
      <c r="M167" s="4">
        <v>73857</v>
      </c>
      <c r="O167" s="21">
        <f t="shared" si="5"/>
        <v>0.68082890091352399</v>
      </c>
    </row>
    <row r="168" spans="1:15" x14ac:dyDescent="0.3">
      <c r="A168" s="1">
        <v>23802</v>
      </c>
      <c r="B168" s="4">
        <v>3510</v>
      </c>
      <c r="C168" s="23">
        <f t="shared" si="3"/>
        <v>4.7465144897158851</v>
      </c>
      <c r="E168" s="1">
        <v>23802</v>
      </c>
      <c r="F168" s="4">
        <f t="shared" si="4"/>
        <v>108631</v>
      </c>
      <c r="I168" s="1">
        <v>23802</v>
      </c>
      <c r="J168" s="4">
        <v>108631000</v>
      </c>
      <c r="M168" s="4">
        <v>73949</v>
      </c>
      <c r="O168" s="21">
        <f t="shared" si="5"/>
        <v>0.68073570159530894</v>
      </c>
    </row>
    <row r="169" spans="1:15" x14ac:dyDescent="0.3">
      <c r="A169" s="1">
        <v>23833</v>
      </c>
      <c r="B169" s="4">
        <v>3595</v>
      </c>
      <c r="C169" s="23">
        <f t="shared" si="3"/>
        <v>4.8431858597833699</v>
      </c>
      <c r="E169" s="1">
        <v>23833</v>
      </c>
      <c r="F169" s="4">
        <f t="shared" si="4"/>
        <v>108790</v>
      </c>
      <c r="I169" s="1">
        <v>23833</v>
      </c>
      <c r="J169" s="4">
        <v>108790000</v>
      </c>
      <c r="M169" s="4">
        <v>74228</v>
      </c>
      <c r="O169" s="21">
        <f t="shared" si="5"/>
        <v>0.68230535894843269</v>
      </c>
    </row>
    <row r="170" spans="1:15" x14ac:dyDescent="0.3">
      <c r="A170" s="1">
        <v>23863</v>
      </c>
      <c r="B170" s="4">
        <v>3432</v>
      </c>
      <c r="C170" s="23">
        <f t="shared" si="3"/>
        <v>4.6088147610990244</v>
      </c>
      <c r="E170" s="1">
        <v>23863</v>
      </c>
      <c r="F170" s="4">
        <f t="shared" si="4"/>
        <v>108936</v>
      </c>
      <c r="I170" s="1">
        <v>23863</v>
      </c>
      <c r="J170" s="4">
        <v>108936000</v>
      </c>
      <c r="M170" s="4">
        <v>74466</v>
      </c>
      <c r="O170" s="21">
        <f t="shared" si="5"/>
        <v>0.6835756774619961</v>
      </c>
    </row>
    <row r="171" spans="1:15" x14ac:dyDescent="0.3">
      <c r="A171" s="1">
        <v>23894</v>
      </c>
      <c r="B171" s="4">
        <v>3387</v>
      </c>
      <c r="C171" s="23">
        <f t="shared" si="3"/>
        <v>4.551685212062571</v>
      </c>
      <c r="E171" s="1">
        <v>23894</v>
      </c>
      <c r="F171" s="4">
        <f t="shared" si="4"/>
        <v>109093</v>
      </c>
      <c r="I171" s="1">
        <v>23894</v>
      </c>
      <c r="J171" s="4">
        <v>109093000</v>
      </c>
      <c r="M171" s="4">
        <v>74412</v>
      </c>
      <c r="O171" s="21">
        <f t="shared" si="5"/>
        <v>0.68209692647557596</v>
      </c>
    </row>
    <row r="172" spans="1:15" x14ac:dyDescent="0.3">
      <c r="A172" s="1">
        <v>23924</v>
      </c>
      <c r="B172" s="4">
        <v>3301</v>
      </c>
      <c r="C172" s="23">
        <f t="shared" si="3"/>
        <v>4.4154037532938295</v>
      </c>
      <c r="E172" s="1">
        <v>23924</v>
      </c>
      <c r="F172" s="4">
        <f t="shared" si="4"/>
        <v>109138</v>
      </c>
      <c r="I172" s="1">
        <v>23924</v>
      </c>
      <c r="J172" s="4">
        <v>109138000</v>
      </c>
      <c r="M172" s="4">
        <v>74761</v>
      </c>
      <c r="O172" s="21">
        <f t="shared" si="5"/>
        <v>0.68501346918580153</v>
      </c>
    </row>
    <row r="173" spans="1:15" x14ac:dyDescent="0.3">
      <c r="A173" s="1">
        <v>23955</v>
      </c>
      <c r="B173" s="4">
        <v>3254</v>
      </c>
      <c r="C173" s="23">
        <f t="shared" si="3"/>
        <v>4.3609949608663028</v>
      </c>
      <c r="E173" s="1">
        <v>23955</v>
      </c>
      <c r="F173" s="4">
        <f t="shared" si="4"/>
        <v>109297</v>
      </c>
      <c r="I173" s="1">
        <v>23955</v>
      </c>
      <c r="J173" s="4">
        <v>109297000</v>
      </c>
      <c r="M173" s="4">
        <v>74616</v>
      </c>
      <c r="O173" s="21">
        <f t="shared" si="5"/>
        <v>0.68269028427129752</v>
      </c>
    </row>
    <row r="174" spans="1:15" x14ac:dyDescent="0.3">
      <c r="A174" s="1">
        <v>23986</v>
      </c>
      <c r="B174" s="4">
        <v>3216</v>
      </c>
      <c r="C174" s="23">
        <f t="shared" si="3"/>
        <v>4.3166626399291292</v>
      </c>
      <c r="E174" s="1">
        <v>23986</v>
      </c>
      <c r="F174" s="4">
        <f t="shared" si="4"/>
        <v>109411</v>
      </c>
      <c r="I174" s="1">
        <v>23986</v>
      </c>
      <c r="J174" s="4">
        <v>109411000</v>
      </c>
      <c r="M174" s="4">
        <v>74502</v>
      </c>
      <c r="O174" s="21">
        <f t="shared" si="5"/>
        <v>0.68093701730173373</v>
      </c>
    </row>
    <row r="175" spans="1:15" x14ac:dyDescent="0.3">
      <c r="A175" s="1">
        <v>24016</v>
      </c>
      <c r="B175" s="4">
        <v>3143</v>
      </c>
      <c r="C175" s="23">
        <f t="shared" ref="C175:C238" si="6">B175/M175*100</f>
        <v>4.1997381009647503</v>
      </c>
      <c r="E175" s="1">
        <v>24016</v>
      </c>
      <c r="F175" s="4">
        <f t="shared" ref="F175:F238" si="7">J175/1000</f>
        <v>109516</v>
      </c>
      <c r="I175" s="1">
        <v>24016</v>
      </c>
      <c r="J175" s="4">
        <v>109516000</v>
      </c>
      <c r="M175" s="4">
        <v>74838</v>
      </c>
      <c r="O175" s="21">
        <f t="shared" ref="O175:O238" si="8">M175/J175*1000</f>
        <v>0.68335220424412868</v>
      </c>
    </row>
    <row r="176" spans="1:15" x14ac:dyDescent="0.3">
      <c r="A176" s="1">
        <v>24047</v>
      </c>
      <c r="B176" s="4">
        <v>3073</v>
      </c>
      <c r="C176" s="23">
        <f t="shared" si="6"/>
        <v>4.1084535476021768</v>
      </c>
      <c r="E176" s="1">
        <v>24047</v>
      </c>
      <c r="F176" s="4">
        <f t="shared" si="7"/>
        <v>109617</v>
      </c>
      <c r="I176" s="1">
        <v>24047</v>
      </c>
      <c r="J176" s="4">
        <v>109617000</v>
      </c>
      <c r="M176" s="4">
        <v>74797</v>
      </c>
      <c r="O176" s="21">
        <f t="shared" si="8"/>
        <v>0.68234854082852114</v>
      </c>
    </row>
    <row r="177" spans="1:15" x14ac:dyDescent="0.3">
      <c r="A177" s="1">
        <v>24077</v>
      </c>
      <c r="B177" s="4">
        <v>3031</v>
      </c>
      <c r="C177" s="23">
        <f t="shared" si="6"/>
        <v>4.0363282862583727</v>
      </c>
      <c r="E177" s="1">
        <v>24077</v>
      </c>
      <c r="F177" s="4">
        <f t="shared" si="7"/>
        <v>109714</v>
      </c>
      <c r="I177" s="1">
        <v>24077</v>
      </c>
      <c r="J177" s="4">
        <v>109714000</v>
      </c>
      <c r="M177" s="4">
        <v>75093</v>
      </c>
      <c r="O177" s="21">
        <f t="shared" si="8"/>
        <v>0.68444318865413711</v>
      </c>
    </row>
    <row r="178" spans="1:15" x14ac:dyDescent="0.3">
      <c r="A178" s="1">
        <v>24108</v>
      </c>
      <c r="B178" s="4">
        <v>2988</v>
      </c>
      <c r="C178" s="23">
        <f t="shared" si="6"/>
        <v>3.9741441225760115</v>
      </c>
      <c r="E178" s="1">
        <v>24108</v>
      </c>
      <c r="F178" s="4">
        <f t="shared" si="7"/>
        <v>109797</v>
      </c>
      <c r="I178" s="1">
        <v>24108</v>
      </c>
      <c r="J178" s="4">
        <v>109797000</v>
      </c>
      <c r="M178" s="4">
        <v>75186</v>
      </c>
      <c r="O178" s="21">
        <f t="shared" si="8"/>
        <v>0.68477280800021856</v>
      </c>
    </row>
    <row r="179" spans="1:15" x14ac:dyDescent="0.3">
      <c r="A179" s="1">
        <v>24139</v>
      </c>
      <c r="B179" s="4">
        <v>2820</v>
      </c>
      <c r="C179" s="23">
        <f t="shared" si="6"/>
        <v>3.7623075486298263</v>
      </c>
      <c r="E179" s="1">
        <v>24139</v>
      </c>
      <c r="F179" s="4">
        <f t="shared" si="7"/>
        <v>109900</v>
      </c>
      <c r="I179" s="1">
        <v>24139</v>
      </c>
      <c r="J179" s="4">
        <v>109900000</v>
      </c>
      <c r="M179" s="4">
        <v>74954</v>
      </c>
      <c r="O179" s="21">
        <f t="shared" si="8"/>
        <v>0.68202001819836222</v>
      </c>
    </row>
    <row r="180" spans="1:15" x14ac:dyDescent="0.3">
      <c r="A180" s="1">
        <v>24167</v>
      </c>
      <c r="B180" s="4">
        <v>2887</v>
      </c>
      <c r="C180" s="23">
        <f t="shared" si="6"/>
        <v>3.8454878454878454</v>
      </c>
      <c r="E180" s="1">
        <v>24167</v>
      </c>
      <c r="F180" s="4">
        <f t="shared" si="7"/>
        <v>109989</v>
      </c>
      <c r="I180" s="1">
        <v>24167</v>
      </c>
      <c r="J180" s="4">
        <v>109989000</v>
      </c>
      <c r="M180" s="4">
        <v>75075</v>
      </c>
      <c r="O180" s="21">
        <f t="shared" si="8"/>
        <v>0.68256825682568256</v>
      </c>
    </row>
    <row r="181" spans="1:15" x14ac:dyDescent="0.3">
      <c r="A181" s="1">
        <v>24198</v>
      </c>
      <c r="B181" s="4">
        <v>2828</v>
      </c>
      <c r="C181" s="23">
        <f t="shared" si="6"/>
        <v>3.7537497677135043</v>
      </c>
      <c r="E181" s="1">
        <v>24198</v>
      </c>
      <c r="F181" s="4">
        <f t="shared" si="7"/>
        <v>110093</v>
      </c>
      <c r="I181" s="1">
        <v>24198</v>
      </c>
      <c r="J181" s="4">
        <v>110093000</v>
      </c>
      <c r="M181" s="4">
        <v>75338</v>
      </c>
      <c r="O181" s="21">
        <f t="shared" si="8"/>
        <v>0.68431235410062397</v>
      </c>
    </row>
    <row r="182" spans="1:15" x14ac:dyDescent="0.3">
      <c r="A182" s="1">
        <v>24228</v>
      </c>
      <c r="B182" s="4">
        <v>2950</v>
      </c>
      <c r="C182" s="23">
        <f t="shared" si="6"/>
        <v>3.9100295571725847</v>
      </c>
      <c r="E182" s="1">
        <v>24228</v>
      </c>
      <c r="F182" s="4">
        <f t="shared" si="7"/>
        <v>110200</v>
      </c>
      <c r="I182" s="1">
        <v>24228</v>
      </c>
      <c r="J182" s="4">
        <v>110200000</v>
      </c>
      <c r="M182" s="4">
        <v>75447</v>
      </c>
      <c r="O182" s="21">
        <f t="shared" si="8"/>
        <v>0.68463702359346645</v>
      </c>
    </row>
    <row r="183" spans="1:15" x14ac:dyDescent="0.3">
      <c r="A183" s="1">
        <v>24259</v>
      </c>
      <c r="B183" s="4">
        <v>2872</v>
      </c>
      <c r="C183" s="23">
        <f t="shared" si="6"/>
        <v>3.7965814903433053</v>
      </c>
      <c r="E183" s="1">
        <v>24259</v>
      </c>
      <c r="F183" s="4">
        <f t="shared" si="7"/>
        <v>110286</v>
      </c>
      <c r="I183" s="1">
        <v>24259</v>
      </c>
      <c r="J183" s="4">
        <v>110286000</v>
      </c>
      <c r="M183" s="4">
        <v>75647</v>
      </c>
      <c r="O183" s="21">
        <f t="shared" si="8"/>
        <v>0.68591661679632954</v>
      </c>
    </row>
    <row r="184" spans="1:15" x14ac:dyDescent="0.3">
      <c r="A184" s="1">
        <v>24289</v>
      </c>
      <c r="B184" s="4">
        <v>2876</v>
      </c>
      <c r="C184" s="23">
        <f t="shared" si="6"/>
        <v>3.7974014999471852</v>
      </c>
      <c r="E184" s="1">
        <v>24289</v>
      </c>
      <c r="F184" s="4">
        <f t="shared" si="7"/>
        <v>110388</v>
      </c>
      <c r="I184" s="1">
        <v>24289</v>
      </c>
      <c r="J184" s="4">
        <v>110388000</v>
      </c>
      <c r="M184" s="4">
        <v>75736</v>
      </c>
      <c r="O184" s="21">
        <f t="shared" si="8"/>
        <v>0.68608906765228095</v>
      </c>
    </row>
    <row r="185" spans="1:15" x14ac:dyDescent="0.3">
      <c r="A185" s="1">
        <v>24320</v>
      </c>
      <c r="B185" s="4">
        <v>2900</v>
      </c>
      <c r="C185" s="23">
        <f t="shared" si="6"/>
        <v>3.8134813139415615</v>
      </c>
      <c r="E185" s="1">
        <v>24320</v>
      </c>
      <c r="F185" s="4">
        <f t="shared" si="7"/>
        <v>110498</v>
      </c>
      <c r="I185" s="1">
        <v>24320</v>
      </c>
      <c r="J185" s="4">
        <v>110498000</v>
      </c>
      <c r="M185" s="4">
        <v>76046</v>
      </c>
      <c r="O185" s="21">
        <f t="shared" si="8"/>
        <v>0.68821155134029577</v>
      </c>
    </row>
    <row r="186" spans="1:15" x14ac:dyDescent="0.3">
      <c r="A186" s="1">
        <v>24351</v>
      </c>
      <c r="B186" s="4">
        <v>2798</v>
      </c>
      <c r="C186" s="23">
        <f t="shared" si="6"/>
        <v>3.6788682023771959</v>
      </c>
      <c r="E186" s="1">
        <v>24351</v>
      </c>
      <c r="F186" s="4">
        <f t="shared" si="7"/>
        <v>110591</v>
      </c>
      <c r="I186" s="1">
        <v>24351</v>
      </c>
      <c r="J186" s="4">
        <v>110591000</v>
      </c>
      <c r="M186" s="4">
        <v>76056</v>
      </c>
      <c r="O186" s="21">
        <f t="shared" si="8"/>
        <v>0.68772323245110356</v>
      </c>
    </row>
    <row r="187" spans="1:15" x14ac:dyDescent="0.3">
      <c r="A187" s="1">
        <v>24381</v>
      </c>
      <c r="B187" s="4">
        <v>2798</v>
      </c>
      <c r="C187" s="23">
        <f t="shared" si="6"/>
        <v>3.6719641990052363</v>
      </c>
      <c r="E187" s="1">
        <v>24381</v>
      </c>
      <c r="F187" s="4">
        <f t="shared" si="7"/>
        <v>110691</v>
      </c>
      <c r="I187" s="1">
        <v>24381</v>
      </c>
      <c r="J187" s="4">
        <v>110691000</v>
      </c>
      <c r="M187" s="4">
        <v>76199</v>
      </c>
      <c r="O187" s="21">
        <f t="shared" si="8"/>
        <v>0.68839381702216074</v>
      </c>
    </row>
    <row r="188" spans="1:15" x14ac:dyDescent="0.3">
      <c r="A188" s="1">
        <v>24412</v>
      </c>
      <c r="B188" s="4">
        <v>2770</v>
      </c>
      <c r="C188" s="23">
        <f t="shared" si="6"/>
        <v>3.615715963973372</v>
      </c>
      <c r="E188" s="1">
        <v>24412</v>
      </c>
      <c r="F188" s="4">
        <f t="shared" si="7"/>
        <v>110793</v>
      </c>
      <c r="I188" s="1">
        <v>24412</v>
      </c>
      <c r="J188" s="4">
        <v>110793000</v>
      </c>
      <c r="M188" s="4">
        <v>76610</v>
      </c>
      <c r="O188" s="21">
        <f t="shared" si="8"/>
        <v>0.69146967768721856</v>
      </c>
    </row>
    <row r="189" spans="1:15" x14ac:dyDescent="0.3">
      <c r="A189" s="1">
        <v>24442</v>
      </c>
      <c r="B189" s="4">
        <v>2912</v>
      </c>
      <c r="C189" s="23">
        <f t="shared" si="6"/>
        <v>3.7995328870969844</v>
      </c>
      <c r="E189" s="1">
        <v>24442</v>
      </c>
      <c r="F189" s="4">
        <f t="shared" si="7"/>
        <v>110870</v>
      </c>
      <c r="I189" s="1">
        <v>24442</v>
      </c>
      <c r="J189" s="4">
        <v>110870000</v>
      </c>
      <c r="M189" s="4">
        <v>76641</v>
      </c>
      <c r="O189" s="21">
        <f t="shared" si="8"/>
        <v>0.69126905384684767</v>
      </c>
    </row>
    <row r="190" spans="1:15" x14ac:dyDescent="0.3">
      <c r="A190" s="1">
        <v>24473</v>
      </c>
      <c r="B190" s="4">
        <v>2968</v>
      </c>
      <c r="C190" s="23">
        <f t="shared" si="6"/>
        <v>3.872701888072652</v>
      </c>
      <c r="E190" s="1">
        <v>24473</v>
      </c>
      <c r="F190" s="4">
        <f t="shared" si="7"/>
        <v>111021</v>
      </c>
      <c r="I190" s="1">
        <v>24473</v>
      </c>
      <c r="J190" s="4">
        <v>111021000</v>
      </c>
      <c r="M190" s="4">
        <v>76639</v>
      </c>
      <c r="O190" s="21">
        <f t="shared" si="8"/>
        <v>0.69031084209293736</v>
      </c>
    </row>
    <row r="191" spans="1:15" x14ac:dyDescent="0.3">
      <c r="A191" s="1">
        <v>24504</v>
      </c>
      <c r="B191" s="4">
        <v>2915</v>
      </c>
      <c r="C191" s="23">
        <f t="shared" si="6"/>
        <v>3.8094117954548423</v>
      </c>
      <c r="E191" s="1">
        <v>24504</v>
      </c>
      <c r="F191" s="4">
        <f t="shared" si="7"/>
        <v>111129</v>
      </c>
      <c r="I191" s="1">
        <v>24504</v>
      </c>
      <c r="J191" s="4">
        <v>111129000</v>
      </c>
      <c r="M191" s="4">
        <v>76521</v>
      </c>
      <c r="O191" s="21">
        <f t="shared" si="8"/>
        <v>0.68857813891963393</v>
      </c>
    </row>
    <row r="192" spans="1:15" x14ac:dyDescent="0.3">
      <c r="A192" s="1">
        <v>24532</v>
      </c>
      <c r="B192" s="4">
        <v>2889</v>
      </c>
      <c r="C192" s="23">
        <f t="shared" si="6"/>
        <v>3.7849806099989518</v>
      </c>
      <c r="E192" s="1">
        <v>24532</v>
      </c>
      <c r="F192" s="4">
        <f t="shared" si="7"/>
        <v>111258</v>
      </c>
      <c r="I192" s="1">
        <v>24532</v>
      </c>
      <c r="J192" s="4">
        <v>111258000</v>
      </c>
      <c r="M192" s="4">
        <v>76328</v>
      </c>
      <c r="O192" s="21">
        <f t="shared" si="8"/>
        <v>0.68604504844595438</v>
      </c>
    </row>
    <row r="193" spans="1:15" x14ac:dyDescent="0.3">
      <c r="A193" s="1">
        <v>24563</v>
      </c>
      <c r="B193" s="4">
        <v>2895</v>
      </c>
      <c r="C193" s="23">
        <f t="shared" si="6"/>
        <v>3.7706604842596088</v>
      </c>
      <c r="E193" s="1">
        <v>24563</v>
      </c>
      <c r="F193" s="4">
        <f t="shared" si="7"/>
        <v>111389</v>
      </c>
      <c r="I193" s="1">
        <v>24563</v>
      </c>
      <c r="J193" s="4">
        <v>111389000</v>
      </c>
      <c r="M193" s="4">
        <v>76777</v>
      </c>
      <c r="O193" s="21">
        <f t="shared" si="8"/>
        <v>0.68926913788614674</v>
      </c>
    </row>
    <row r="194" spans="1:15" x14ac:dyDescent="0.3">
      <c r="A194" s="1">
        <v>24593</v>
      </c>
      <c r="B194" s="4">
        <v>2929</v>
      </c>
      <c r="C194" s="23">
        <f t="shared" si="6"/>
        <v>3.8151433446654419</v>
      </c>
      <c r="E194" s="1">
        <v>24593</v>
      </c>
      <c r="F194" s="4">
        <f t="shared" si="7"/>
        <v>111538</v>
      </c>
      <c r="I194" s="1">
        <v>24593</v>
      </c>
      <c r="J194" s="4">
        <v>111538000</v>
      </c>
      <c r="M194" s="4">
        <v>76773</v>
      </c>
      <c r="O194" s="21">
        <f t="shared" si="8"/>
        <v>0.68831250336208283</v>
      </c>
    </row>
    <row r="195" spans="1:15" x14ac:dyDescent="0.3">
      <c r="A195" s="1">
        <v>24624</v>
      </c>
      <c r="B195" s="4">
        <v>2992</v>
      </c>
      <c r="C195" s="23">
        <f t="shared" si="6"/>
        <v>3.8721366636469523</v>
      </c>
      <c r="E195" s="1">
        <v>24624</v>
      </c>
      <c r="F195" s="4">
        <f t="shared" si="7"/>
        <v>111718</v>
      </c>
      <c r="I195" s="1">
        <v>24624</v>
      </c>
      <c r="J195" s="4">
        <v>111718000</v>
      </c>
      <c r="M195" s="4">
        <v>77270</v>
      </c>
      <c r="O195" s="21">
        <f t="shared" si="8"/>
        <v>0.69165219570704806</v>
      </c>
    </row>
    <row r="196" spans="1:15" x14ac:dyDescent="0.3">
      <c r="A196" s="1">
        <v>24654</v>
      </c>
      <c r="B196" s="4">
        <v>2944</v>
      </c>
      <c r="C196" s="23">
        <f t="shared" si="6"/>
        <v>3.800475059382423</v>
      </c>
      <c r="E196" s="1">
        <v>24654</v>
      </c>
      <c r="F196" s="4">
        <f t="shared" si="7"/>
        <v>111886</v>
      </c>
      <c r="I196" s="1">
        <v>24654</v>
      </c>
      <c r="J196" s="4">
        <v>111886000</v>
      </c>
      <c r="M196" s="4">
        <v>77464</v>
      </c>
      <c r="O196" s="21">
        <f t="shared" si="8"/>
        <v>0.69234756806034714</v>
      </c>
    </row>
    <row r="197" spans="1:15" x14ac:dyDescent="0.3">
      <c r="A197" s="1">
        <v>24685</v>
      </c>
      <c r="B197" s="4">
        <v>2945</v>
      </c>
      <c r="C197" s="23">
        <f t="shared" si="6"/>
        <v>3.7896335186329013</v>
      </c>
      <c r="E197" s="1">
        <v>24685</v>
      </c>
      <c r="F197" s="4">
        <f t="shared" si="7"/>
        <v>112123</v>
      </c>
      <c r="I197" s="1">
        <v>24685</v>
      </c>
      <c r="J197" s="4">
        <v>112123000</v>
      </c>
      <c r="M197" s="4">
        <v>77712</v>
      </c>
      <c r="O197" s="21">
        <f t="shared" si="8"/>
        <v>0.693095974956075</v>
      </c>
    </row>
    <row r="198" spans="1:15" x14ac:dyDescent="0.3">
      <c r="A198" s="1">
        <v>24716</v>
      </c>
      <c r="B198" s="4">
        <v>2958</v>
      </c>
      <c r="C198" s="23">
        <f t="shared" si="6"/>
        <v>3.801470210250347</v>
      </c>
      <c r="E198" s="1">
        <v>24716</v>
      </c>
      <c r="F198" s="4">
        <f t="shared" si="7"/>
        <v>112289</v>
      </c>
      <c r="I198" s="1">
        <v>24716</v>
      </c>
      <c r="J198" s="4">
        <v>112289000</v>
      </c>
      <c r="M198" s="4">
        <v>77812</v>
      </c>
      <c r="O198" s="21">
        <f t="shared" si="8"/>
        <v>0.69296191078378111</v>
      </c>
    </row>
    <row r="199" spans="1:15" x14ac:dyDescent="0.3">
      <c r="A199" s="1">
        <v>24746</v>
      </c>
      <c r="B199" s="4">
        <v>3143</v>
      </c>
      <c r="C199" s="23">
        <f t="shared" si="6"/>
        <v>4.0194899864439728</v>
      </c>
      <c r="E199" s="1">
        <v>24746</v>
      </c>
      <c r="F199" s="4">
        <f t="shared" si="7"/>
        <v>112441</v>
      </c>
      <c r="I199" s="1">
        <v>24746</v>
      </c>
      <c r="J199" s="4">
        <v>112441000</v>
      </c>
      <c r="M199" s="4">
        <v>78194</v>
      </c>
      <c r="O199" s="21">
        <f t="shared" si="8"/>
        <v>0.69542248823827613</v>
      </c>
    </row>
    <row r="200" spans="1:15" x14ac:dyDescent="0.3">
      <c r="A200" s="1">
        <v>24777</v>
      </c>
      <c r="B200" s="4">
        <v>3066</v>
      </c>
      <c r="C200" s="23">
        <f t="shared" si="6"/>
        <v>3.9211673977823533</v>
      </c>
      <c r="E200" s="1">
        <v>24777</v>
      </c>
      <c r="F200" s="4">
        <f t="shared" si="7"/>
        <v>112589</v>
      </c>
      <c r="I200" s="1">
        <v>24777</v>
      </c>
      <c r="J200" s="4">
        <v>112589000</v>
      </c>
      <c r="M200" s="4">
        <v>78191</v>
      </c>
      <c r="O200" s="21">
        <f t="shared" si="8"/>
        <v>0.69448169892263012</v>
      </c>
    </row>
    <row r="201" spans="1:15" x14ac:dyDescent="0.3">
      <c r="A201" s="1">
        <v>24807</v>
      </c>
      <c r="B201" s="4">
        <v>3018</v>
      </c>
      <c r="C201" s="23">
        <f t="shared" si="6"/>
        <v>3.8450268183613403</v>
      </c>
      <c r="E201" s="1">
        <v>24807</v>
      </c>
      <c r="F201" s="4">
        <f t="shared" si="7"/>
        <v>112742</v>
      </c>
      <c r="I201" s="1">
        <v>24807</v>
      </c>
      <c r="J201" s="4">
        <v>112742000</v>
      </c>
      <c r="M201" s="4">
        <v>78491</v>
      </c>
      <c r="O201" s="21">
        <f t="shared" si="8"/>
        <v>0.69620017384825539</v>
      </c>
    </row>
    <row r="202" spans="1:15" x14ac:dyDescent="0.3">
      <c r="A202" s="1">
        <v>24838</v>
      </c>
      <c r="B202" s="4">
        <v>2878</v>
      </c>
      <c r="C202" s="23">
        <f t="shared" si="6"/>
        <v>3.7098146381706152</v>
      </c>
      <c r="E202" s="1">
        <v>24838</v>
      </c>
      <c r="F202" s="4">
        <f t="shared" si="7"/>
        <v>112899</v>
      </c>
      <c r="I202" s="1">
        <v>24838</v>
      </c>
      <c r="J202" s="4">
        <v>112899000</v>
      </c>
      <c r="M202" s="4">
        <v>77578</v>
      </c>
      <c r="O202" s="21">
        <f t="shared" si="8"/>
        <v>0.68714514743266109</v>
      </c>
    </row>
    <row r="203" spans="1:15" x14ac:dyDescent="0.3">
      <c r="A203" s="1">
        <v>24869</v>
      </c>
      <c r="B203" s="4">
        <v>3001</v>
      </c>
      <c r="C203" s="23">
        <f t="shared" si="6"/>
        <v>3.8361242490093317</v>
      </c>
      <c r="E203" s="1">
        <v>24869</v>
      </c>
      <c r="F203" s="4">
        <f t="shared" si="7"/>
        <v>113046</v>
      </c>
      <c r="I203" s="1">
        <v>24869</v>
      </c>
      <c r="J203" s="4">
        <v>113046000</v>
      </c>
      <c r="M203" s="4">
        <v>78230</v>
      </c>
      <c r="O203" s="21">
        <f t="shared" si="8"/>
        <v>0.69201917803372082</v>
      </c>
    </row>
    <row r="204" spans="1:15" x14ac:dyDescent="0.3">
      <c r="A204" s="1">
        <v>24898</v>
      </c>
      <c r="B204" s="4">
        <v>2877</v>
      </c>
      <c r="C204" s="23">
        <f t="shared" si="6"/>
        <v>3.6763954201594764</v>
      </c>
      <c r="E204" s="1">
        <v>24898</v>
      </c>
      <c r="F204" s="4">
        <f t="shared" si="7"/>
        <v>113170</v>
      </c>
      <c r="I204" s="1">
        <v>24898</v>
      </c>
      <c r="J204" s="4">
        <v>113170000</v>
      </c>
      <c r="M204" s="4">
        <v>78256</v>
      </c>
      <c r="O204" s="21">
        <f t="shared" si="8"/>
        <v>0.69149067774145101</v>
      </c>
    </row>
    <row r="205" spans="1:15" x14ac:dyDescent="0.3">
      <c r="A205" s="1">
        <v>24929</v>
      </c>
      <c r="B205" s="4">
        <v>2709</v>
      </c>
      <c r="C205" s="23">
        <f t="shared" si="6"/>
        <v>3.4610962054426988</v>
      </c>
      <c r="E205" s="1">
        <v>24929</v>
      </c>
      <c r="F205" s="4">
        <f t="shared" si="7"/>
        <v>113303</v>
      </c>
      <c r="I205" s="1">
        <v>24929</v>
      </c>
      <c r="J205" s="4">
        <v>113303000</v>
      </c>
      <c r="M205" s="4">
        <v>78270</v>
      </c>
      <c r="O205" s="21">
        <f t="shared" si="8"/>
        <v>0.69080253832643446</v>
      </c>
    </row>
    <row r="206" spans="1:15" x14ac:dyDescent="0.3">
      <c r="A206" s="1">
        <v>24959</v>
      </c>
      <c r="B206" s="4">
        <v>2740</v>
      </c>
      <c r="C206" s="23">
        <f t="shared" si="6"/>
        <v>3.4750846576280643</v>
      </c>
      <c r="E206" s="1">
        <v>24959</v>
      </c>
      <c r="F206" s="4">
        <f t="shared" si="7"/>
        <v>113432</v>
      </c>
      <c r="I206" s="1">
        <v>24959</v>
      </c>
      <c r="J206" s="4">
        <v>113432000</v>
      </c>
      <c r="M206" s="4">
        <v>78847</v>
      </c>
      <c r="O206" s="21">
        <f t="shared" si="8"/>
        <v>0.69510367444812748</v>
      </c>
    </row>
    <row r="207" spans="1:15" x14ac:dyDescent="0.3">
      <c r="A207" s="1">
        <v>24990</v>
      </c>
      <c r="B207" s="4">
        <v>2938</v>
      </c>
      <c r="C207" s="23">
        <f t="shared" si="6"/>
        <v>3.7133468149646105</v>
      </c>
      <c r="E207" s="1">
        <v>24990</v>
      </c>
      <c r="F207" s="4">
        <f t="shared" si="7"/>
        <v>113561</v>
      </c>
      <c r="I207" s="1">
        <v>24990</v>
      </c>
      <c r="J207" s="4">
        <v>113561000</v>
      </c>
      <c r="M207" s="4">
        <v>79120</v>
      </c>
      <c r="O207" s="21">
        <f t="shared" si="8"/>
        <v>0.69671806341965992</v>
      </c>
    </row>
    <row r="208" spans="1:15" x14ac:dyDescent="0.3">
      <c r="A208" s="1">
        <v>25020</v>
      </c>
      <c r="B208" s="4">
        <v>2883</v>
      </c>
      <c r="C208" s="23">
        <f t="shared" si="6"/>
        <v>3.6507534506774726</v>
      </c>
      <c r="E208" s="1">
        <v>25020</v>
      </c>
      <c r="F208" s="4">
        <f t="shared" si="7"/>
        <v>113705</v>
      </c>
      <c r="I208" s="1">
        <v>25020</v>
      </c>
      <c r="J208" s="4">
        <v>113705000</v>
      </c>
      <c r="M208" s="4">
        <v>78970</v>
      </c>
      <c r="O208" s="21">
        <f t="shared" si="8"/>
        <v>0.69451651202673581</v>
      </c>
    </row>
    <row r="209" spans="1:15" x14ac:dyDescent="0.3">
      <c r="A209" s="1">
        <v>25051</v>
      </c>
      <c r="B209" s="4">
        <v>2768</v>
      </c>
      <c r="C209" s="23">
        <f t="shared" si="6"/>
        <v>3.5122000735937875</v>
      </c>
      <c r="E209" s="1">
        <v>25051</v>
      </c>
      <c r="F209" s="4">
        <f t="shared" si="7"/>
        <v>113870</v>
      </c>
      <c r="I209" s="1">
        <v>25051</v>
      </c>
      <c r="J209" s="4">
        <v>113870000</v>
      </c>
      <c r="M209" s="4">
        <v>78811</v>
      </c>
      <c r="O209" s="21">
        <f t="shared" si="8"/>
        <v>0.69211381399841931</v>
      </c>
    </row>
    <row r="210" spans="1:15" x14ac:dyDescent="0.3">
      <c r="A210" s="1">
        <v>25082</v>
      </c>
      <c r="B210" s="4">
        <v>2686</v>
      </c>
      <c r="C210" s="23">
        <f t="shared" si="6"/>
        <v>3.4061223972203201</v>
      </c>
      <c r="E210" s="1">
        <v>25082</v>
      </c>
      <c r="F210" s="4">
        <f t="shared" si="7"/>
        <v>114034</v>
      </c>
      <c r="I210" s="1">
        <v>25082</v>
      </c>
      <c r="J210" s="4">
        <v>114034000</v>
      </c>
      <c r="M210" s="4">
        <v>78858</v>
      </c>
      <c r="O210" s="21">
        <f t="shared" si="8"/>
        <v>0.69153059613799384</v>
      </c>
    </row>
    <row r="211" spans="1:15" x14ac:dyDescent="0.3">
      <c r="A211" s="1">
        <v>25112</v>
      </c>
      <c r="B211" s="4">
        <v>2689</v>
      </c>
      <c r="C211" s="23">
        <f t="shared" si="6"/>
        <v>3.4075500868044553</v>
      </c>
      <c r="E211" s="1">
        <v>25112</v>
      </c>
      <c r="F211" s="4">
        <f t="shared" si="7"/>
        <v>114182</v>
      </c>
      <c r="I211" s="1">
        <v>25112</v>
      </c>
      <c r="J211" s="4">
        <v>114182000</v>
      </c>
      <c r="M211" s="4">
        <v>78913</v>
      </c>
      <c r="O211" s="21">
        <f t="shared" si="8"/>
        <v>0.69111593771347501</v>
      </c>
    </row>
    <row r="212" spans="1:15" x14ac:dyDescent="0.3">
      <c r="A212" s="1">
        <v>25143</v>
      </c>
      <c r="B212" s="4">
        <v>2715</v>
      </c>
      <c r="C212" s="23">
        <f t="shared" si="6"/>
        <v>3.4276407983941222</v>
      </c>
      <c r="E212" s="1">
        <v>25143</v>
      </c>
      <c r="F212" s="4">
        <f t="shared" si="7"/>
        <v>114436</v>
      </c>
      <c r="I212" s="1">
        <v>25143</v>
      </c>
      <c r="J212" s="4">
        <v>114436000</v>
      </c>
      <c r="M212" s="4">
        <v>79209</v>
      </c>
      <c r="O212" s="21">
        <f t="shared" si="8"/>
        <v>0.69216854835890806</v>
      </c>
    </row>
    <row r="213" spans="1:15" x14ac:dyDescent="0.3">
      <c r="A213" s="1">
        <v>25173</v>
      </c>
      <c r="B213" s="4">
        <v>2685</v>
      </c>
      <c r="C213" s="23">
        <f t="shared" si="6"/>
        <v>3.3789310748398624</v>
      </c>
      <c r="E213" s="1">
        <v>25173</v>
      </c>
      <c r="F213" s="4">
        <f t="shared" si="7"/>
        <v>114620</v>
      </c>
      <c r="I213" s="1">
        <v>25173</v>
      </c>
      <c r="J213" s="4">
        <v>114620000</v>
      </c>
      <c r="M213" s="4">
        <v>79463</v>
      </c>
      <c r="O213" s="21">
        <f t="shared" si="8"/>
        <v>0.69327342523119873</v>
      </c>
    </row>
    <row r="214" spans="1:15" x14ac:dyDescent="0.3">
      <c r="A214" s="1">
        <v>25204</v>
      </c>
      <c r="B214" s="4">
        <v>2718</v>
      </c>
      <c r="C214" s="23">
        <f t="shared" si="6"/>
        <v>3.417879104158545</v>
      </c>
      <c r="E214" s="1">
        <v>25204</v>
      </c>
      <c r="F214" s="4">
        <f t="shared" si="7"/>
        <v>114804</v>
      </c>
      <c r="I214" s="1">
        <v>25204</v>
      </c>
      <c r="J214" s="4">
        <v>114804000</v>
      </c>
      <c r="M214" s="4">
        <v>79523</v>
      </c>
      <c r="O214" s="21">
        <f t="shared" si="8"/>
        <v>0.69268492387024849</v>
      </c>
    </row>
    <row r="215" spans="1:15" x14ac:dyDescent="0.3">
      <c r="A215" s="1">
        <v>25235</v>
      </c>
      <c r="B215" s="4">
        <v>2692</v>
      </c>
      <c r="C215" s="23">
        <f t="shared" si="6"/>
        <v>3.3642010022619626</v>
      </c>
      <c r="E215" s="1">
        <v>25235</v>
      </c>
      <c r="F215" s="4">
        <f t="shared" si="7"/>
        <v>114953</v>
      </c>
      <c r="I215" s="1">
        <v>25235</v>
      </c>
      <c r="J215" s="4">
        <v>114953000</v>
      </c>
      <c r="M215" s="4">
        <v>80019</v>
      </c>
      <c r="O215" s="21">
        <f t="shared" si="8"/>
        <v>0.69610188511826576</v>
      </c>
    </row>
    <row r="216" spans="1:15" x14ac:dyDescent="0.3">
      <c r="A216" s="1">
        <v>25263</v>
      </c>
      <c r="B216" s="4">
        <v>2712</v>
      </c>
      <c r="C216" s="23">
        <f t="shared" si="6"/>
        <v>3.3866556775184504</v>
      </c>
      <c r="E216" s="1">
        <v>25263</v>
      </c>
      <c r="F216" s="4">
        <f t="shared" si="7"/>
        <v>115091</v>
      </c>
      <c r="I216" s="1">
        <v>25263</v>
      </c>
      <c r="J216" s="4">
        <v>115091000</v>
      </c>
      <c r="M216" s="4">
        <v>80079</v>
      </c>
      <c r="O216" s="21">
        <f t="shared" si="8"/>
        <v>0.69578854993005534</v>
      </c>
    </row>
    <row r="217" spans="1:15" x14ac:dyDescent="0.3">
      <c r="A217" s="1">
        <v>25294</v>
      </c>
      <c r="B217" s="4">
        <v>2758</v>
      </c>
      <c r="C217" s="23">
        <f t="shared" si="6"/>
        <v>3.4354330414419354</v>
      </c>
      <c r="E217" s="1">
        <v>25294</v>
      </c>
      <c r="F217" s="4">
        <f t="shared" si="7"/>
        <v>115247</v>
      </c>
      <c r="I217" s="1">
        <v>25294</v>
      </c>
      <c r="J217" s="4">
        <v>115247000</v>
      </c>
      <c r="M217" s="4">
        <v>80281</v>
      </c>
      <c r="O217" s="21">
        <f t="shared" si="8"/>
        <v>0.6965994776436697</v>
      </c>
    </row>
    <row r="218" spans="1:15" x14ac:dyDescent="0.3">
      <c r="A218" s="1">
        <v>25324</v>
      </c>
      <c r="B218" s="4">
        <v>2713</v>
      </c>
      <c r="C218" s="23">
        <f t="shared" si="6"/>
        <v>3.3859594383775353</v>
      </c>
      <c r="E218" s="1">
        <v>25324</v>
      </c>
      <c r="F218" s="4">
        <f t="shared" si="7"/>
        <v>115411</v>
      </c>
      <c r="I218" s="1">
        <v>25324</v>
      </c>
      <c r="J218" s="4">
        <v>115411000</v>
      </c>
      <c r="M218" s="4">
        <v>80125</v>
      </c>
      <c r="O218" s="21">
        <f t="shared" si="8"/>
        <v>0.69425791302388862</v>
      </c>
    </row>
    <row r="219" spans="1:15" x14ac:dyDescent="0.3">
      <c r="A219" s="1">
        <v>25355</v>
      </c>
      <c r="B219" s="4">
        <v>2816</v>
      </c>
      <c r="C219" s="23">
        <f t="shared" si="6"/>
        <v>3.4896401308615053</v>
      </c>
      <c r="E219" s="1">
        <v>25355</v>
      </c>
      <c r="F219" s="4">
        <f t="shared" si="7"/>
        <v>115573</v>
      </c>
      <c r="I219" s="1">
        <v>25355</v>
      </c>
      <c r="J219" s="4">
        <v>115573000</v>
      </c>
      <c r="M219" s="4">
        <v>80696</v>
      </c>
      <c r="O219" s="21">
        <f t="shared" si="8"/>
        <v>0.69822536405561852</v>
      </c>
    </row>
    <row r="220" spans="1:15" x14ac:dyDescent="0.3">
      <c r="A220" s="1">
        <v>25385</v>
      </c>
      <c r="B220" s="4">
        <v>2868</v>
      </c>
      <c r="C220" s="23">
        <f t="shared" si="6"/>
        <v>3.5483192497556506</v>
      </c>
      <c r="E220" s="1">
        <v>25385</v>
      </c>
      <c r="F220" s="4">
        <f t="shared" si="7"/>
        <v>115743</v>
      </c>
      <c r="I220" s="1">
        <v>25385</v>
      </c>
      <c r="J220" s="4">
        <v>115743000</v>
      </c>
      <c r="M220" s="4">
        <v>80827</v>
      </c>
      <c r="O220" s="21">
        <f t="shared" si="8"/>
        <v>0.69833164856621999</v>
      </c>
    </row>
    <row r="221" spans="1:15" x14ac:dyDescent="0.3">
      <c r="A221" s="1">
        <v>25416</v>
      </c>
      <c r="B221" s="4">
        <v>2856</v>
      </c>
      <c r="C221" s="23">
        <f t="shared" si="6"/>
        <v>3.5213177816684338</v>
      </c>
      <c r="E221" s="1">
        <v>25416</v>
      </c>
      <c r="F221" s="4">
        <f t="shared" si="7"/>
        <v>115898</v>
      </c>
      <c r="I221" s="1">
        <v>25416</v>
      </c>
      <c r="J221" s="4">
        <v>115898000</v>
      </c>
      <c r="M221" s="4">
        <v>81106</v>
      </c>
      <c r="O221" s="21">
        <f t="shared" si="8"/>
        <v>0.69980500094911047</v>
      </c>
    </row>
    <row r="222" spans="1:15" x14ac:dyDescent="0.3">
      <c r="A222" s="1">
        <v>25447</v>
      </c>
      <c r="B222" s="4">
        <v>3040</v>
      </c>
      <c r="C222" s="23">
        <f t="shared" si="6"/>
        <v>3.7396973797515067</v>
      </c>
      <c r="E222" s="1">
        <v>25447</v>
      </c>
      <c r="F222" s="4">
        <f t="shared" si="7"/>
        <v>116048</v>
      </c>
      <c r="I222" s="1">
        <v>25447</v>
      </c>
      <c r="J222" s="4">
        <v>116048000</v>
      </c>
      <c r="M222" s="4">
        <v>81290</v>
      </c>
      <c r="O222" s="21">
        <f t="shared" si="8"/>
        <v>0.7004860057907073</v>
      </c>
    </row>
    <row r="223" spans="1:15" x14ac:dyDescent="0.3">
      <c r="A223" s="1">
        <v>25477</v>
      </c>
      <c r="B223" s="4">
        <v>3049</v>
      </c>
      <c r="C223" s="23">
        <f t="shared" si="6"/>
        <v>3.7413797334773111</v>
      </c>
      <c r="E223" s="1">
        <v>25477</v>
      </c>
      <c r="F223" s="4">
        <f t="shared" si="7"/>
        <v>116241</v>
      </c>
      <c r="I223" s="1">
        <v>25477</v>
      </c>
      <c r="J223" s="4">
        <v>116241000</v>
      </c>
      <c r="M223" s="4">
        <v>81494</v>
      </c>
      <c r="O223" s="21">
        <f t="shared" si="8"/>
        <v>0.70107793291523646</v>
      </c>
    </row>
    <row r="224" spans="1:15" x14ac:dyDescent="0.3">
      <c r="A224" s="1">
        <v>25508</v>
      </c>
      <c r="B224" s="4">
        <v>2856</v>
      </c>
      <c r="C224" s="23">
        <f t="shared" si="6"/>
        <v>3.5087288229295917</v>
      </c>
      <c r="E224" s="1">
        <v>25508</v>
      </c>
      <c r="F224" s="4">
        <f t="shared" si="7"/>
        <v>116441</v>
      </c>
      <c r="I224" s="1">
        <v>25508</v>
      </c>
      <c r="J224" s="4">
        <v>116441000</v>
      </c>
      <c r="M224" s="4">
        <v>81397</v>
      </c>
      <c r="O224" s="21">
        <f t="shared" si="8"/>
        <v>0.69904071589903904</v>
      </c>
    </row>
    <row r="225" spans="1:15" x14ac:dyDescent="0.3">
      <c r="A225" s="1">
        <v>25538</v>
      </c>
      <c r="B225" s="4">
        <v>2884</v>
      </c>
      <c r="C225" s="23">
        <f t="shared" si="6"/>
        <v>3.5332745270998731</v>
      </c>
      <c r="E225" s="1">
        <v>25538</v>
      </c>
      <c r="F225" s="4">
        <f t="shared" si="7"/>
        <v>116664</v>
      </c>
      <c r="I225" s="1">
        <v>25538</v>
      </c>
      <c r="J225" s="4">
        <v>116664000</v>
      </c>
      <c r="M225" s="4">
        <v>81624</v>
      </c>
      <c r="O225" s="21">
        <f t="shared" si="8"/>
        <v>0.6996502777206336</v>
      </c>
    </row>
    <row r="226" spans="1:15" x14ac:dyDescent="0.3">
      <c r="A226" s="1">
        <v>25569</v>
      </c>
      <c r="B226" s="4">
        <v>3201</v>
      </c>
      <c r="C226" s="23">
        <f t="shared" si="6"/>
        <v>3.9045632524609362</v>
      </c>
      <c r="E226" s="1">
        <v>25569</v>
      </c>
      <c r="F226" s="4">
        <f t="shared" si="7"/>
        <v>116875</v>
      </c>
      <c r="I226" s="1">
        <v>25569</v>
      </c>
      <c r="J226" s="4">
        <v>116875000</v>
      </c>
      <c r="M226" s="4">
        <v>81981</v>
      </c>
      <c r="O226" s="21">
        <f t="shared" si="8"/>
        <v>0.70144171122994647</v>
      </c>
    </row>
    <row r="227" spans="1:15" x14ac:dyDescent="0.3">
      <c r="A227" s="1">
        <v>25600</v>
      </c>
      <c r="B227" s="4">
        <v>3453</v>
      </c>
      <c r="C227" s="23">
        <f t="shared" si="6"/>
        <v>4.2032355053499044</v>
      </c>
      <c r="E227" s="1">
        <v>25600</v>
      </c>
      <c r="F227" s="4">
        <f t="shared" si="7"/>
        <v>117089</v>
      </c>
      <c r="I227" s="1">
        <v>25600</v>
      </c>
      <c r="J227" s="4">
        <v>117089000</v>
      </c>
      <c r="M227" s="4">
        <v>82151</v>
      </c>
      <c r="O227" s="21">
        <f t="shared" si="8"/>
        <v>0.70161159459898026</v>
      </c>
    </row>
    <row r="228" spans="1:15" x14ac:dyDescent="0.3">
      <c r="A228" s="1">
        <v>25628</v>
      </c>
      <c r="B228" s="4">
        <v>3635</v>
      </c>
      <c r="C228" s="23">
        <f t="shared" si="6"/>
        <v>4.4061674222405394</v>
      </c>
      <c r="E228" s="1">
        <v>25628</v>
      </c>
      <c r="F228" s="4">
        <f t="shared" si="7"/>
        <v>117283</v>
      </c>
      <c r="I228" s="1">
        <v>25628</v>
      </c>
      <c r="J228" s="4">
        <v>117283000</v>
      </c>
      <c r="M228" s="4">
        <v>82498</v>
      </c>
      <c r="O228" s="21">
        <f t="shared" si="8"/>
        <v>0.7034097013207371</v>
      </c>
    </row>
    <row r="229" spans="1:15" x14ac:dyDescent="0.3">
      <c r="A229" s="1">
        <v>25659</v>
      </c>
      <c r="B229" s="4">
        <v>3797</v>
      </c>
      <c r="C229" s="23">
        <f t="shared" si="6"/>
        <v>4.5897953509736844</v>
      </c>
      <c r="E229" s="1">
        <v>25659</v>
      </c>
      <c r="F229" s="4">
        <f t="shared" si="7"/>
        <v>117499</v>
      </c>
      <c r="I229" s="1">
        <v>25659</v>
      </c>
      <c r="J229" s="4">
        <v>117499000</v>
      </c>
      <c r="M229" s="4">
        <v>82727</v>
      </c>
      <c r="O229" s="21">
        <f t="shared" si="8"/>
        <v>0.70406556651545971</v>
      </c>
    </row>
    <row r="230" spans="1:15" x14ac:dyDescent="0.3">
      <c r="A230" s="1">
        <v>25689</v>
      </c>
      <c r="B230" s="4">
        <v>3919</v>
      </c>
      <c r="C230" s="23">
        <f t="shared" si="6"/>
        <v>4.7512820823684878</v>
      </c>
      <c r="E230" s="1">
        <v>25689</v>
      </c>
      <c r="F230" s="4">
        <f t="shared" si="7"/>
        <v>117740</v>
      </c>
      <c r="I230" s="1">
        <v>25689</v>
      </c>
      <c r="J230" s="4">
        <v>117740000</v>
      </c>
      <c r="M230" s="4">
        <v>82483</v>
      </c>
      <c r="O230" s="21">
        <f t="shared" si="8"/>
        <v>0.70055206386954305</v>
      </c>
    </row>
    <row r="231" spans="1:15" x14ac:dyDescent="0.3">
      <c r="A231" s="1">
        <v>25720</v>
      </c>
      <c r="B231" s="4">
        <v>4071</v>
      </c>
      <c r="C231" s="23">
        <f t="shared" si="6"/>
        <v>4.9355026429368118</v>
      </c>
      <c r="E231" s="1">
        <v>25720</v>
      </c>
      <c r="F231" s="4">
        <f t="shared" si="7"/>
        <v>117951</v>
      </c>
      <c r="I231" s="1">
        <v>25720</v>
      </c>
      <c r="J231" s="4">
        <v>117951000</v>
      </c>
      <c r="M231" s="4">
        <v>82484</v>
      </c>
      <c r="O231" s="21">
        <f t="shared" si="8"/>
        <v>0.6993073394884316</v>
      </c>
    </row>
    <row r="232" spans="1:15" x14ac:dyDescent="0.3">
      <c r="A232" s="1">
        <v>25750</v>
      </c>
      <c r="B232" s="4">
        <v>4175</v>
      </c>
      <c r="C232" s="23">
        <f t="shared" si="6"/>
        <v>5.0361274291021818</v>
      </c>
      <c r="E232" s="1">
        <v>25750</v>
      </c>
      <c r="F232" s="4">
        <f t="shared" si="7"/>
        <v>118178</v>
      </c>
      <c r="I232" s="1">
        <v>25750</v>
      </c>
      <c r="J232" s="4">
        <v>118178000</v>
      </c>
      <c r="M232" s="4">
        <v>82901</v>
      </c>
      <c r="O232" s="21">
        <f t="shared" si="8"/>
        <v>0.70149266360913198</v>
      </c>
    </row>
    <row r="233" spans="1:15" x14ac:dyDescent="0.3">
      <c r="A233" s="1">
        <v>25781</v>
      </c>
      <c r="B233" s="4">
        <v>4256</v>
      </c>
      <c r="C233" s="23">
        <f t="shared" si="6"/>
        <v>5.1351351351351351</v>
      </c>
      <c r="E233" s="1">
        <v>25781</v>
      </c>
      <c r="F233" s="4">
        <f t="shared" si="7"/>
        <v>118403</v>
      </c>
      <c r="I233" s="1">
        <v>25781</v>
      </c>
      <c r="J233" s="4">
        <v>118403000</v>
      </c>
      <c r="M233" s="4">
        <v>82880</v>
      </c>
      <c r="O233" s="21">
        <f t="shared" si="8"/>
        <v>0.69998226396290641</v>
      </c>
    </row>
    <row r="234" spans="1:15" x14ac:dyDescent="0.3">
      <c r="A234" s="1">
        <v>25812</v>
      </c>
      <c r="B234" s="4">
        <v>4456</v>
      </c>
      <c r="C234" s="23">
        <f t="shared" si="6"/>
        <v>5.3716517588060855</v>
      </c>
      <c r="E234" s="1">
        <v>25812</v>
      </c>
      <c r="F234" s="4">
        <f t="shared" si="7"/>
        <v>118627</v>
      </c>
      <c r="I234" s="1">
        <v>25812</v>
      </c>
      <c r="J234" s="4">
        <v>118627000</v>
      </c>
      <c r="M234" s="4">
        <v>82954</v>
      </c>
      <c r="O234" s="21">
        <f t="shared" si="8"/>
        <v>0.69928431132878688</v>
      </c>
    </row>
    <row r="235" spans="1:15" x14ac:dyDescent="0.3">
      <c r="A235" s="1">
        <v>25842</v>
      </c>
      <c r="B235" s="4">
        <v>4591</v>
      </c>
      <c r="C235" s="23">
        <f t="shared" si="6"/>
        <v>5.51299293914213</v>
      </c>
      <c r="E235" s="1">
        <v>25842</v>
      </c>
      <c r="F235" s="4">
        <f t="shared" si="7"/>
        <v>118859</v>
      </c>
      <c r="I235" s="1">
        <v>25842</v>
      </c>
      <c r="J235" s="4">
        <v>118859000</v>
      </c>
      <c r="M235" s="4">
        <v>83276</v>
      </c>
      <c r="O235" s="21">
        <f t="shared" si="8"/>
        <v>0.70062847575698939</v>
      </c>
    </row>
    <row r="236" spans="1:15" x14ac:dyDescent="0.3">
      <c r="A236" s="1">
        <v>25873</v>
      </c>
      <c r="B236" s="4">
        <v>4898</v>
      </c>
      <c r="C236" s="23">
        <f t="shared" si="6"/>
        <v>5.8624982046248864</v>
      </c>
      <c r="E236" s="1">
        <v>25873</v>
      </c>
      <c r="F236" s="4">
        <f t="shared" si="7"/>
        <v>119099</v>
      </c>
      <c r="I236" s="1">
        <v>25873</v>
      </c>
      <c r="J236" s="4">
        <v>119099000</v>
      </c>
      <c r="M236" s="4">
        <v>83548</v>
      </c>
      <c r="O236" s="21">
        <f t="shared" si="8"/>
        <v>0.70150043241337035</v>
      </c>
    </row>
    <row r="237" spans="1:15" x14ac:dyDescent="0.3">
      <c r="A237" s="1">
        <v>25903</v>
      </c>
      <c r="B237" s="4">
        <v>5076</v>
      </c>
      <c r="C237" s="23">
        <f t="shared" si="6"/>
        <v>6.0666905700968092</v>
      </c>
      <c r="E237" s="1">
        <v>25903</v>
      </c>
      <c r="F237" s="4">
        <f t="shared" si="7"/>
        <v>119328</v>
      </c>
      <c r="I237" s="1">
        <v>25903</v>
      </c>
      <c r="J237" s="4">
        <v>119328000</v>
      </c>
      <c r="M237" s="4">
        <v>83670</v>
      </c>
      <c r="O237" s="21">
        <f t="shared" si="8"/>
        <v>0.70117658889782786</v>
      </c>
    </row>
    <row r="238" spans="1:15" x14ac:dyDescent="0.3">
      <c r="A238" s="1">
        <v>25934</v>
      </c>
      <c r="B238" s="4">
        <v>4986</v>
      </c>
      <c r="C238" s="23">
        <f t="shared" si="6"/>
        <v>5.9463327370304118</v>
      </c>
      <c r="E238" s="1">
        <v>25934</v>
      </c>
      <c r="F238" s="4">
        <f t="shared" si="7"/>
        <v>119567</v>
      </c>
      <c r="I238" s="1">
        <v>25934</v>
      </c>
      <c r="J238" s="4">
        <v>119567000</v>
      </c>
      <c r="M238" s="4">
        <v>83850</v>
      </c>
      <c r="O238" s="21">
        <f t="shared" si="8"/>
        <v>0.70128045363687308</v>
      </c>
    </row>
    <row r="239" spans="1:15" x14ac:dyDescent="0.3">
      <c r="A239" s="1">
        <v>25965</v>
      </c>
      <c r="B239" s="4">
        <v>4903</v>
      </c>
      <c r="C239" s="23">
        <f t="shared" ref="C239:C302" si="9">B239/M239*100</f>
        <v>5.864622082939607</v>
      </c>
      <c r="E239" s="1">
        <v>25965</v>
      </c>
      <c r="F239" s="4">
        <f t="shared" ref="F239:F302" si="10">J239/1000</f>
        <v>119771</v>
      </c>
      <c r="I239" s="1">
        <v>25965</v>
      </c>
      <c r="J239" s="4">
        <v>119771000</v>
      </c>
      <c r="M239" s="4">
        <v>83603</v>
      </c>
      <c r="O239" s="21">
        <f t="shared" ref="O239:O302" si="11">M239/J239*1000</f>
        <v>0.69802372861544115</v>
      </c>
    </row>
    <row r="240" spans="1:15" x14ac:dyDescent="0.3">
      <c r="A240" s="1">
        <v>25993</v>
      </c>
      <c r="B240" s="4">
        <v>4987</v>
      </c>
      <c r="C240" s="23">
        <f t="shared" si="9"/>
        <v>5.9670954232725091</v>
      </c>
      <c r="E240" s="1">
        <v>25993</v>
      </c>
      <c r="F240" s="4">
        <f t="shared" si="10"/>
        <v>119993</v>
      </c>
      <c r="I240" s="1">
        <v>25993</v>
      </c>
      <c r="J240" s="4">
        <v>119993000</v>
      </c>
      <c r="M240" s="4">
        <v>83575</v>
      </c>
      <c r="O240" s="21">
        <f t="shared" si="11"/>
        <v>0.69649896243947562</v>
      </c>
    </row>
    <row r="241" spans="1:15" x14ac:dyDescent="0.3">
      <c r="A241" s="1">
        <v>26024</v>
      </c>
      <c r="B241" s="4">
        <v>4959</v>
      </c>
      <c r="C241" s="23">
        <f t="shared" si="9"/>
        <v>5.9073690229433211</v>
      </c>
      <c r="E241" s="1">
        <v>26024</v>
      </c>
      <c r="F241" s="4">
        <f t="shared" si="10"/>
        <v>120242</v>
      </c>
      <c r="I241" s="1">
        <v>26024</v>
      </c>
      <c r="J241" s="4">
        <v>120242000</v>
      </c>
      <c r="M241" s="4">
        <v>83946</v>
      </c>
      <c r="O241" s="21">
        <f t="shared" si="11"/>
        <v>0.69814208013838763</v>
      </c>
    </row>
    <row r="242" spans="1:15" x14ac:dyDescent="0.3">
      <c r="A242" s="1">
        <v>26054</v>
      </c>
      <c r="B242" s="4">
        <v>4996</v>
      </c>
      <c r="C242" s="23">
        <f t="shared" si="9"/>
        <v>5.9380757116538891</v>
      </c>
      <c r="E242" s="1">
        <v>26054</v>
      </c>
      <c r="F242" s="4">
        <f t="shared" si="10"/>
        <v>120474</v>
      </c>
      <c r="I242" s="1">
        <v>26054</v>
      </c>
      <c r="J242" s="4">
        <v>120474000</v>
      </c>
      <c r="M242" s="4">
        <v>84135</v>
      </c>
      <c r="O242" s="21">
        <f t="shared" si="11"/>
        <v>0.69836645251257534</v>
      </c>
    </row>
    <row r="243" spans="1:15" x14ac:dyDescent="0.3">
      <c r="A243" s="1">
        <v>26085</v>
      </c>
      <c r="B243" s="4">
        <v>4949</v>
      </c>
      <c r="C243" s="23">
        <f t="shared" si="9"/>
        <v>5.9123599264090982</v>
      </c>
      <c r="E243" s="1">
        <v>26085</v>
      </c>
      <c r="F243" s="4">
        <f t="shared" si="10"/>
        <v>120711</v>
      </c>
      <c r="I243" s="1">
        <v>26085</v>
      </c>
      <c r="J243" s="4">
        <v>120711000</v>
      </c>
      <c r="M243" s="4">
        <v>83706</v>
      </c>
      <c r="O243" s="21">
        <f t="shared" si="11"/>
        <v>0.69344135994234157</v>
      </c>
    </row>
    <row r="244" spans="1:15" x14ac:dyDescent="0.3">
      <c r="A244" s="1">
        <v>26115</v>
      </c>
      <c r="B244" s="4">
        <v>5035</v>
      </c>
      <c r="C244" s="23">
        <f t="shared" si="9"/>
        <v>5.9698838036518858</v>
      </c>
      <c r="E244" s="1">
        <v>26115</v>
      </c>
      <c r="F244" s="4">
        <f t="shared" si="10"/>
        <v>120930</v>
      </c>
      <c r="I244" s="1">
        <v>26115</v>
      </c>
      <c r="J244" s="4">
        <v>120930000</v>
      </c>
      <c r="M244" s="4">
        <v>84340</v>
      </c>
      <c r="O244" s="21">
        <f t="shared" si="11"/>
        <v>0.69742826428512372</v>
      </c>
    </row>
    <row r="245" spans="1:15" x14ac:dyDescent="0.3">
      <c r="A245" s="1">
        <v>26146</v>
      </c>
      <c r="B245" s="4">
        <v>5134</v>
      </c>
      <c r="C245" s="23">
        <f t="shared" si="9"/>
        <v>6.0633259716792836</v>
      </c>
      <c r="E245" s="1">
        <v>26146</v>
      </c>
      <c r="F245" s="4">
        <f t="shared" si="10"/>
        <v>121150</v>
      </c>
      <c r="I245" s="1">
        <v>26146</v>
      </c>
      <c r="J245" s="4">
        <v>121150000</v>
      </c>
      <c r="M245" s="4">
        <v>84673</v>
      </c>
      <c r="O245" s="21">
        <f t="shared" si="11"/>
        <v>0.69891044160132065</v>
      </c>
    </row>
    <row r="246" spans="1:15" x14ac:dyDescent="0.3">
      <c r="A246" s="1">
        <v>26177</v>
      </c>
      <c r="B246" s="4">
        <v>5042</v>
      </c>
      <c r="C246" s="23">
        <f t="shared" si="9"/>
        <v>5.9505965939266616</v>
      </c>
      <c r="E246" s="1">
        <v>26177</v>
      </c>
      <c r="F246" s="4">
        <f t="shared" si="10"/>
        <v>121378</v>
      </c>
      <c r="I246" s="1">
        <v>26177</v>
      </c>
      <c r="J246" s="4">
        <v>121378000</v>
      </c>
      <c r="M246" s="4">
        <v>84731</v>
      </c>
      <c r="O246" s="21">
        <f t="shared" si="11"/>
        <v>0.69807543376888725</v>
      </c>
    </row>
    <row r="247" spans="1:15" x14ac:dyDescent="0.3">
      <c r="A247" s="1">
        <v>26207</v>
      </c>
      <c r="B247" s="4">
        <v>4954</v>
      </c>
      <c r="C247" s="23">
        <f t="shared" si="9"/>
        <v>5.8370251673107738</v>
      </c>
      <c r="E247" s="1">
        <v>26207</v>
      </c>
      <c r="F247" s="4">
        <f t="shared" si="10"/>
        <v>121612</v>
      </c>
      <c r="I247" s="1">
        <v>26207</v>
      </c>
      <c r="J247" s="4">
        <v>121612000</v>
      </c>
      <c r="M247" s="4">
        <v>84872</v>
      </c>
      <c r="O247" s="21">
        <f t="shared" si="11"/>
        <v>0.69789165542874054</v>
      </c>
    </row>
    <row r="248" spans="1:15" x14ac:dyDescent="0.3">
      <c r="A248" s="1">
        <v>26238</v>
      </c>
      <c r="B248" s="4">
        <v>5161</v>
      </c>
      <c r="C248" s="23">
        <f t="shared" si="9"/>
        <v>6.0392239462660022</v>
      </c>
      <c r="E248" s="1">
        <v>26238</v>
      </c>
      <c r="F248" s="4">
        <f t="shared" si="10"/>
        <v>121826</v>
      </c>
      <c r="I248" s="1">
        <v>26238</v>
      </c>
      <c r="J248" s="4">
        <v>121826000</v>
      </c>
      <c r="M248" s="4">
        <v>85458</v>
      </c>
      <c r="O248" s="21">
        <f t="shared" si="11"/>
        <v>0.70147587542889045</v>
      </c>
    </row>
    <row r="249" spans="1:15" x14ac:dyDescent="0.3">
      <c r="A249" s="1">
        <v>26268</v>
      </c>
      <c r="B249" s="4">
        <v>5154</v>
      </c>
      <c r="C249" s="23">
        <f t="shared" si="9"/>
        <v>6.0192700729927013</v>
      </c>
      <c r="E249" s="1">
        <v>26268</v>
      </c>
      <c r="F249" s="4">
        <f t="shared" si="10"/>
        <v>122061</v>
      </c>
      <c r="I249" s="1">
        <v>26268</v>
      </c>
      <c r="J249" s="4">
        <v>122061000</v>
      </c>
      <c r="M249" s="4">
        <v>85625</v>
      </c>
      <c r="O249" s="21">
        <f t="shared" si="11"/>
        <v>0.70149351553731332</v>
      </c>
    </row>
    <row r="250" spans="1:15" x14ac:dyDescent="0.3">
      <c r="A250" s="1">
        <v>26299</v>
      </c>
      <c r="B250" s="4">
        <v>5019</v>
      </c>
      <c r="C250" s="23">
        <f t="shared" si="9"/>
        <v>5.8375398357719419</v>
      </c>
      <c r="E250" s="1">
        <v>26299</v>
      </c>
      <c r="F250" s="4">
        <f t="shared" si="10"/>
        <v>122879</v>
      </c>
      <c r="I250" s="1">
        <v>26299</v>
      </c>
      <c r="J250" s="4">
        <v>122879000</v>
      </c>
      <c r="M250" s="4">
        <v>85978</v>
      </c>
      <c r="O250" s="21">
        <f t="shared" si="11"/>
        <v>0.69969644935261521</v>
      </c>
    </row>
    <row r="251" spans="1:15" x14ac:dyDescent="0.3">
      <c r="A251" s="1">
        <v>26330</v>
      </c>
      <c r="B251" s="4">
        <v>4928</v>
      </c>
      <c r="C251" s="23">
        <f t="shared" si="9"/>
        <v>5.7278348598261193</v>
      </c>
      <c r="E251" s="1">
        <v>26330</v>
      </c>
      <c r="F251" s="4">
        <f t="shared" si="10"/>
        <v>123129</v>
      </c>
      <c r="I251" s="1">
        <v>26330</v>
      </c>
      <c r="J251" s="4">
        <v>123129000</v>
      </c>
      <c r="M251" s="4">
        <v>86036</v>
      </c>
      <c r="O251" s="21">
        <f t="shared" si="11"/>
        <v>0.69874684274216481</v>
      </c>
    </row>
    <row r="252" spans="1:15" x14ac:dyDescent="0.3">
      <c r="A252" s="1">
        <v>26359</v>
      </c>
      <c r="B252" s="4">
        <v>5038</v>
      </c>
      <c r="C252" s="23">
        <f t="shared" si="9"/>
        <v>5.8168131068801889</v>
      </c>
      <c r="E252" s="1">
        <v>26359</v>
      </c>
      <c r="F252" s="4">
        <f t="shared" si="10"/>
        <v>123352</v>
      </c>
      <c r="I252" s="1">
        <v>26359</v>
      </c>
      <c r="J252" s="4">
        <v>123352000</v>
      </c>
      <c r="M252" s="4">
        <v>86611</v>
      </c>
      <c r="O252" s="21">
        <f t="shared" si="11"/>
        <v>0.70214508074453597</v>
      </c>
    </row>
    <row r="253" spans="1:15" x14ac:dyDescent="0.3">
      <c r="A253" s="1">
        <v>26390</v>
      </c>
      <c r="B253" s="4">
        <v>4959</v>
      </c>
      <c r="C253" s="23">
        <f t="shared" si="9"/>
        <v>5.7254023598956287</v>
      </c>
      <c r="E253" s="1">
        <v>26390</v>
      </c>
      <c r="F253" s="4">
        <f t="shared" si="10"/>
        <v>123572</v>
      </c>
      <c r="I253" s="1">
        <v>26390</v>
      </c>
      <c r="J253" s="4">
        <v>123572000</v>
      </c>
      <c r="M253" s="4">
        <v>86614</v>
      </c>
      <c r="O253" s="21">
        <f t="shared" si="11"/>
        <v>0.70091930210727349</v>
      </c>
    </row>
    <row r="254" spans="1:15" x14ac:dyDescent="0.3">
      <c r="A254" s="1">
        <v>26420</v>
      </c>
      <c r="B254" s="4">
        <v>4922</v>
      </c>
      <c r="C254" s="23">
        <f t="shared" si="9"/>
        <v>5.6699190176133811</v>
      </c>
      <c r="E254" s="1">
        <v>26420</v>
      </c>
      <c r="F254" s="4">
        <f t="shared" si="10"/>
        <v>123815</v>
      </c>
      <c r="I254" s="1">
        <v>26420</v>
      </c>
      <c r="J254" s="4">
        <v>123815000</v>
      </c>
      <c r="M254" s="4">
        <v>86809</v>
      </c>
      <c r="O254" s="21">
        <f t="shared" si="11"/>
        <v>0.70111860436942219</v>
      </c>
    </row>
    <row r="255" spans="1:15" x14ac:dyDescent="0.3">
      <c r="A255" s="1">
        <v>26451</v>
      </c>
      <c r="B255" s="4">
        <v>4923</v>
      </c>
      <c r="C255" s="23">
        <f t="shared" si="9"/>
        <v>5.6582304668643539</v>
      </c>
      <c r="E255" s="1">
        <v>26451</v>
      </c>
      <c r="F255" s="4">
        <f t="shared" si="10"/>
        <v>124045</v>
      </c>
      <c r="I255" s="1">
        <v>26451</v>
      </c>
      <c r="J255" s="4">
        <v>124045000</v>
      </c>
      <c r="M255" s="4">
        <v>87006</v>
      </c>
      <c r="O255" s="21">
        <f t="shared" si="11"/>
        <v>0.70140674755129184</v>
      </c>
    </row>
    <row r="256" spans="1:15" x14ac:dyDescent="0.3">
      <c r="A256" s="1">
        <v>26481</v>
      </c>
      <c r="B256" s="4">
        <v>4913</v>
      </c>
      <c r="C256" s="23">
        <f t="shared" si="9"/>
        <v>5.6378596100662124</v>
      </c>
      <c r="E256" s="1">
        <v>26481</v>
      </c>
      <c r="F256" s="4">
        <f t="shared" si="10"/>
        <v>124259</v>
      </c>
      <c r="I256" s="1">
        <v>26481</v>
      </c>
      <c r="J256" s="4">
        <v>124259000</v>
      </c>
      <c r="M256" s="4">
        <v>87143</v>
      </c>
      <c r="O256" s="21">
        <f t="shared" si="11"/>
        <v>0.70130131419052144</v>
      </c>
    </row>
    <row r="257" spans="1:15" x14ac:dyDescent="0.3">
      <c r="A257" s="1">
        <v>26512</v>
      </c>
      <c r="B257" s="4">
        <v>4939</v>
      </c>
      <c r="C257" s="23">
        <f t="shared" si="9"/>
        <v>5.6434749820034966</v>
      </c>
      <c r="E257" s="1">
        <v>26512</v>
      </c>
      <c r="F257" s="4">
        <f t="shared" si="10"/>
        <v>124453</v>
      </c>
      <c r="I257" s="1">
        <v>26512</v>
      </c>
      <c r="J257" s="4">
        <v>124453000</v>
      </c>
      <c r="M257" s="4">
        <v>87517</v>
      </c>
      <c r="O257" s="21">
        <f t="shared" si="11"/>
        <v>0.70321326123114747</v>
      </c>
    </row>
    <row r="258" spans="1:15" x14ac:dyDescent="0.3">
      <c r="A258" s="1">
        <v>26543</v>
      </c>
      <c r="B258" s="4">
        <v>4849</v>
      </c>
      <c r="C258" s="23">
        <f t="shared" si="9"/>
        <v>5.54856279751007</v>
      </c>
      <c r="E258" s="1">
        <v>26543</v>
      </c>
      <c r="F258" s="4">
        <f t="shared" si="10"/>
        <v>124648</v>
      </c>
      <c r="I258" s="1">
        <v>26543</v>
      </c>
      <c r="J258" s="4">
        <v>124648000</v>
      </c>
      <c r="M258" s="4">
        <v>87392</v>
      </c>
      <c r="O258" s="21">
        <f t="shared" si="11"/>
        <v>0.70111032667993078</v>
      </c>
    </row>
    <row r="259" spans="1:15" x14ac:dyDescent="0.3">
      <c r="A259" s="1">
        <v>26573</v>
      </c>
      <c r="B259" s="4">
        <v>4875</v>
      </c>
      <c r="C259" s="23">
        <f t="shared" si="9"/>
        <v>5.5720016916025648</v>
      </c>
      <c r="E259" s="1">
        <v>26573</v>
      </c>
      <c r="F259" s="4">
        <f t="shared" si="10"/>
        <v>124835</v>
      </c>
      <c r="I259" s="1">
        <v>26573</v>
      </c>
      <c r="J259" s="4">
        <v>124835000</v>
      </c>
      <c r="M259" s="4">
        <v>87491</v>
      </c>
      <c r="O259" s="21">
        <f t="shared" si="11"/>
        <v>0.70085312612648698</v>
      </c>
    </row>
    <row r="260" spans="1:15" x14ac:dyDescent="0.3">
      <c r="A260" s="1">
        <v>26604</v>
      </c>
      <c r="B260" s="4">
        <v>4602</v>
      </c>
      <c r="C260" s="23">
        <f t="shared" si="9"/>
        <v>5.253904466161293</v>
      </c>
      <c r="E260" s="1">
        <v>26604</v>
      </c>
      <c r="F260" s="4">
        <f t="shared" si="10"/>
        <v>125018</v>
      </c>
      <c r="I260" s="1">
        <v>26604</v>
      </c>
      <c r="J260" s="4">
        <v>125018000</v>
      </c>
      <c r="M260" s="4">
        <v>87592</v>
      </c>
      <c r="O260" s="21">
        <f t="shared" si="11"/>
        <v>0.70063510854436961</v>
      </c>
    </row>
    <row r="261" spans="1:15" x14ac:dyDescent="0.3">
      <c r="A261" s="1">
        <v>26634</v>
      </c>
      <c r="B261" s="4">
        <v>4543</v>
      </c>
      <c r="C261" s="23">
        <f t="shared" si="9"/>
        <v>5.1658460593793709</v>
      </c>
      <c r="E261" s="1">
        <v>26634</v>
      </c>
      <c r="F261" s="4">
        <f t="shared" si="10"/>
        <v>125217</v>
      </c>
      <c r="I261" s="1">
        <v>26634</v>
      </c>
      <c r="J261" s="4">
        <v>125217000</v>
      </c>
      <c r="M261" s="4">
        <v>87943</v>
      </c>
      <c r="O261" s="21">
        <f t="shared" si="11"/>
        <v>0.70232476420933254</v>
      </c>
    </row>
    <row r="262" spans="1:15" x14ac:dyDescent="0.3">
      <c r="A262" s="1">
        <v>26665</v>
      </c>
      <c r="B262" s="4">
        <v>4326</v>
      </c>
      <c r="C262" s="23">
        <f t="shared" si="9"/>
        <v>4.9447346462903061</v>
      </c>
      <c r="E262" s="1">
        <v>26665</v>
      </c>
      <c r="F262" s="4">
        <f t="shared" si="10"/>
        <v>125452</v>
      </c>
      <c r="I262" s="1">
        <v>26665</v>
      </c>
      <c r="J262" s="4">
        <v>125452000</v>
      </c>
      <c r="M262" s="4">
        <v>87487</v>
      </c>
      <c r="O262" s="21">
        <f t="shared" si="11"/>
        <v>0.69737429455090394</v>
      </c>
    </row>
    <row r="263" spans="1:15" x14ac:dyDescent="0.3">
      <c r="A263" s="1">
        <v>26696</v>
      </c>
      <c r="B263" s="4">
        <v>4452</v>
      </c>
      <c r="C263" s="23">
        <f t="shared" si="9"/>
        <v>5.0382508713955909</v>
      </c>
      <c r="E263" s="1">
        <v>26696</v>
      </c>
      <c r="F263" s="4">
        <f t="shared" si="10"/>
        <v>125656</v>
      </c>
      <c r="I263" s="1">
        <v>26696</v>
      </c>
      <c r="J263" s="4">
        <v>125656000</v>
      </c>
      <c r="M263" s="4">
        <v>88364</v>
      </c>
      <c r="O263" s="21">
        <f t="shared" si="11"/>
        <v>0.70322149360157893</v>
      </c>
    </row>
    <row r="264" spans="1:15" x14ac:dyDescent="0.3">
      <c r="A264" s="1">
        <v>26724</v>
      </c>
      <c r="B264" s="4">
        <v>4394</v>
      </c>
      <c r="C264" s="23">
        <f t="shared" si="9"/>
        <v>4.9456362695000342</v>
      </c>
      <c r="E264" s="1">
        <v>26724</v>
      </c>
      <c r="F264" s="4">
        <f t="shared" si="10"/>
        <v>125982</v>
      </c>
      <c r="I264" s="1">
        <v>26724</v>
      </c>
      <c r="J264" s="4">
        <v>125982000</v>
      </c>
      <c r="M264" s="4">
        <v>88846</v>
      </c>
      <c r="O264" s="21">
        <f t="shared" si="11"/>
        <v>0.70522773094569069</v>
      </c>
    </row>
    <row r="265" spans="1:15" x14ac:dyDescent="0.3">
      <c r="A265" s="1">
        <v>26755</v>
      </c>
      <c r="B265" s="4">
        <v>4459</v>
      </c>
      <c r="C265" s="23">
        <f t="shared" si="9"/>
        <v>5.0090992832910199</v>
      </c>
      <c r="E265" s="1">
        <v>26755</v>
      </c>
      <c r="F265" s="4">
        <f t="shared" si="10"/>
        <v>126180</v>
      </c>
      <c r="I265" s="1">
        <v>26755</v>
      </c>
      <c r="J265" s="4">
        <v>126180000</v>
      </c>
      <c r="M265" s="4">
        <v>89018</v>
      </c>
      <c r="O265" s="21">
        <f t="shared" si="11"/>
        <v>0.70548422887937867</v>
      </c>
    </row>
    <row r="266" spans="1:15" x14ac:dyDescent="0.3">
      <c r="A266" s="1">
        <v>26785</v>
      </c>
      <c r="B266" s="4">
        <v>4329</v>
      </c>
      <c r="C266" s="23">
        <f t="shared" si="9"/>
        <v>4.8653022691257295</v>
      </c>
      <c r="E266" s="1">
        <v>26785</v>
      </c>
      <c r="F266" s="4">
        <f t="shared" si="10"/>
        <v>126403</v>
      </c>
      <c r="I266" s="1">
        <v>26785</v>
      </c>
      <c r="J266" s="4">
        <v>126403000</v>
      </c>
      <c r="M266" s="4">
        <v>88977</v>
      </c>
      <c r="O266" s="21">
        <f t="shared" si="11"/>
        <v>0.70391525517590559</v>
      </c>
    </row>
    <row r="267" spans="1:15" x14ac:dyDescent="0.3">
      <c r="A267" s="1">
        <v>26816</v>
      </c>
      <c r="B267" s="4">
        <v>4363</v>
      </c>
      <c r="C267" s="23">
        <f t="shared" si="9"/>
        <v>4.8722472863715547</v>
      </c>
      <c r="E267" s="1">
        <v>26816</v>
      </c>
      <c r="F267" s="4">
        <f t="shared" si="10"/>
        <v>126628</v>
      </c>
      <c r="I267" s="1">
        <v>26816</v>
      </c>
      <c r="J267" s="4">
        <v>126628000</v>
      </c>
      <c r="M267" s="4">
        <v>89548</v>
      </c>
      <c r="O267" s="21">
        <f t="shared" si="11"/>
        <v>0.70717376883469696</v>
      </c>
    </row>
    <row r="268" spans="1:15" x14ac:dyDescent="0.3">
      <c r="A268" s="1">
        <v>26846</v>
      </c>
      <c r="B268" s="4">
        <v>4305</v>
      </c>
      <c r="C268" s="23">
        <f t="shared" si="9"/>
        <v>4.8044730145975629</v>
      </c>
      <c r="E268" s="1">
        <v>26846</v>
      </c>
      <c r="F268" s="4">
        <f t="shared" si="10"/>
        <v>126842</v>
      </c>
      <c r="I268" s="1">
        <v>26846</v>
      </c>
      <c r="J268" s="4">
        <v>126842000</v>
      </c>
      <c r="M268" s="4">
        <v>89604</v>
      </c>
      <c r="O268" s="21">
        <f t="shared" si="11"/>
        <v>0.7064221630059444</v>
      </c>
    </row>
    <row r="269" spans="1:15" x14ac:dyDescent="0.3">
      <c r="A269" s="1">
        <v>26877</v>
      </c>
      <c r="B269" s="4">
        <v>4305</v>
      </c>
      <c r="C269" s="23">
        <f t="shared" si="9"/>
        <v>4.8095722217877528</v>
      </c>
      <c r="E269" s="1">
        <v>26877</v>
      </c>
      <c r="F269" s="4">
        <f t="shared" si="10"/>
        <v>127040</v>
      </c>
      <c r="I269" s="1">
        <v>26877</v>
      </c>
      <c r="J269" s="4">
        <v>127040000</v>
      </c>
      <c r="M269" s="4">
        <v>89509</v>
      </c>
      <c r="O269" s="21">
        <f t="shared" si="11"/>
        <v>0.70457336272040294</v>
      </c>
    </row>
    <row r="270" spans="1:15" x14ac:dyDescent="0.3">
      <c r="A270" s="1">
        <v>26908</v>
      </c>
      <c r="B270" s="4">
        <v>4350</v>
      </c>
      <c r="C270" s="23">
        <f t="shared" si="9"/>
        <v>4.842049021572163</v>
      </c>
      <c r="E270" s="1">
        <v>26908</v>
      </c>
      <c r="F270" s="4">
        <f t="shared" si="10"/>
        <v>127255</v>
      </c>
      <c r="I270" s="1">
        <v>26908</v>
      </c>
      <c r="J270" s="4">
        <v>127255000</v>
      </c>
      <c r="M270" s="4">
        <v>89838</v>
      </c>
      <c r="O270" s="21">
        <f t="shared" si="11"/>
        <v>0.70596833130328873</v>
      </c>
    </row>
    <row r="271" spans="1:15" x14ac:dyDescent="0.3">
      <c r="A271" s="1">
        <v>26938</v>
      </c>
      <c r="B271" s="4">
        <v>4144</v>
      </c>
      <c r="C271" s="23">
        <f t="shared" si="9"/>
        <v>4.5977521607438065</v>
      </c>
      <c r="E271" s="1">
        <v>26938</v>
      </c>
      <c r="F271" s="4">
        <f t="shared" si="10"/>
        <v>127455</v>
      </c>
      <c r="I271" s="1">
        <v>26938</v>
      </c>
      <c r="J271" s="4">
        <v>127455000</v>
      </c>
      <c r="M271" s="4">
        <v>90131</v>
      </c>
      <c r="O271" s="21">
        <f t="shared" si="11"/>
        <v>0.70715938958848223</v>
      </c>
    </row>
    <row r="272" spans="1:15" x14ac:dyDescent="0.3">
      <c r="A272" s="1">
        <v>26969</v>
      </c>
      <c r="B272" s="4">
        <v>4396</v>
      </c>
      <c r="C272" s="23">
        <f t="shared" si="9"/>
        <v>4.8458926760439169</v>
      </c>
      <c r="E272" s="1">
        <v>26969</v>
      </c>
      <c r="F272" s="4">
        <f t="shared" si="10"/>
        <v>127657</v>
      </c>
      <c r="I272" s="1">
        <v>26969</v>
      </c>
      <c r="J272" s="4">
        <v>127657000</v>
      </c>
      <c r="M272" s="4">
        <v>90716</v>
      </c>
      <c r="O272" s="21">
        <f t="shared" si="11"/>
        <v>0.71062299756378422</v>
      </c>
    </row>
    <row r="273" spans="1:15" x14ac:dyDescent="0.3">
      <c r="A273" s="1">
        <v>26999</v>
      </c>
      <c r="B273" s="4">
        <v>4489</v>
      </c>
      <c r="C273" s="23">
        <f t="shared" si="9"/>
        <v>4.93893717680713</v>
      </c>
      <c r="E273" s="1">
        <v>26999</v>
      </c>
      <c r="F273" s="4">
        <f t="shared" si="10"/>
        <v>127942</v>
      </c>
      <c r="I273" s="1">
        <v>26999</v>
      </c>
      <c r="J273" s="4">
        <v>127942000</v>
      </c>
      <c r="M273" s="4">
        <v>90890</v>
      </c>
      <c r="O273" s="21">
        <f t="shared" si="11"/>
        <v>0.71040002501133326</v>
      </c>
    </row>
    <row r="274" spans="1:15" x14ac:dyDescent="0.3">
      <c r="A274" s="1">
        <v>27030</v>
      </c>
      <c r="B274" s="4">
        <v>4644</v>
      </c>
      <c r="C274" s="23">
        <f t="shared" si="9"/>
        <v>5.0921610982576562</v>
      </c>
      <c r="E274" s="1">
        <v>27030</v>
      </c>
      <c r="F274" s="4">
        <f t="shared" si="10"/>
        <v>128050</v>
      </c>
      <c r="I274" s="1">
        <v>27030</v>
      </c>
      <c r="J274" s="4">
        <v>128050000</v>
      </c>
      <c r="M274" s="4">
        <v>91199</v>
      </c>
      <c r="O274" s="21">
        <f t="shared" si="11"/>
        <v>0.71221397891448657</v>
      </c>
    </row>
    <row r="275" spans="1:15" x14ac:dyDescent="0.3">
      <c r="A275" s="1">
        <v>27061</v>
      </c>
      <c r="B275" s="4">
        <v>4731</v>
      </c>
      <c r="C275" s="23">
        <f t="shared" si="9"/>
        <v>5.1713395638629285</v>
      </c>
      <c r="E275" s="1">
        <v>27061</v>
      </c>
      <c r="F275" s="4">
        <f t="shared" si="10"/>
        <v>128244</v>
      </c>
      <c r="I275" s="1">
        <v>27061</v>
      </c>
      <c r="J275" s="4">
        <v>128244000</v>
      </c>
      <c r="M275" s="4">
        <v>91485</v>
      </c>
      <c r="O275" s="21">
        <f t="shared" si="11"/>
        <v>0.71336670721437256</v>
      </c>
    </row>
    <row r="276" spans="1:15" x14ac:dyDescent="0.3">
      <c r="A276" s="1">
        <v>27089</v>
      </c>
      <c r="B276" s="4">
        <v>4634</v>
      </c>
      <c r="C276" s="23">
        <f t="shared" si="9"/>
        <v>5.0670836385903142</v>
      </c>
      <c r="E276" s="1">
        <v>27089</v>
      </c>
      <c r="F276" s="4">
        <f t="shared" si="10"/>
        <v>128448</v>
      </c>
      <c r="I276" s="1">
        <v>27089</v>
      </c>
      <c r="J276" s="4">
        <v>128448000</v>
      </c>
      <c r="M276" s="4">
        <v>91453</v>
      </c>
      <c r="O276" s="21">
        <f t="shared" si="11"/>
        <v>0.71198461634280019</v>
      </c>
    </row>
    <row r="277" spans="1:15" x14ac:dyDescent="0.3">
      <c r="A277" s="1">
        <v>27120</v>
      </c>
      <c r="B277" s="4">
        <v>4618</v>
      </c>
      <c r="C277" s="23">
        <f t="shared" si="9"/>
        <v>5.0587706902406691</v>
      </c>
      <c r="E277" s="1">
        <v>27120</v>
      </c>
      <c r="F277" s="4">
        <f t="shared" si="10"/>
        <v>128651</v>
      </c>
      <c r="I277" s="1">
        <v>27120</v>
      </c>
      <c r="J277" s="4">
        <v>128651000</v>
      </c>
      <c r="M277" s="4">
        <v>91287</v>
      </c>
      <c r="O277" s="21">
        <f t="shared" si="11"/>
        <v>0.70957085448228152</v>
      </c>
    </row>
    <row r="278" spans="1:15" x14ac:dyDescent="0.3">
      <c r="A278" s="1">
        <v>27150</v>
      </c>
      <c r="B278" s="4">
        <v>4705</v>
      </c>
      <c r="C278" s="23">
        <f t="shared" si="9"/>
        <v>5.1366871915804184</v>
      </c>
      <c r="E278" s="1">
        <v>27150</v>
      </c>
      <c r="F278" s="4">
        <f t="shared" si="10"/>
        <v>128877</v>
      </c>
      <c r="I278" s="1">
        <v>27150</v>
      </c>
      <c r="J278" s="4">
        <v>128877000</v>
      </c>
      <c r="M278" s="4">
        <v>91596</v>
      </c>
      <c r="O278" s="21">
        <f t="shared" si="11"/>
        <v>0.71072417886822326</v>
      </c>
    </row>
    <row r="279" spans="1:15" x14ac:dyDescent="0.3">
      <c r="A279" s="1">
        <v>27181</v>
      </c>
      <c r="B279" s="4">
        <v>4927</v>
      </c>
      <c r="C279" s="23">
        <f t="shared" si="9"/>
        <v>5.3631297078416855</v>
      </c>
      <c r="E279" s="1">
        <v>27181</v>
      </c>
      <c r="F279" s="4">
        <f t="shared" si="10"/>
        <v>129101</v>
      </c>
      <c r="I279" s="1">
        <v>27181</v>
      </c>
      <c r="J279" s="4">
        <v>129101000</v>
      </c>
      <c r="M279" s="4">
        <v>91868</v>
      </c>
      <c r="O279" s="21">
        <f t="shared" si="11"/>
        <v>0.7115978962207884</v>
      </c>
    </row>
    <row r="280" spans="1:15" x14ac:dyDescent="0.3">
      <c r="A280" s="1">
        <v>27211</v>
      </c>
      <c r="B280" s="4">
        <v>5063</v>
      </c>
      <c r="C280" s="23">
        <f t="shared" si="9"/>
        <v>5.4906085975794907</v>
      </c>
      <c r="E280" s="1">
        <v>27211</v>
      </c>
      <c r="F280" s="4">
        <f t="shared" si="10"/>
        <v>129297</v>
      </c>
      <c r="I280" s="1">
        <v>27211</v>
      </c>
      <c r="J280" s="4">
        <v>129297000</v>
      </c>
      <c r="M280" s="4">
        <v>92212</v>
      </c>
      <c r="O280" s="21">
        <f t="shared" si="11"/>
        <v>0.71317973348182861</v>
      </c>
    </row>
    <row r="281" spans="1:15" x14ac:dyDescent="0.3">
      <c r="A281" s="1">
        <v>27242</v>
      </c>
      <c r="B281" s="4">
        <v>5022</v>
      </c>
      <c r="C281" s="23">
        <f t="shared" si="9"/>
        <v>5.4551972104845801</v>
      </c>
      <c r="E281" s="1">
        <v>27242</v>
      </c>
      <c r="F281" s="4">
        <f t="shared" si="10"/>
        <v>129487</v>
      </c>
      <c r="I281" s="1">
        <v>27242</v>
      </c>
      <c r="J281" s="4">
        <v>129487000</v>
      </c>
      <c r="M281" s="4">
        <v>92059</v>
      </c>
      <c r="O281" s="21">
        <f t="shared" si="11"/>
        <v>0.71095167854688113</v>
      </c>
    </row>
    <row r="282" spans="1:15" x14ac:dyDescent="0.3">
      <c r="A282" s="1">
        <v>27273</v>
      </c>
      <c r="B282" s="4">
        <v>5437</v>
      </c>
      <c r="C282" s="23">
        <f t="shared" si="9"/>
        <v>5.8786004670876215</v>
      </c>
      <c r="E282" s="1">
        <v>27273</v>
      </c>
      <c r="F282" s="4">
        <f t="shared" si="10"/>
        <v>129695</v>
      </c>
      <c r="I282" s="1">
        <v>27273</v>
      </c>
      <c r="J282" s="4">
        <v>129695000</v>
      </c>
      <c r="M282" s="4">
        <v>92488</v>
      </c>
      <c r="O282" s="21">
        <f t="shared" si="11"/>
        <v>0.71311924129688886</v>
      </c>
    </row>
    <row r="283" spans="1:15" x14ac:dyDescent="0.3">
      <c r="A283" s="1">
        <v>27303</v>
      </c>
      <c r="B283" s="4">
        <v>5523</v>
      </c>
      <c r="C283" s="23">
        <f t="shared" si="9"/>
        <v>5.9696491493547201</v>
      </c>
      <c r="E283" s="1">
        <v>27303</v>
      </c>
      <c r="F283" s="4">
        <f t="shared" si="10"/>
        <v>129893</v>
      </c>
      <c r="I283" s="1">
        <v>27303</v>
      </c>
      <c r="J283" s="4">
        <v>129893000</v>
      </c>
      <c r="M283" s="4">
        <v>92518</v>
      </c>
      <c r="O283" s="21">
        <f t="shared" si="11"/>
        <v>0.71226317045568277</v>
      </c>
    </row>
    <row r="284" spans="1:15" x14ac:dyDescent="0.3">
      <c r="A284" s="1">
        <v>27334</v>
      </c>
      <c r="B284" s="4">
        <v>6140</v>
      </c>
      <c r="C284" s="23">
        <f t="shared" si="9"/>
        <v>6.6188043033007782</v>
      </c>
      <c r="E284" s="1">
        <v>27334</v>
      </c>
      <c r="F284" s="4">
        <f t="shared" si="10"/>
        <v>130087</v>
      </c>
      <c r="I284" s="1">
        <v>27334</v>
      </c>
      <c r="J284" s="4">
        <v>130087000</v>
      </c>
      <c r="M284" s="4">
        <v>92766</v>
      </c>
      <c r="O284" s="21">
        <f t="shared" si="11"/>
        <v>0.71310738198282697</v>
      </c>
    </row>
    <row r="285" spans="1:15" x14ac:dyDescent="0.3">
      <c r="A285" s="1">
        <v>27364</v>
      </c>
      <c r="B285" s="4">
        <v>6636</v>
      </c>
      <c r="C285" s="23">
        <f t="shared" si="9"/>
        <v>7.1524035352446651</v>
      </c>
      <c r="E285" s="1">
        <v>27364</v>
      </c>
      <c r="F285" s="4">
        <f t="shared" si="10"/>
        <v>130280</v>
      </c>
      <c r="I285" s="1">
        <v>27364</v>
      </c>
      <c r="J285" s="4">
        <v>130280000</v>
      </c>
      <c r="M285" s="4">
        <v>92780</v>
      </c>
      <c r="O285" s="21">
        <f t="shared" si="11"/>
        <v>0.71215842800122819</v>
      </c>
    </row>
    <row r="286" spans="1:15" x14ac:dyDescent="0.3">
      <c r="A286" s="1">
        <v>27395</v>
      </c>
      <c r="B286" s="4">
        <v>7501</v>
      </c>
      <c r="C286" s="23">
        <f t="shared" si="9"/>
        <v>8.0545056266643744</v>
      </c>
      <c r="E286" s="1">
        <v>27395</v>
      </c>
      <c r="F286" s="4">
        <f t="shared" si="10"/>
        <v>130493</v>
      </c>
      <c r="I286" s="1">
        <v>27395</v>
      </c>
      <c r="J286" s="4">
        <v>130493000</v>
      </c>
      <c r="M286" s="4">
        <v>93128</v>
      </c>
      <c r="O286" s="21">
        <f t="shared" si="11"/>
        <v>0.71366280183611375</v>
      </c>
    </row>
    <row r="287" spans="1:15" x14ac:dyDescent="0.3">
      <c r="A287" s="1">
        <v>27426</v>
      </c>
      <c r="B287" s="4">
        <v>7520</v>
      </c>
      <c r="C287" s="23">
        <f t="shared" si="9"/>
        <v>8.1055445373803572</v>
      </c>
      <c r="E287" s="1">
        <v>27426</v>
      </c>
      <c r="F287" s="4">
        <f t="shared" si="10"/>
        <v>130683</v>
      </c>
      <c r="I287" s="1">
        <v>27426</v>
      </c>
      <c r="J287" s="4">
        <v>130683000</v>
      </c>
      <c r="M287" s="4">
        <v>92776</v>
      </c>
      <c r="O287" s="21">
        <f t="shared" si="11"/>
        <v>0.70993166670492713</v>
      </c>
    </row>
    <row r="288" spans="1:15" x14ac:dyDescent="0.3">
      <c r="A288" s="1">
        <v>27454</v>
      </c>
      <c r="B288" s="4">
        <v>7978</v>
      </c>
      <c r="C288" s="23">
        <f t="shared" si="9"/>
        <v>8.5633016690817367</v>
      </c>
      <c r="E288" s="1">
        <v>27454</v>
      </c>
      <c r="F288" s="4">
        <f t="shared" si="10"/>
        <v>130867</v>
      </c>
      <c r="I288" s="1">
        <v>27454</v>
      </c>
      <c r="J288" s="4">
        <v>130867000</v>
      </c>
      <c r="M288" s="4">
        <v>93165</v>
      </c>
      <c r="O288" s="21">
        <f t="shared" si="11"/>
        <v>0.71190598088135282</v>
      </c>
    </row>
    <row r="289" spans="1:15" x14ac:dyDescent="0.3">
      <c r="A289" s="1">
        <v>27485</v>
      </c>
      <c r="B289" s="4">
        <v>8210</v>
      </c>
      <c r="C289" s="23">
        <f t="shared" si="9"/>
        <v>8.7902440068951488</v>
      </c>
      <c r="E289" s="1">
        <v>27485</v>
      </c>
      <c r="F289" s="4">
        <f t="shared" si="10"/>
        <v>131054</v>
      </c>
      <c r="I289" s="1">
        <v>27485</v>
      </c>
      <c r="J289" s="4">
        <v>131054000</v>
      </c>
      <c r="M289" s="4">
        <v>93399</v>
      </c>
      <c r="O289" s="21">
        <f t="shared" si="11"/>
        <v>0.71267569093656058</v>
      </c>
    </row>
    <row r="290" spans="1:15" x14ac:dyDescent="0.3">
      <c r="A290" s="1">
        <v>27515</v>
      </c>
      <c r="B290" s="4">
        <v>8433</v>
      </c>
      <c r="C290" s="23">
        <f t="shared" si="9"/>
        <v>8.9823612117080653</v>
      </c>
      <c r="E290" s="1">
        <v>27515</v>
      </c>
      <c r="F290" s="4">
        <f t="shared" si="10"/>
        <v>131270</v>
      </c>
      <c r="I290" s="1">
        <v>27515</v>
      </c>
      <c r="J290" s="4">
        <v>131270000</v>
      </c>
      <c r="M290" s="4">
        <v>93884</v>
      </c>
      <c r="O290" s="21">
        <f t="shared" si="11"/>
        <v>0.71519768416241336</v>
      </c>
    </row>
    <row r="291" spans="1:15" x14ac:dyDescent="0.3">
      <c r="A291" s="1">
        <v>27546</v>
      </c>
      <c r="B291" s="4">
        <v>8220</v>
      </c>
      <c r="C291" s="23">
        <f t="shared" si="9"/>
        <v>8.7843975420785458</v>
      </c>
      <c r="E291" s="1">
        <v>27546</v>
      </c>
      <c r="F291" s="4">
        <f t="shared" si="10"/>
        <v>131483</v>
      </c>
      <c r="I291" s="1">
        <v>27546</v>
      </c>
      <c r="J291" s="4">
        <v>131483000</v>
      </c>
      <c r="M291" s="4">
        <v>93575</v>
      </c>
      <c r="O291" s="21">
        <f t="shared" si="11"/>
        <v>0.71168896359225153</v>
      </c>
    </row>
    <row r="292" spans="1:15" x14ac:dyDescent="0.3">
      <c r="A292" s="1">
        <v>27576</v>
      </c>
      <c r="B292" s="4">
        <v>8127</v>
      </c>
      <c r="C292" s="23">
        <f t="shared" si="9"/>
        <v>8.6438136161070407</v>
      </c>
      <c r="E292" s="1">
        <v>27576</v>
      </c>
      <c r="F292" s="4">
        <f t="shared" si="10"/>
        <v>131756</v>
      </c>
      <c r="I292" s="1">
        <v>27576</v>
      </c>
      <c r="J292" s="4">
        <v>131756000</v>
      </c>
      <c r="M292" s="4">
        <v>94021</v>
      </c>
      <c r="O292" s="21">
        <f t="shared" si="11"/>
        <v>0.71359938067336592</v>
      </c>
    </row>
    <row r="293" spans="1:15" x14ac:dyDescent="0.3">
      <c r="A293" s="1">
        <v>27607</v>
      </c>
      <c r="B293" s="4">
        <v>7928</v>
      </c>
      <c r="C293" s="23">
        <f t="shared" si="9"/>
        <v>8.4195322954057907</v>
      </c>
      <c r="E293" s="1">
        <v>27607</v>
      </c>
      <c r="F293" s="4">
        <f t="shared" si="10"/>
        <v>131973</v>
      </c>
      <c r="I293" s="1">
        <v>27607</v>
      </c>
      <c r="J293" s="4">
        <v>131973000</v>
      </c>
      <c r="M293" s="4">
        <v>94162</v>
      </c>
      <c r="O293" s="21">
        <f t="shared" si="11"/>
        <v>0.71349442689034881</v>
      </c>
    </row>
    <row r="294" spans="1:15" x14ac:dyDescent="0.3">
      <c r="A294" s="1">
        <v>27638</v>
      </c>
      <c r="B294" s="4">
        <v>7923</v>
      </c>
      <c r="C294" s="23">
        <f t="shared" si="9"/>
        <v>8.410649455425574</v>
      </c>
      <c r="E294" s="1">
        <v>27638</v>
      </c>
      <c r="F294" s="4">
        <f t="shared" si="10"/>
        <v>132194</v>
      </c>
      <c r="I294" s="1">
        <v>27638</v>
      </c>
      <c r="J294" s="4">
        <v>132194000</v>
      </c>
      <c r="M294" s="4">
        <v>94202</v>
      </c>
      <c r="O294" s="21">
        <f t="shared" si="11"/>
        <v>0.71260420291389925</v>
      </c>
    </row>
    <row r="295" spans="1:15" x14ac:dyDescent="0.3">
      <c r="A295" s="1">
        <v>27668</v>
      </c>
      <c r="B295" s="4">
        <v>7897</v>
      </c>
      <c r="C295" s="23">
        <f t="shared" si="9"/>
        <v>8.37726882153882</v>
      </c>
      <c r="E295" s="1">
        <v>27668</v>
      </c>
      <c r="F295" s="4">
        <f t="shared" si="10"/>
        <v>132378</v>
      </c>
      <c r="I295" s="1">
        <v>27668</v>
      </c>
      <c r="J295" s="4">
        <v>132378000</v>
      </c>
      <c r="M295" s="4">
        <v>94267</v>
      </c>
      <c r="O295" s="21">
        <f t="shared" si="11"/>
        <v>0.71210473039326772</v>
      </c>
    </row>
    <row r="296" spans="1:15" x14ac:dyDescent="0.3">
      <c r="A296" s="1">
        <v>27699</v>
      </c>
      <c r="B296" s="4">
        <v>7794</v>
      </c>
      <c r="C296" s="23">
        <f t="shared" si="9"/>
        <v>8.2694960212201583</v>
      </c>
      <c r="E296" s="1">
        <v>27699</v>
      </c>
      <c r="F296" s="4">
        <f t="shared" si="10"/>
        <v>132587</v>
      </c>
      <c r="I296" s="1">
        <v>27699</v>
      </c>
      <c r="J296" s="4">
        <v>132587000</v>
      </c>
      <c r="M296" s="4">
        <v>94250</v>
      </c>
      <c r="O296" s="21">
        <f t="shared" si="11"/>
        <v>0.71085400529463671</v>
      </c>
    </row>
    <row r="297" spans="1:15" x14ac:dyDescent="0.3">
      <c r="A297" s="1">
        <v>27729</v>
      </c>
      <c r="B297" s="4">
        <v>7744</v>
      </c>
      <c r="C297" s="23">
        <f t="shared" si="9"/>
        <v>8.2026078022222464</v>
      </c>
      <c r="E297" s="1">
        <v>27729</v>
      </c>
      <c r="F297" s="4">
        <f t="shared" si="10"/>
        <v>132787</v>
      </c>
      <c r="I297" s="1">
        <v>27729</v>
      </c>
      <c r="J297" s="4">
        <v>132787000</v>
      </c>
      <c r="M297" s="4">
        <v>94409</v>
      </c>
      <c r="O297" s="21">
        <f t="shared" si="11"/>
        <v>0.71098074359688823</v>
      </c>
    </row>
    <row r="298" spans="1:15" x14ac:dyDescent="0.3">
      <c r="A298" s="1">
        <v>27760</v>
      </c>
      <c r="B298" s="4">
        <v>7534</v>
      </c>
      <c r="C298" s="23">
        <f t="shared" si="9"/>
        <v>7.9360397750015803</v>
      </c>
      <c r="E298" s="1">
        <v>27760</v>
      </c>
      <c r="F298" s="4">
        <f t="shared" si="10"/>
        <v>133003</v>
      </c>
      <c r="I298" s="1">
        <v>27760</v>
      </c>
      <c r="J298" s="4">
        <v>133003000</v>
      </c>
      <c r="M298" s="4">
        <v>94934</v>
      </c>
      <c r="O298" s="21">
        <f t="shared" si="11"/>
        <v>0.7137733735329278</v>
      </c>
    </row>
    <row r="299" spans="1:15" x14ac:dyDescent="0.3">
      <c r="A299" s="1">
        <v>27791</v>
      </c>
      <c r="B299" s="4">
        <v>7326</v>
      </c>
      <c r="C299" s="23">
        <f t="shared" si="9"/>
        <v>7.711741299816838</v>
      </c>
      <c r="E299" s="1">
        <v>27791</v>
      </c>
      <c r="F299" s="4">
        <f t="shared" si="10"/>
        <v>133185</v>
      </c>
      <c r="I299" s="1">
        <v>27791</v>
      </c>
      <c r="J299" s="4">
        <v>133185000</v>
      </c>
      <c r="M299" s="4">
        <v>94998</v>
      </c>
      <c r="O299" s="21">
        <f t="shared" si="11"/>
        <v>0.71327852235612121</v>
      </c>
    </row>
    <row r="300" spans="1:15" x14ac:dyDescent="0.3">
      <c r="A300" s="1">
        <v>27820</v>
      </c>
      <c r="B300" s="4">
        <v>7230</v>
      </c>
      <c r="C300" s="23">
        <f t="shared" si="9"/>
        <v>7.5933413852859317</v>
      </c>
      <c r="E300" s="1">
        <v>27820</v>
      </c>
      <c r="F300" s="4">
        <f t="shared" si="10"/>
        <v>133375</v>
      </c>
      <c r="I300" s="1">
        <v>27820</v>
      </c>
      <c r="J300" s="4">
        <v>133375000</v>
      </c>
      <c r="M300" s="4">
        <v>95215</v>
      </c>
      <c r="O300" s="21">
        <f t="shared" si="11"/>
        <v>0.71388940955951263</v>
      </c>
    </row>
    <row r="301" spans="1:15" x14ac:dyDescent="0.3">
      <c r="A301" s="1">
        <v>27851</v>
      </c>
      <c r="B301" s="4">
        <v>7330</v>
      </c>
      <c r="C301" s="23">
        <f t="shared" si="9"/>
        <v>7.6556722996260946</v>
      </c>
      <c r="E301" s="1">
        <v>27851</v>
      </c>
      <c r="F301" s="4">
        <f t="shared" si="10"/>
        <v>133562</v>
      </c>
      <c r="I301" s="1">
        <v>27851</v>
      </c>
      <c r="J301" s="4">
        <v>133562000</v>
      </c>
      <c r="M301" s="4">
        <v>95746</v>
      </c>
      <c r="O301" s="21">
        <f t="shared" si="11"/>
        <v>0.71686557553795238</v>
      </c>
    </row>
    <row r="302" spans="1:15" x14ac:dyDescent="0.3">
      <c r="A302" s="1">
        <v>27881</v>
      </c>
      <c r="B302" s="4">
        <v>7053</v>
      </c>
      <c r="C302" s="23">
        <f t="shared" si="9"/>
        <v>7.3586027731697392</v>
      </c>
      <c r="E302" s="1">
        <v>27881</v>
      </c>
      <c r="F302" s="4">
        <f t="shared" si="10"/>
        <v>133764</v>
      </c>
      <c r="I302" s="1">
        <v>27881</v>
      </c>
      <c r="J302" s="4">
        <v>133764000</v>
      </c>
      <c r="M302" s="4">
        <v>95847</v>
      </c>
      <c r="O302" s="21">
        <f t="shared" si="11"/>
        <v>0.71653808199515567</v>
      </c>
    </row>
    <row r="303" spans="1:15" x14ac:dyDescent="0.3">
      <c r="A303" s="1">
        <v>27912</v>
      </c>
      <c r="B303" s="4">
        <v>7322</v>
      </c>
      <c r="C303" s="23">
        <f t="shared" ref="C303:C366" si="12">B303/M303*100</f>
        <v>7.6362309016008769</v>
      </c>
      <c r="E303" s="1">
        <v>27912</v>
      </c>
      <c r="F303" s="4">
        <f t="shared" ref="F303:F366" si="13">J303/1000</f>
        <v>133980</v>
      </c>
      <c r="I303" s="1">
        <v>27912</v>
      </c>
      <c r="J303" s="4">
        <v>133980000</v>
      </c>
      <c r="M303" s="4">
        <v>95885</v>
      </c>
      <c r="O303" s="21">
        <f t="shared" ref="O303:O366" si="14">M303/J303*1000</f>
        <v>0.71566651739065523</v>
      </c>
    </row>
    <row r="304" spans="1:15" x14ac:dyDescent="0.3">
      <c r="A304" s="1">
        <v>27942</v>
      </c>
      <c r="B304" s="4">
        <v>7490</v>
      </c>
      <c r="C304" s="23">
        <f t="shared" si="12"/>
        <v>7.7549879378358515</v>
      </c>
      <c r="E304" s="1">
        <v>27942</v>
      </c>
      <c r="F304" s="4">
        <f t="shared" si="13"/>
        <v>134179</v>
      </c>
      <c r="I304" s="1">
        <v>27942</v>
      </c>
      <c r="J304" s="4">
        <v>134179000</v>
      </c>
      <c r="M304" s="4">
        <v>96583</v>
      </c>
      <c r="O304" s="21">
        <f t="shared" si="14"/>
        <v>0.71980712332034069</v>
      </c>
    </row>
    <row r="305" spans="1:15" x14ac:dyDescent="0.3">
      <c r="A305" s="1">
        <v>27973</v>
      </c>
      <c r="B305" s="4">
        <v>7518</v>
      </c>
      <c r="C305" s="23">
        <f t="shared" si="12"/>
        <v>7.7712655440816194</v>
      </c>
      <c r="E305" s="1">
        <v>27973</v>
      </c>
      <c r="F305" s="4">
        <f t="shared" si="13"/>
        <v>134378</v>
      </c>
      <c r="I305" s="1">
        <v>27973</v>
      </c>
      <c r="J305" s="4">
        <v>134378000</v>
      </c>
      <c r="M305" s="4">
        <v>96741</v>
      </c>
      <c r="O305" s="21">
        <f t="shared" si="14"/>
        <v>0.71991695069133343</v>
      </c>
    </row>
    <row r="306" spans="1:15" x14ac:dyDescent="0.3">
      <c r="A306" s="1">
        <v>28004</v>
      </c>
      <c r="B306" s="4">
        <v>7380</v>
      </c>
      <c r="C306" s="23">
        <f t="shared" si="12"/>
        <v>7.6434704255693759</v>
      </c>
      <c r="E306" s="1">
        <v>28004</v>
      </c>
      <c r="F306" s="4">
        <f t="shared" si="13"/>
        <v>134578</v>
      </c>
      <c r="I306" s="1">
        <v>28004</v>
      </c>
      <c r="J306" s="4">
        <v>134578000</v>
      </c>
      <c r="M306" s="4">
        <v>96553</v>
      </c>
      <c r="O306" s="21">
        <f t="shared" si="14"/>
        <v>0.71745010328582681</v>
      </c>
    </row>
    <row r="307" spans="1:15" x14ac:dyDescent="0.3">
      <c r="A307" s="1">
        <v>28034</v>
      </c>
      <c r="B307" s="4">
        <v>7430</v>
      </c>
      <c r="C307" s="23">
        <f t="shared" si="12"/>
        <v>7.6832395764394432</v>
      </c>
      <c r="E307" s="1">
        <v>28034</v>
      </c>
      <c r="F307" s="4">
        <f t="shared" si="13"/>
        <v>134730</v>
      </c>
      <c r="I307" s="1">
        <v>28034</v>
      </c>
      <c r="J307" s="4">
        <v>134730000</v>
      </c>
      <c r="M307" s="4">
        <v>96704</v>
      </c>
      <c r="O307" s="21">
        <f t="shared" si="14"/>
        <v>0.71776144882357307</v>
      </c>
    </row>
    <row r="308" spans="1:15" x14ac:dyDescent="0.3">
      <c r="A308" s="1">
        <v>28065</v>
      </c>
      <c r="B308" s="4">
        <v>7620</v>
      </c>
      <c r="C308" s="23">
        <f t="shared" si="12"/>
        <v>7.8351533098895674</v>
      </c>
      <c r="E308" s="1">
        <v>28065</v>
      </c>
      <c r="F308" s="4">
        <f t="shared" si="13"/>
        <v>134928</v>
      </c>
      <c r="I308" s="1">
        <v>28065</v>
      </c>
      <c r="J308" s="4">
        <v>134928000</v>
      </c>
      <c r="M308" s="4">
        <v>97254</v>
      </c>
      <c r="O308" s="21">
        <f t="shared" si="14"/>
        <v>0.72078441835645679</v>
      </c>
    </row>
    <row r="309" spans="1:15" x14ac:dyDescent="0.3">
      <c r="A309" s="1">
        <v>28095</v>
      </c>
      <c r="B309" s="4">
        <v>7545</v>
      </c>
      <c r="C309" s="23">
        <f t="shared" si="12"/>
        <v>7.7505444385092659</v>
      </c>
      <c r="E309" s="1">
        <v>28095</v>
      </c>
      <c r="F309" s="4">
        <f t="shared" si="13"/>
        <v>135128</v>
      </c>
      <c r="I309" s="1">
        <v>28095</v>
      </c>
      <c r="J309" s="4">
        <v>135128000</v>
      </c>
      <c r="M309" s="4">
        <v>97348</v>
      </c>
      <c r="O309" s="21">
        <f t="shared" si="14"/>
        <v>0.72041323781895683</v>
      </c>
    </row>
    <row r="310" spans="1:15" x14ac:dyDescent="0.3">
      <c r="A310" s="1">
        <v>28126</v>
      </c>
      <c r="B310" s="4">
        <v>7280</v>
      </c>
      <c r="C310" s="23">
        <f t="shared" si="12"/>
        <v>7.4890955476915471</v>
      </c>
      <c r="E310" s="1">
        <v>28126</v>
      </c>
      <c r="F310" s="4">
        <f t="shared" si="13"/>
        <v>135344</v>
      </c>
      <c r="I310" s="1">
        <v>28126</v>
      </c>
      <c r="J310" s="4">
        <v>135344000</v>
      </c>
      <c r="M310" s="4">
        <v>97208</v>
      </c>
      <c r="O310" s="21">
        <f t="shared" si="14"/>
        <v>0.71822910509516491</v>
      </c>
    </row>
    <row r="311" spans="1:15" x14ac:dyDescent="0.3">
      <c r="A311" s="1">
        <v>28157</v>
      </c>
      <c r="B311" s="4">
        <v>7443</v>
      </c>
      <c r="C311" s="23">
        <f t="shared" si="12"/>
        <v>7.6115968706856885</v>
      </c>
      <c r="E311" s="1">
        <v>28157</v>
      </c>
      <c r="F311" s="4">
        <f t="shared" si="13"/>
        <v>135534</v>
      </c>
      <c r="I311" s="1">
        <v>28157</v>
      </c>
      <c r="J311" s="4">
        <v>135534000</v>
      </c>
      <c r="M311" s="4">
        <v>97785</v>
      </c>
      <c r="O311" s="21">
        <f t="shared" si="14"/>
        <v>0.72147948116339811</v>
      </c>
    </row>
    <row r="312" spans="1:15" x14ac:dyDescent="0.3">
      <c r="A312" s="1">
        <v>28185</v>
      </c>
      <c r="B312" s="4">
        <v>7307</v>
      </c>
      <c r="C312" s="23">
        <f t="shared" si="12"/>
        <v>7.4473831728074202</v>
      </c>
      <c r="E312" s="1">
        <v>28185</v>
      </c>
      <c r="F312" s="4">
        <f t="shared" si="13"/>
        <v>135719</v>
      </c>
      <c r="I312" s="1">
        <v>28185</v>
      </c>
      <c r="J312" s="4">
        <v>135719000</v>
      </c>
      <c r="M312" s="4">
        <v>98115</v>
      </c>
      <c r="O312" s="21">
        <f t="shared" si="14"/>
        <v>0.72292751935985378</v>
      </c>
    </row>
    <row r="313" spans="1:15" x14ac:dyDescent="0.3">
      <c r="A313" s="1">
        <v>28216</v>
      </c>
      <c r="B313" s="4">
        <v>7059</v>
      </c>
      <c r="C313" s="23">
        <f t="shared" si="12"/>
        <v>7.1788874199125399</v>
      </c>
      <c r="E313" s="1">
        <v>28216</v>
      </c>
      <c r="F313" s="4">
        <f t="shared" si="13"/>
        <v>135917</v>
      </c>
      <c r="I313" s="1">
        <v>28216</v>
      </c>
      <c r="J313" s="4">
        <v>135917000</v>
      </c>
      <c r="M313" s="4">
        <v>98330</v>
      </c>
      <c r="O313" s="21">
        <f t="shared" si="14"/>
        <v>0.72345622696204304</v>
      </c>
    </row>
    <row r="314" spans="1:15" x14ac:dyDescent="0.3">
      <c r="A314" s="1">
        <v>28246</v>
      </c>
      <c r="B314" s="4">
        <v>6911</v>
      </c>
      <c r="C314" s="23">
        <f t="shared" si="12"/>
        <v>7.0045102113211373</v>
      </c>
      <c r="E314" s="1">
        <v>28246</v>
      </c>
      <c r="F314" s="4">
        <f t="shared" si="13"/>
        <v>136140</v>
      </c>
      <c r="I314" s="1">
        <v>28246</v>
      </c>
      <c r="J314" s="4">
        <v>136140000</v>
      </c>
      <c r="M314" s="4">
        <v>98665</v>
      </c>
      <c r="O314" s="21">
        <f t="shared" si="14"/>
        <v>0.72473189363890111</v>
      </c>
    </row>
    <row r="315" spans="1:15" x14ac:dyDescent="0.3">
      <c r="A315" s="1">
        <v>28277</v>
      </c>
      <c r="B315" s="4">
        <v>7134</v>
      </c>
      <c r="C315" s="23">
        <f t="shared" si="12"/>
        <v>7.1992976294995614</v>
      </c>
      <c r="E315" s="1">
        <v>28277</v>
      </c>
      <c r="F315" s="4">
        <f t="shared" si="13"/>
        <v>136361</v>
      </c>
      <c r="I315" s="1">
        <v>28277</v>
      </c>
      <c r="J315" s="4">
        <v>136361000</v>
      </c>
      <c r="M315" s="4">
        <v>99093</v>
      </c>
      <c r="O315" s="21">
        <f t="shared" si="14"/>
        <v>0.72669604945695621</v>
      </c>
    </row>
    <row r="316" spans="1:15" x14ac:dyDescent="0.3">
      <c r="A316" s="1">
        <v>28307</v>
      </c>
      <c r="B316" s="4">
        <v>6829</v>
      </c>
      <c r="C316" s="23">
        <f t="shared" si="12"/>
        <v>6.9040469907898858</v>
      </c>
      <c r="E316" s="1">
        <v>28307</v>
      </c>
      <c r="F316" s="4">
        <f t="shared" si="13"/>
        <v>136566</v>
      </c>
      <c r="I316" s="1">
        <v>28307</v>
      </c>
      <c r="J316" s="4">
        <v>136566000</v>
      </c>
      <c r="M316" s="4">
        <v>98913</v>
      </c>
      <c r="O316" s="21">
        <f t="shared" si="14"/>
        <v>0.72428715785773912</v>
      </c>
    </row>
    <row r="317" spans="1:15" x14ac:dyDescent="0.3">
      <c r="A317" s="1">
        <v>28338</v>
      </c>
      <c r="B317" s="4">
        <v>6925</v>
      </c>
      <c r="C317" s="23">
        <f t="shared" si="12"/>
        <v>6.9691846305577361</v>
      </c>
      <c r="E317" s="1">
        <v>28338</v>
      </c>
      <c r="F317" s="4">
        <f t="shared" si="13"/>
        <v>136758</v>
      </c>
      <c r="I317" s="1">
        <v>28338</v>
      </c>
      <c r="J317" s="4">
        <v>136758000</v>
      </c>
      <c r="M317" s="4">
        <v>99366</v>
      </c>
      <c r="O317" s="21">
        <f t="shared" si="14"/>
        <v>0.72658272276576141</v>
      </c>
    </row>
    <row r="318" spans="1:15" x14ac:dyDescent="0.3">
      <c r="A318" s="1">
        <v>28369</v>
      </c>
      <c r="B318" s="4">
        <v>6751</v>
      </c>
      <c r="C318" s="23">
        <f t="shared" si="12"/>
        <v>6.7881310769911414</v>
      </c>
      <c r="E318" s="1">
        <v>28369</v>
      </c>
      <c r="F318" s="4">
        <f t="shared" si="13"/>
        <v>136949</v>
      </c>
      <c r="I318" s="1">
        <v>28369</v>
      </c>
      <c r="J318" s="4">
        <v>136949000</v>
      </c>
      <c r="M318" s="4">
        <v>99453</v>
      </c>
      <c r="O318" s="21">
        <f t="shared" si="14"/>
        <v>0.72620464552497654</v>
      </c>
    </row>
    <row r="319" spans="1:15" x14ac:dyDescent="0.3">
      <c r="A319" s="1">
        <v>28399</v>
      </c>
      <c r="B319" s="4">
        <v>6763</v>
      </c>
      <c r="C319" s="23">
        <f t="shared" si="12"/>
        <v>6.7755347392676457</v>
      </c>
      <c r="E319" s="1">
        <v>28399</v>
      </c>
      <c r="F319" s="4">
        <f t="shared" si="13"/>
        <v>137135</v>
      </c>
      <c r="I319" s="1">
        <v>28399</v>
      </c>
      <c r="J319" s="4">
        <v>137135000</v>
      </c>
      <c r="M319" s="4">
        <v>99815</v>
      </c>
      <c r="O319" s="21">
        <f t="shared" si="14"/>
        <v>0.72785940861195175</v>
      </c>
    </row>
    <row r="320" spans="1:15" x14ac:dyDescent="0.3">
      <c r="A320" s="1">
        <v>28430</v>
      </c>
      <c r="B320" s="4">
        <v>6815</v>
      </c>
      <c r="C320" s="23">
        <f t="shared" si="12"/>
        <v>6.7759704104358889</v>
      </c>
      <c r="E320" s="1">
        <v>28430</v>
      </c>
      <c r="F320" s="4">
        <f t="shared" si="13"/>
        <v>137305</v>
      </c>
      <c r="I320" s="1">
        <v>28430</v>
      </c>
      <c r="J320" s="4">
        <v>137305000</v>
      </c>
      <c r="M320" s="4">
        <v>100576</v>
      </c>
      <c r="O320" s="21">
        <f t="shared" si="14"/>
        <v>0.73250063726739734</v>
      </c>
    </row>
    <row r="321" spans="1:15" x14ac:dyDescent="0.3">
      <c r="A321" s="1">
        <v>28460</v>
      </c>
      <c r="B321" s="4">
        <v>6386</v>
      </c>
      <c r="C321" s="23">
        <f t="shared" si="12"/>
        <v>6.354797942104268</v>
      </c>
      <c r="E321" s="1">
        <v>28460</v>
      </c>
      <c r="F321" s="4">
        <f t="shared" si="13"/>
        <v>137502</v>
      </c>
      <c r="I321" s="1">
        <v>28460</v>
      </c>
      <c r="J321" s="4">
        <v>137502000</v>
      </c>
      <c r="M321" s="4">
        <v>100491</v>
      </c>
      <c r="O321" s="21">
        <f t="shared" si="14"/>
        <v>0.73083300606536628</v>
      </c>
    </row>
    <row r="322" spans="1:15" x14ac:dyDescent="0.3">
      <c r="A322" s="1">
        <v>28491</v>
      </c>
      <c r="B322" s="4">
        <v>6489</v>
      </c>
      <c r="C322" s="23">
        <f t="shared" si="12"/>
        <v>6.4328412954903689</v>
      </c>
      <c r="E322" s="1">
        <v>28491</v>
      </c>
      <c r="F322" s="4">
        <f t="shared" si="13"/>
        <v>137703</v>
      </c>
      <c r="I322" s="1">
        <v>28491</v>
      </c>
      <c r="J322" s="4">
        <v>137703000</v>
      </c>
      <c r="M322" s="4">
        <v>100873</v>
      </c>
      <c r="O322" s="21">
        <f t="shared" si="14"/>
        <v>0.7325403222878224</v>
      </c>
    </row>
    <row r="323" spans="1:15" x14ac:dyDescent="0.3">
      <c r="A323" s="1">
        <v>28522</v>
      </c>
      <c r="B323" s="4">
        <v>6318</v>
      </c>
      <c r="C323" s="23">
        <f t="shared" si="12"/>
        <v>6.2655572855201953</v>
      </c>
      <c r="E323" s="1">
        <v>28522</v>
      </c>
      <c r="F323" s="4">
        <f t="shared" si="13"/>
        <v>137878</v>
      </c>
      <c r="I323" s="1">
        <v>28522</v>
      </c>
      <c r="J323" s="4">
        <v>137878000</v>
      </c>
      <c r="M323" s="4">
        <v>100837</v>
      </c>
      <c r="O323" s="21">
        <f t="shared" si="14"/>
        <v>0.73134945386501105</v>
      </c>
    </row>
    <row r="324" spans="1:15" x14ac:dyDescent="0.3">
      <c r="A324" s="1">
        <v>28550</v>
      </c>
      <c r="B324" s="4">
        <v>6337</v>
      </c>
      <c r="C324" s="23">
        <f t="shared" si="12"/>
        <v>6.2685474617180397</v>
      </c>
      <c r="E324" s="1">
        <v>28550</v>
      </c>
      <c r="F324" s="4">
        <f t="shared" si="13"/>
        <v>138051</v>
      </c>
      <c r="I324" s="1">
        <v>28550</v>
      </c>
      <c r="J324" s="4">
        <v>138051000</v>
      </c>
      <c r="M324" s="4">
        <v>101092</v>
      </c>
      <c r="O324" s="21">
        <f t="shared" si="14"/>
        <v>0.73228009938356109</v>
      </c>
    </row>
    <row r="325" spans="1:15" x14ac:dyDescent="0.3">
      <c r="A325" s="1">
        <v>28581</v>
      </c>
      <c r="B325" s="4">
        <v>6180</v>
      </c>
      <c r="C325" s="23">
        <f t="shared" si="12"/>
        <v>6.084234154409593</v>
      </c>
      <c r="E325" s="1">
        <v>28581</v>
      </c>
      <c r="F325" s="4">
        <f t="shared" si="13"/>
        <v>138235</v>
      </c>
      <c r="I325" s="1">
        <v>28581</v>
      </c>
      <c r="J325" s="4">
        <v>138235000</v>
      </c>
      <c r="M325" s="4">
        <v>101574</v>
      </c>
      <c r="O325" s="21">
        <f t="shared" si="14"/>
        <v>0.7347922016855355</v>
      </c>
    </row>
    <row r="326" spans="1:15" x14ac:dyDescent="0.3">
      <c r="A326" s="1">
        <v>28611</v>
      </c>
      <c r="B326" s="4">
        <v>6127</v>
      </c>
      <c r="C326" s="23">
        <f t="shared" si="12"/>
        <v>6.0129936405747033</v>
      </c>
      <c r="E326" s="1">
        <v>28611</v>
      </c>
      <c r="F326" s="4">
        <f t="shared" si="13"/>
        <v>138439</v>
      </c>
      <c r="I326" s="1">
        <v>28611</v>
      </c>
      <c r="J326" s="4">
        <v>138439000</v>
      </c>
      <c r="M326" s="4">
        <v>101896</v>
      </c>
      <c r="O326" s="21">
        <f t="shared" si="14"/>
        <v>0.73603536575675932</v>
      </c>
    </row>
    <row r="327" spans="1:15" x14ac:dyDescent="0.3">
      <c r="A327" s="1">
        <v>28642</v>
      </c>
      <c r="B327" s="4">
        <v>6028</v>
      </c>
      <c r="C327" s="23">
        <f t="shared" si="12"/>
        <v>5.8883863594181944</v>
      </c>
      <c r="E327" s="1">
        <v>28642</v>
      </c>
      <c r="F327" s="4">
        <f t="shared" si="13"/>
        <v>138663</v>
      </c>
      <c r="I327" s="1">
        <v>28642</v>
      </c>
      <c r="J327" s="4">
        <v>138663000</v>
      </c>
      <c r="M327" s="4">
        <v>102371</v>
      </c>
      <c r="O327" s="21">
        <f t="shared" si="14"/>
        <v>0.73827192545956744</v>
      </c>
    </row>
    <row r="328" spans="1:15" x14ac:dyDescent="0.3">
      <c r="A328" s="1">
        <v>28672</v>
      </c>
      <c r="B328" s="4">
        <v>6309</v>
      </c>
      <c r="C328" s="23">
        <f t="shared" si="12"/>
        <v>6.161192980400199</v>
      </c>
      <c r="E328" s="1">
        <v>28672</v>
      </c>
      <c r="F328" s="4">
        <f t="shared" si="13"/>
        <v>138848</v>
      </c>
      <c r="I328" s="1">
        <v>28672</v>
      </c>
      <c r="J328" s="4">
        <v>138848000</v>
      </c>
      <c r="M328" s="4">
        <v>102399</v>
      </c>
      <c r="O328" s="21">
        <f t="shared" si="14"/>
        <v>0.73748991703157407</v>
      </c>
    </row>
    <row r="329" spans="1:15" x14ac:dyDescent="0.3">
      <c r="A329" s="1">
        <v>28703</v>
      </c>
      <c r="B329" s="4">
        <v>6080</v>
      </c>
      <c r="C329" s="23">
        <f t="shared" si="12"/>
        <v>5.9310708119128677</v>
      </c>
      <c r="E329" s="1">
        <v>28703</v>
      </c>
      <c r="F329" s="4">
        <f t="shared" si="13"/>
        <v>139032</v>
      </c>
      <c r="I329" s="1">
        <v>28703</v>
      </c>
      <c r="J329" s="4">
        <v>139032000</v>
      </c>
      <c r="M329" s="4">
        <v>102511</v>
      </c>
      <c r="O329" s="21">
        <f t="shared" si="14"/>
        <v>0.73731946602221066</v>
      </c>
    </row>
    <row r="330" spans="1:15" x14ac:dyDescent="0.3">
      <c r="A330" s="1">
        <v>28734</v>
      </c>
      <c r="B330" s="4">
        <v>6125</v>
      </c>
      <c r="C330" s="23">
        <f t="shared" si="12"/>
        <v>5.9584610146407897</v>
      </c>
      <c r="E330" s="1">
        <v>28734</v>
      </c>
      <c r="F330" s="4">
        <f t="shared" si="13"/>
        <v>139212</v>
      </c>
      <c r="I330" s="1">
        <v>28734</v>
      </c>
      <c r="J330" s="4">
        <v>139212000</v>
      </c>
      <c r="M330" s="4">
        <v>102795</v>
      </c>
      <c r="O330" s="21">
        <f t="shared" si="14"/>
        <v>0.73840617188173441</v>
      </c>
    </row>
    <row r="331" spans="1:15" x14ac:dyDescent="0.3">
      <c r="A331" s="1">
        <v>28764</v>
      </c>
      <c r="B331" s="4">
        <v>5947</v>
      </c>
      <c r="C331" s="23">
        <f t="shared" si="12"/>
        <v>5.7693053938688399</v>
      </c>
      <c r="E331" s="1">
        <v>28764</v>
      </c>
      <c r="F331" s="4">
        <f t="shared" si="13"/>
        <v>139428</v>
      </c>
      <c r="I331" s="1">
        <v>28764</v>
      </c>
      <c r="J331" s="4">
        <v>139428000</v>
      </c>
      <c r="M331" s="4">
        <v>103080</v>
      </c>
      <c r="O331" s="21">
        <f t="shared" si="14"/>
        <v>0.73930630863241242</v>
      </c>
    </row>
    <row r="332" spans="1:15" x14ac:dyDescent="0.3">
      <c r="A332" s="1">
        <v>28795</v>
      </c>
      <c r="B332" s="4">
        <v>6077</v>
      </c>
      <c r="C332" s="23">
        <f t="shared" si="12"/>
        <v>5.8679824646105718</v>
      </c>
      <c r="E332" s="1">
        <v>28795</v>
      </c>
      <c r="F332" s="4">
        <f t="shared" si="13"/>
        <v>139616</v>
      </c>
      <c r="I332" s="1">
        <v>28795</v>
      </c>
      <c r="J332" s="4">
        <v>139616000</v>
      </c>
      <c r="M332" s="4">
        <v>103562</v>
      </c>
      <c r="O332" s="21">
        <f t="shared" si="14"/>
        <v>0.74176312170524872</v>
      </c>
    </row>
    <row r="333" spans="1:15" x14ac:dyDescent="0.3">
      <c r="A333" s="1">
        <v>28825</v>
      </c>
      <c r="B333" s="4">
        <v>6228</v>
      </c>
      <c r="C333" s="23">
        <f t="shared" si="12"/>
        <v>5.9994798138889696</v>
      </c>
      <c r="E333" s="1">
        <v>28825</v>
      </c>
      <c r="F333" s="4">
        <f t="shared" si="13"/>
        <v>139821</v>
      </c>
      <c r="I333" s="1">
        <v>28825</v>
      </c>
      <c r="J333" s="4">
        <v>139821000</v>
      </c>
      <c r="M333" s="4">
        <v>103809</v>
      </c>
      <c r="O333" s="21">
        <f t="shared" si="14"/>
        <v>0.74244212242796148</v>
      </c>
    </row>
    <row r="334" spans="1:15" x14ac:dyDescent="0.3">
      <c r="A334" s="1">
        <v>28856</v>
      </c>
      <c r="B334" s="4">
        <v>6109</v>
      </c>
      <c r="C334" s="23">
        <f t="shared" si="12"/>
        <v>5.8708208001383859</v>
      </c>
      <c r="E334" s="1">
        <v>28856</v>
      </c>
      <c r="F334" s="4">
        <f t="shared" si="13"/>
        <v>140028</v>
      </c>
      <c r="I334" s="1">
        <v>28856</v>
      </c>
      <c r="J334" s="4">
        <v>140028000</v>
      </c>
      <c r="M334" s="4">
        <v>104057</v>
      </c>
      <c r="O334" s="21">
        <f t="shared" si="14"/>
        <v>0.74311566258176931</v>
      </c>
    </row>
    <row r="335" spans="1:15" x14ac:dyDescent="0.3">
      <c r="A335" s="1">
        <v>28887</v>
      </c>
      <c r="B335" s="4">
        <v>6173</v>
      </c>
      <c r="C335" s="23">
        <f t="shared" si="12"/>
        <v>5.9070639796367539</v>
      </c>
      <c r="E335" s="1">
        <v>28887</v>
      </c>
      <c r="F335" s="4">
        <f t="shared" si="13"/>
        <v>140205</v>
      </c>
      <c r="I335" s="1">
        <v>28887</v>
      </c>
      <c r="J335" s="4">
        <v>140205000</v>
      </c>
      <c r="M335" s="4">
        <v>104502</v>
      </c>
      <c r="O335" s="21">
        <f t="shared" si="14"/>
        <v>0.74535144966299349</v>
      </c>
    </row>
    <row r="336" spans="1:15" x14ac:dyDescent="0.3">
      <c r="A336" s="1">
        <v>28915</v>
      </c>
      <c r="B336" s="4">
        <v>6109</v>
      </c>
      <c r="C336" s="23">
        <f t="shared" si="12"/>
        <v>5.8409584181892935</v>
      </c>
      <c r="E336" s="1">
        <v>28915</v>
      </c>
      <c r="F336" s="4">
        <f t="shared" si="13"/>
        <v>140435</v>
      </c>
      <c r="I336" s="1">
        <v>28915</v>
      </c>
      <c r="J336" s="4">
        <v>140435000</v>
      </c>
      <c r="M336" s="4">
        <v>104589</v>
      </c>
      <c r="O336" s="21">
        <f t="shared" si="14"/>
        <v>0.74475024032470538</v>
      </c>
    </row>
    <row r="337" spans="1:15" x14ac:dyDescent="0.3">
      <c r="A337" s="1">
        <v>28946</v>
      </c>
      <c r="B337" s="4">
        <v>6069</v>
      </c>
      <c r="C337" s="23">
        <f t="shared" si="12"/>
        <v>5.825941711784357</v>
      </c>
      <c r="E337" s="1">
        <v>28946</v>
      </c>
      <c r="F337" s="4">
        <f t="shared" si="13"/>
        <v>140542</v>
      </c>
      <c r="I337" s="1">
        <v>28946</v>
      </c>
      <c r="J337" s="4">
        <v>140542000</v>
      </c>
      <c r="M337" s="4">
        <v>104172</v>
      </c>
      <c r="O337" s="21">
        <f t="shared" si="14"/>
        <v>0.74121614890922294</v>
      </c>
    </row>
    <row r="338" spans="1:15" x14ac:dyDescent="0.3">
      <c r="A338" s="1">
        <v>28976</v>
      </c>
      <c r="B338" s="4">
        <v>5840</v>
      </c>
      <c r="C338" s="23">
        <f t="shared" si="12"/>
        <v>5.6061667834618074</v>
      </c>
      <c r="E338" s="1">
        <v>28976</v>
      </c>
      <c r="F338" s="4">
        <f t="shared" si="13"/>
        <v>140775</v>
      </c>
      <c r="I338" s="1">
        <v>28976</v>
      </c>
      <c r="J338" s="4">
        <v>140775000</v>
      </c>
      <c r="M338" s="4">
        <v>104171</v>
      </c>
      <c r="O338" s="21">
        <f t="shared" si="14"/>
        <v>0.73998224116497957</v>
      </c>
    </row>
    <row r="339" spans="1:15" x14ac:dyDescent="0.3">
      <c r="A339" s="1">
        <v>29007</v>
      </c>
      <c r="B339" s="4">
        <v>5959</v>
      </c>
      <c r="C339" s="23">
        <f t="shared" si="12"/>
        <v>5.6948718438808079</v>
      </c>
      <c r="E339" s="1">
        <v>29007</v>
      </c>
      <c r="F339" s="4">
        <f t="shared" si="13"/>
        <v>140988</v>
      </c>
      <c r="I339" s="1">
        <v>29007</v>
      </c>
      <c r="J339" s="4">
        <v>140988000</v>
      </c>
      <c r="M339" s="4">
        <v>104638</v>
      </c>
      <c r="O339" s="21">
        <f t="shared" si="14"/>
        <v>0.74217663914659404</v>
      </c>
    </row>
    <row r="340" spans="1:15" x14ac:dyDescent="0.3">
      <c r="A340" s="1">
        <v>29037</v>
      </c>
      <c r="B340" s="4">
        <v>5996</v>
      </c>
      <c r="C340" s="23">
        <f t="shared" si="12"/>
        <v>5.710367421572923</v>
      </c>
      <c r="E340" s="1">
        <v>29037</v>
      </c>
      <c r="F340" s="4">
        <f t="shared" si="13"/>
        <v>141186</v>
      </c>
      <c r="I340" s="1">
        <v>29037</v>
      </c>
      <c r="J340" s="4">
        <v>141186000</v>
      </c>
      <c r="M340" s="4">
        <v>105002</v>
      </c>
      <c r="O340" s="21">
        <f t="shared" si="14"/>
        <v>0.74371396597396333</v>
      </c>
    </row>
    <row r="341" spans="1:15" x14ac:dyDescent="0.3">
      <c r="A341" s="1">
        <v>29068</v>
      </c>
      <c r="B341" s="4">
        <v>6320</v>
      </c>
      <c r="C341" s="23">
        <f t="shared" si="12"/>
        <v>6.0135495166324127</v>
      </c>
      <c r="E341" s="1">
        <v>29068</v>
      </c>
      <c r="F341" s="4">
        <f t="shared" si="13"/>
        <v>141358</v>
      </c>
      <c r="I341" s="1">
        <v>29068</v>
      </c>
      <c r="J341" s="4">
        <v>141358000</v>
      </c>
      <c r="M341" s="4">
        <v>105096</v>
      </c>
      <c r="O341" s="21">
        <f t="shared" si="14"/>
        <v>0.743474016327339</v>
      </c>
    </row>
    <row r="342" spans="1:15" x14ac:dyDescent="0.3">
      <c r="A342" s="1">
        <v>29099</v>
      </c>
      <c r="B342" s="4">
        <v>6190</v>
      </c>
      <c r="C342" s="23">
        <f t="shared" si="12"/>
        <v>5.8656306263621723</v>
      </c>
      <c r="E342" s="1">
        <v>29099</v>
      </c>
      <c r="F342" s="4">
        <f t="shared" si="13"/>
        <v>141537</v>
      </c>
      <c r="I342" s="1">
        <v>29099</v>
      </c>
      <c r="J342" s="4">
        <v>141537000</v>
      </c>
      <c r="M342" s="4">
        <v>105530</v>
      </c>
      <c r="O342" s="21">
        <f t="shared" si="14"/>
        <v>0.7456000904357164</v>
      </c>
    </row>
    <row r="343" spans="1:15" x14ac:dyDescent="0.3">
      <c r="A343" s="1">
        <v>29129</v>
      </c>
      <c r="B343" s="4">
        <v>6296</v>
      </c>
      <c r="C343" s="23">
        <f t="shared" si="12"/>
        <v>5.9564806054872275</v>
      </c>
      <c r="E343" s="1">
        <v>29129</v>
      </c>
      <c r="F343" s="4">
        <f t="shared" si="13"/>
        <v>141849</v>
      </c>
      <c r="I343" s="1">
        <v>29129</v>
      </c>
      <c r="J343" s="4">
        <v>141849000</v>
      </c>
      <c r="M343" s="4">
        <v>105700</v>
      </c>
      <c r="O343" s="21">
        <f t="shared" si="14"/>
        <v>0.74515858412819269</v>
      </c>
    </row>
    <row r="344" spans="1:15" x14ac:dyDescent="0.3">
      <c r="A344" s="1">
        <v>29160</v>
      </c>
      <c r="B344" s="4">
        <v>6238</v>
      </c>
      <c r="C344" s="23">
        <f t="shared" si="12"/>
        <v>5.8953615846973877</v>
      </c>
      <c r="E344" s="1">
        <v>29160</v>
      </c>
      <c r="F344" s="4">
        <f t="shared" si="13"/>
        <v>142034</v>
      </c>
      <c r="I344" s="1">
        <v>29160</v>
      </c>
      <c r="J344" s="4">
        <v>142034000</v>
      </c>
      <c r="M344" s="4">
        <v>105812</v>
      </c>
      <c r="O344" s="21">
        <f t="shared" si="14"/>
        <v>0.74497655490938797</v>
      </c>
    </row>
    <row r="345" spans="1:15" x14ac:dyDescent="0.3">
      <c r="A345" s="1">
        <v>29190</v>
      </c>
      <c r="B345" s="4">
        <v>6325</v>
      </c>
      <c r="C345" s="23">
        <f t="shared" si="12"/>
        <v>5.9524929887631997</v>
      </c>
      <c r="E345" s="1">
        <v>29190</v>
      </c>
      <c r="F345" s="4">
        <f t="shared" si="13"/>
        <v>142231</v>
      </c>
      <c r="I345" s="1">
        <v>29190</v>
      </c>
      <c r="J345" s="4">
        <v>142231000</v>
      </c>
      <c r="M345" s="4">
        <v>106258</v>
      </c>
      <c r="O345" s="21">
        <f t="shared" si="14"/>
        <v>0.74708045362825259</v>
      </c>
    </row>
    <row r="346" spans="1:15" x14ac:dyDescent="0.3">
      <c r="A346" s="1">
        <v>29221</v>
      </c>
      <c r="B346" s="4">
        <v>6683</v>
      </c>
      <c r="C346" s="23">
        <f t="shared" si="12"/>
        <v>6.2714663763818246</v>
      </c>
      <c r="E346" s="1">
        <v>29221</v>
      </c>
      <c r="F346" s="4">
        <f t="shared" si="13"/>
        <v>142437</v>
      </c>
      <c r="I346" s="1">
        <v>29221</v>
      </c>
      <c r="J346" s="4">
        <v>142437000</v>
      </c>
      <c r="M346" s="4">
        <v>106562</v>
      </c>
      <c r="O346" s="21">
        <f t="shared" si="14"/>
        <v>0.74813426286709217</v>
      </c>
    </row>
    <row r="347" spans="1:15" x14ac:dyDescent="0.3">
      <c r="A347" s="1">
        <v>29252</v>
      </c>
      <c r="B347" s="4">
        <v>6702</v>
      </c>
      <c r="C347" s="23">
        <f t="shared" si="12"/>
        <v>6.2813387442945912</v>
      </c>
      <c r="E347" s="1">
        <v>29252</v>
      </c>
      <c r="F347" s="4">
        <f t="shared" si="13"/>
        <v>142614</v>
      </c>
      <c r="I347" s="1">
        <v>29252</v>
      </c>
      <c r="J347" s="4">
        <v>142614000</v>
      </c>
      <c r="M347" s="4">
        <v>106697</v>
      </c>
      <c r="O347" s="21">
        <f t="shared" si="14"/>
        <v>0.74815235530873547</v>
      </c>
    </row>
    <row r="348" spans="1:15" x14ac:dyDescent="0.3">
      <c r="A348" s="1">
        <v>29281</v>
      </c>
      <c r="B348" s="4">
        <v>6729</v>
      </c>
      <c r="C348" s="23">
        <f t="shared" si="12"/>
        <v>6.3217526916066973</v>
      </c>
      <c r="E348" s="1">
        <v>29281</v>
      </c>
      <c r="F348" s="4">
        <f t="shared" si="13"/>
        <v>142789</v>
      </c>
      <c r="I348" s="1">
        <v>29281</v>
      </c>
      <c r="J348" s="4">
        <v>142789000</v>
      </c>
      <c r="M348" s="4">
        <v>106442</v>
      </c>
      <c r="O348" s="21">
        <f t="shared" si="14"/>
        <v>0.74544957944939738</v>
      </c>
    </row>
    <row r="349" spans="1:15" x14ac:dyDescent="0.3">
      <c r="A349" s="1">
        <v>29312</v>
      </c>
      <c r="B349" s="4">
        <v>7358</v>
      </c>
      <c r="C349" s="23">
        <f t="shared" si="12"/>
        <v>6.9030218311114444</v>
      </c>
      <c r="E349" s="1">
        <v>29312</v>
      </c>
      <c r="F349" s="4">
        <f t="shared" si="13"/>
        <v>142962</v>
      </c>
      <c r="I349" s="1">
        <v>29312</v>
      </c>
      <c r="J349" s="4">
        <v>142962000</v>
      </c>
      <c r="M349" s="4">
        <v>106591</v>
      </c>
      <c r="O349" s="21">
        <f t="shared" si="14"/>
        <v>0.74558973713294441</v>
      </c>
    </row>
    <row r="350" spans="1:15" x14ac:dyDescent="0.3">
      <c r="A350" s="1">
        <v>29342</v>
      </c>
      <c r="B350" s="4">
        <v>7984</v>
      </c>
      <c r="C350" s="23">
        <f t="shared" si="12"/>
        <v>7.4666367402669058</v>
      </c>
      <c r="E350" s="1">
        <v>29342</v>
      </c>
      <c r="F350" s="4">
        <f t="shared" si="13"/>
        <v>143135</v>
      </c>
      <c r="I350" s="1">
        <v>29342</v>
      </c>
      <c r="J350" s="4">
        <v>143135000</v>
      </c>
      <c r="M350" s="4">
        <v>106929</v>
      </c>
      <c r="O350" s="21">
        <f t="shared" si="14"/>
        <v>0.74704998777378007</v>
      </c>
    </row>
    <row r="351" spans="1:15" x14ac:dyDescent="0.3">
      <c r="A351" s="1">
        <v>29373</v>
      </c>
      <c r="B351" s="4">
        <v>8098</v>
      </c>
      <c r="C351" s="23">
        <f t="shared" si="12"/>
        <v>7.5838171942311297</v>
      </c>
      <c r="E351" s="1">
        <v>29373</v>
      </c>
      <c r="F351" s="4">
        <f t="shared" si="13"/>
        <v>143326</v>
      </c>
      <c r="I351" s="1">
        <v>29373</v>
      </c>
      <c r="J351" s="4">
        <v>143326000</v>
      </c>
      <c r="M351" s="4">
        <v>106780</v>
      </c>
      <c r="O351" s="21">
        <f t="shared" si="14"/>
        <v>0.74501486122545801</v>
      </c>
    </row>
    <row r="352" spans="1:15" x14ac:dyDescent="0.3">
      <c r="A352" s="1">
        <v>29403</v>
      </c>
      <c r="B352" s="4">
        <v>8363</v>
      </c>
      <c r="C352" s="23">
        <f t="shared" si="12"/>
        <v>7.8042908201830921</v>
      </c>
      <c r="E352" s="1">
        <v>29403</v>
      </c>
      <c r="F352" s="4">
        <f t="shared" si="13"/>
        <v>143558</v>
      </c>
      <c r="I352" s="1">
        <v>29403</v>
      </c>
      <c r="J352" s="4">
        <v>143558000</v>
      </c>
      <c r="M352" s="4">
        <v>107159</v>
      </c>
      <c r="O352" s="21">
        <f t="shared" si="14"/>
        <v>0.74645091182657886</v>
      </c>
    </row>
    <row r="353" spans="1:15" x14ac:dyDescent="0.3">
      <c r="A353" s="1">
        <v>29434</v>
      </c>
      <c r="B353" s="4">
        <v>8281</v>
      </c>
      <c r="C353" s="23">
        <f t="shared" si="12"/>
        <v>7.7316651883665557</v>
      </c>
      <c r="E353" s="1">
        <v>29434</v>
      </c>
      <c r="F353" s="4">
        <f t="shared" si="13"/>
        <v>143682</v>
      </c>
      <c r="I353" s="1">
        <v>29434</v>
      </c>
      <c r="J353" s="4">
        <v>143682000</v>
      </c>
      <c r="M353" s="4">
        <v>107105</v>
      </c>
      <c r="O353" s="21">
        <f t="shared" si="14"/>
        <v>0.74543088208683062</v>
      </c>
    </row>
    <row r="354" spans="1:15" x14ac:dyDescent="0.3">
      <c r="A354" s="1">
        <v>29465</v>
      </c>
      <c r="B354" s="4">
        <v>8021</v>
      </c>
      <c r="C354" s="23">
        <f t="shared" si="12"/>
        <v>7.489402229733515</v>
      </c>
      <c r="E354" s="1">
        <v>29465</v>
      </c>
      <c r="F354" s="4">
        <f t="shared" si="13"/>
        <v>143829</v>
      </c>
      <c r="I354" s="1">
        <v>29465</v>
      </c>
      <c r="J354" s="4">
        <v>143829000</v>
      </c>
      <c r="M354" s="4">
        <v>107098</v>
      </c>
      <c r="O354" s="21">
        <f t="shared" si="14"/>
        <v>0.74462034777409281</v>
      </c>
    </row>
    <row r="355" spans="1:15" x14ac:dyDescent="0.3">
      <c r="A355" s="1">
        <v>29495</v>
      </c>
      <c r="B355" s="4">
        <v>8088</v>
      </c>
      <c r="C355" s="23">
        <f t="shared" si="12"/>
        <v>7.5303756808342257</v>
      </c>
      <c r="E355" s="1">
        <v>29495</v>
      </c>
      <c r="F355" s="4">
        <f t="shared" si="13"/>
        <v>143985</v>
      </c>
      <c r="I355" s="1">
        <v>29495</v>
      </c>
      <c r="J355" s="4">
        <v>143985000</v>
      </c>
      <c r="M355" s="4">
        <v>107405</v>
      </c>
      <c r="O355" s="21">
        <f t="shared" si="14"/>
        <v>0.74594575823870546</v>
      </c>
    </row>
    <row r="356" spans="1:15" x14ac:dyDescent="0.3">
      <c r="A356" s="1">
        <v>29526</v>
      </c>
      <c r="B356" s="4">
        <v>8023</v>
      </c>
      <c r="C356" s="23">
        <f t="shared" si="12"/>
        <v>7.4585378551242005</v>
      </c>
      <c r="E356" s="1">
        <v>29526</v>
      </c>
      <c r="F356" s="4">
        <f t="shared" si="13"/>
        <v>144135</v>
      </c>
      <c r="I356" s="1">
        <v>29526</v>
      </c>
      <c r="J356" s="4">
        <v>144135000</v>
      </c>
      <c r="M356" s="4">
        <v>107568</v>
      </c>
      <c r="O356" s="21">
        <f t="shared" si="14"/>
        <v>0.74630034342803619</v>
      </c>
    </row>
    <row r="357" spans="1:15" x14ac:dyDescent="0.3">
      <c r="A357" s="1">
        <v>29556</v>
      </c>
      <c r="B357" s="4">
        <v>7718</v>
      </c>
      <c r="C357" s="23">
        <f t="shared" si="12"/>
        <v>7.1894328936582461</v>
      </c>
      <c r="E357" s="1">
        <v>29556</v>
      </c>
      <c r="F357" s="4">
        <f t="shared" si="13"/>
        <v>144286</v>
      </c>
      <c r="I357" s="1">
        <v>29556</v>
      </c>
      <c r="J357" s="4">
        <v>144286000</v>
      </c>
      <c r="M357" s="4">
        <v>107352</v>
      </c>
      <c r="O357" s="21">
        <f t="shared" si="14"/>
        <v>0.74402228906477419</v>
      </c>
    </row>
    <row r="358" spans="1:15" x14ac:dyDescent="0.3">
      <c r="A358" s="1">
        <v>29587</v>
      </c>
      <c r="B358" s="4">
        <v>8071</v>
      </c>
      <c r="C358" s="23">
        <f t="shared" si="12"/>
        <v>7.4713494899376078</v>
      </c>
      <c r="E358" s="1">
        <v>29587</v>
      </c>
      <c r="F358" s="4">
        <f t="shared" si="13"/>
        <v>144478</v>
      </c>
      <c r="I358" s="1">
        <v>29587</v>
      </c>
      <c r="J358" s="4">
        <v>144478000</v>
      </c>
      <c r="M358" s="4">
        <v>108026</v>
      </c>
      <c r="O358" s="21">
        <f t="shared" si="14"/>
        <v>0.74769861155331607</v>
      </c>
    </row>
    <row r="359" spans="1:15" x14ac:dyDescent="0.3">
      <c r="A359" s="1">
        <v>29618</v>
      </c>
      <c r="B359" s="4">
        <v>8051</v>
      </c>
      <c r="C359" s="23">
        <f t="shared" si="12"/>
        <v>7.4379630827220486</v>
      </c>
      <c r="E359" s="1">
        <v>29618</v>
      </c>
      <c r="F359" s="4">
        <f t="shared" si="13"/>
        <v>144627</v>
      </c>
      <c r="I359" s="1">
        <v>29618</v>
      </c>
      <c r="J359" s="4">
        <v>144627000</v>
      </c>
      <c r="M359" s="4">
        <v>108242</v>
      </c>
      <c r="O359" s="21">
        <f t="shared" si="14"/>
        <v>0.74842180229141164</v>
      </c>
    </row>
    <row r="360" spans="1:15" x14ac:dyDescent="0.3">
      <c r="A360" s="1">
        <v>29646</v>
      </c>
      <c r="B360" s="4">
        <v>7982</v>
      </c>
      <c r="C360" s="23">
        <f t="shared" si="12"/>
        <v>7.35309019557267</v>
      </c>
      <c r="E360" s="1">
        <v>29646</v>
      </c>
      <c r="F360" s="4">
        <f t="shared" si="13"/>
        <v>144767</v>
      </c>
      <c r="I360" s="1">
        <v>29646</v>
      </c>
      <c r="J360" s="4">
        <v>144767000</v>
      </c>
      <c r="M360" s="4">
        <v>108553</v>
      </c>
      <c r="O360" s="21">
        <f t="shared" si="14"/>
        <v>0.7498463047517735</v>
      </c>
    </row>
    <row r="361" spans="1:15" x14ac:dyDescent="0.3">
      <c r="A361" s="1">
        <v>29677</v>
      </c>
      <c r="B361" s="4">
        <v>7869</v>
      </c>
      <c r="C361" s="23">
        <f t="shared" si="12"/>
        <v>7.2242368602249254</v>
      </c>
      <c r="E361" s="1">
        <v>29677</v>
      </c>
      <c r="F361" s="4">
        <f t="shared" si="13"/>
        <v>144918</v>
      </c>
      <c r="I361" s="1">
        <v>29677</v>
      </c>
      <c r="J361" s="4">
        <v>144918000</v>
      </c>
      <c r="M361" s="4">
        <v>108925</v>
      </c>
      <c r="O361" s="21">
        <f t="shared" si="14"/>
        <v>0.75163195738279576</v>
      </c>
    </row>
    <row r="362" spans="1:15" x14ac:dyDescent="0.3">
      <c r="A362" s="1">
        <v>29707</v>
      </c>
      <c r="B362" s="4">
        <v>8174</v>
      </c>
      <c r="C362" s="23">
        <f t="shared" si="12"/>
        <v>7.4838402519638896</v>
      </c>
      <c r="E362" s="1">
        <v>29707</v>
      </c>
      <c r="F362" s="4">
        <f t="shared" si="13"/>
        <v>145067</v>
      </c>
      <c r="I362" s="1">
        <v>29707</v>
      </c>
      <c r="J362" s="4">
        <v>145067000</v>
      </c>
      <c r="M362" s="4">
        <v>109222</v>
      </c>
      <c r="O362" s="21">
        <f t="shared" si="14"/>
        <v>0.75290727732702822</v>
      </c>
    </row>
    <row r="363" spans="1:15" x14ac:dyDescent="0.3">
      <c r="A363" s="1">
        <v>29738</v>
      </c>
      <c r="B363" s="4">
        <v>8098</v>
      </c>
      <c r="C363" s="23">
        <f t="shared" si="12"/>
        <v>7.4707553784272474</v>
      </c>
      <c r="E363" s="1">
        <v>29738</v>
      </c>
      <c r="F363" s="4">
        <f t="shared" si="13"/>
        <v>145226</v>
      </c>
      <c r="I363" s="1">
        <v>29738</v>
      </c>
      <c r="J363" s="4">
        <v>145226000</v>
      </c>
      <c r="M363" s="4">
        <v>108396</v>
      </c>
      <c r="O363" s="21">
        <f t="shared" si="14"/>
        <v>0.74639527357360258</v>
      </c>
    </row>
    <row r="364" spans="1:15" x14ac:dyDescent="0.3">
      <c r="A364" s="1">
        <v>29768</v>
      </c>
      <c r="B364" s="4">
        <v>7863</v>
      </c>
      <c r="C364" s="23">
        <f t="shared" si="12"/>
        <v>7.2432661483473968</v>
      </c>
      <c r="E364" s="1">
        <v>29768</v>
      </c>
      <c r="F364" s="4">
        <f t="shared" si="13"/>
        <v>145380</v>
      </c>
      <c r="I364" s="1">
        <v>29768</v>
      </c>
      <c r="J364" s="4">
        <v>145380000</v>
      </c>
      <c r="M364" s="4">
        <v>108556</v>
      </c>
      <c r="O364" s="21">
        <f t="shared" si="14"/>
        <v>0.74670518640803418</v>
      </c>
    </row>
    <row r="365" spans="1:15" x14ac:dyDescent="0.3">
      <c r="A365" s="1">
        <v>29799</v>
      </c>
      <c r="B365" s="4">
        <v>8036</v>
      </c>
      <c r="C365" s="23">
        <f t="shared" si="12"/>
        <v>7.3911243964129678</v>
      </c>
      <c r="E365" s="1">
        <v>29799</v>
      </c>
      <c r="F365" s="4">
        <f t="shared" si="13"/>
        <v>145487</v>
      </c>
      <c r="I365" s="1">
        <v>29799</v>
      </c>
      <c r="J365" s="4">
        <v>145487000</v>
      </c>
      <c r="M365" s="4">
        <v>108725</v>
      </c>
      <c r="O365" s="21">
        <f t="shared" si="14"/>
        <v>0.74731762975386118</v>
      </c>
    </row>
    <row r="366" spans="1:15" x14ac:dyDescent="0.3">
      <c r="A366" s="1">
        <v>29830</v>
      </c>
      <c r="B366" s="4">
        <v>8230</v>
      </c>
      <c r="C366" s="23">
        <f t="shared" si="12"/>
        <v>7.5996823462056993</v>
      </c>
      <c r="E366" s="1">
        <v>29830</v>
      </c>
      <c r="F366" s="4">
        <f t="shared" si="13"/>
        <v>145630</v>
      </c>
      <c r="I366" s="1">
        <v>29830</v>
      </c>
      <c r="J366" s="4">
        <v>145630000</v>
      </c>
      <c r="M366" s="4">
        <v>108294</v>
      </c>
      <c r="O366" s="21">
        <f t="shared" si="14"/>
        <v>0.74362425324452375</v>
      </c>
    </row>
    <row r="367" spans="1:15" x14ac:dyDescent="0.3">
      <c r="A367" s="1">
        <v>29860</v>
      </c>
      <c r="B367" s="4">
        <v>8646</v>
      </c>
      <c r="C367" s="23">
        <f t="shared" ref="C367:C430" si="15">B367/M367*100</f>
        <v>7.930363956560023</v>
      </c>
      <c r="E367" s="1">
        <v>29860</v>
      </c>
      <c r="F367" s="4">
        <f t="shared" ref="F367:F430" si="16">J367/1000</f>
        <v>145787</v>
      </c>
      <c r="I367" s="1">
        <v>29860</v>
      </c>
      <c r="J367" s="4">
        <v>145787000</v>
      </c>
      <c r="M367" s="4">
        <v>109024</v>
      </c>
      <c r="O367" s="21">
        <f t="shared" ref="O367:O430" si="17">M367/J367*1000</f>
        <v>0.74783073936633582</v>
      </c>
    </row>
    <row r="368" spans="1:15" x14ac:dyDescent="0.3">
      <c r="A368" s="1">
        <v>29891</v>
      </c>
      <c r="B368" s="4">
        <v>9029</v>
      </c>
      <c r="C368" s="23">
        <f t="shared" si="15"/>
        <v>8.2655900985023241</v>
      </c>
      <c r="E368" s="1">
        <v>29891</v>
      </c>
      <c r="F368" s="4">
        <f t="shared" si="16"/>
        <v>145931</v>
      </c>
      <c r="I368" s="1">
        <v>29891</v>
      </c>
      <c r="J368" s="4">
        <v>145931000</v>
      </c>
      <c r="M368" s="4">
        <v>109236</v>
      </c>
      <c r="O368" s="21">
        <f t="shared" si="17"/>
        <v>0.74854554549752961</v>
      </c>
    </row>
    <row r="369" spans="1:15" x14ac:dyDescent="0.3">
      <c r="A369" s="1">
        <v>29921</v>
      </c>
      <c r="B369" s="4">
        <v>9267</v>
      </c>
      <c r="C369" s="23">
        <f t="shared" si="15"/>
        <v>8.5087042750110182</v>
      </c>
      <c r="E369" s="1">
        <v>29921</v>
      </c>
      <c r="F369" s="4">
        <f t="shared" si="16"/>
        <v>146057</v>
      </c>
      <c r="I369" s="1">
        <v>29921</v>
      </c>
      <c r="J369" s="4">
        <v>146057000</v>
      </c>
      <c r="M369" s="4">
        <v>108912</v>
      </c>
      <c r="O369" s="21">
        <f t="shared" si="17"/>
        <v>0.74568148051788008</v>
      </c>
    </row>
    <row r="370" spans="1:15" x14ac:dyDescent="0.3">
      <c r="A370" s="1">
        <v>29952</v>
      </c>
      <c r="B370" s="4">
        <v>9397</v>
      </c>
      <c r="C370" s="23">
        <f t="shared" si="15"/>
        <v>8.6140674128463921</v>
      </c>
      <c r="E370" s="1">
        <v>29952</v>
      </c>
      <c r="F370" s="4">
        <f t="shared" si="16"/>
        <v>146189</v>
      </c>
      <c r="I370" s="1">
        <v>29952</v>
      </c>
      <c r="J370" s="4">
        <v>146189000</v>
      </c>
      <c r="M370" s="4">
        <v>109089</v>
      </c>
      <c r="O370" s="21">
        <f t="shared" si="17"/>
        <v>0.74621893576124065</v>
      </c>
    </row>
    <row r="371" spans="1:15" x14ac:dyDescent="0.3">
      <c r="A371" s="1">
        <v>29983</v>
      </c>
      <c r="B371" s="4">
        <v>9705</v>
      </c>
      <c r="C371" s="23">
        <f t="shared" si="15"/>
        <v>8.8656855490695818</v>
      </c>
      <c r="E371" s="1">
        <v>29983</v>
      </c>
      <c r="F371" s="4">
        <f t="shared" si="16"/>
        <v>146308</v>
      </c>
      <c r="I371" s="1">
        <v>29983</v>
      </c>
      <c r="J371" s="4">
        <v>146308000</v>
      </c>
      <c r="M371" s="4">
        <v>109467</v>
      </c>
      <c r="O371" s="21">
        <f t="shared" si="17"/>
        <v>0.74819558739098335</v>
      </c>
    </row>
    <row r="372" spans="1:15" x14ac:dyDescent="0.3">
      <c r="A372" s="1">
        <v>30011</v>
      </c>
      <c r="B372" s="4">
        <v>9895</v>
      </c>
      <c r="C372" s="23">
        <f t="shared" si="15"/>
        <v>9.0310038606514738</v>
      </c>
      <c r="E372" s="1">
        <v>30011</v>
      </c>
      <c r="F372" s="4">
        <f t="shared" si="16"/>
        <v>146436</v>
      </c>
      <c r="I372" s="1">
        <v>30011</v>
      </c>
      <c r="J372" s="4">
        <v>146436000</v>
      </c>
      <c r="M372" s="4">
        <v>109567</v>
      </c>
      <c r="O372" s="21">
        <f t="shared" si="17"/>
        <v>0.7482244803190472</v>
      </c>
    </row>
    <row r="373" spans="1:15" x14ac:dyDescent="0.3">
      <c r="A373" s="1">
        <v>30042</v>
      </c>
      <c r="B373" s="4">
        <v>10244</v>
      </c>
      <c r="C373" s="23">
        <f t="shared" si="15"/>
        <v>9.3279912584228732</v>
      </c>
      <c r="E373" s="1">
        <v>30042</v>
      </c>
      <c r="F373" s="4">
        <f t="shared" si="16"/>
        <v>146565</v>
      </c>
      <c r="I373" s="1">
        <v>30042</v>
      </c>
      <c r="J373" s="4">
        <v>146565000</v>
      </c>
      <c r="M373" s="4">
        <v>109820</v>
      </c>
      <c r="O373" s="21">
        <f t="shared" si="17"/>
        <v>0.74929212294886227</v>
      </c>
    </row>
    <row r="374" spans="1:15" x14ac:dyDescent="0.3">
      <c r="A374" s="1">
        <v>30072</v>
      </c>
      <c r="B374" s="4">
        <v>10335</v>
      </c>
      <c r="C374" s="23">
        <f t="shared" si="15"/>
        <v>9.3570904745090591</v>
      </c>
      <c r="E374" s="1">
        <v>30072</v>
      </c>
      <c r="F374" s="4">
        <f t="shared" si="16"/>
        <v>146700</v>
      </c>
      <c r="I374" s="1">
        <v>30072</v>
      </c>
      <c r="J374" s="4">
        <v>146700000</v>
      </c>
      <c r="M374" s="4">
        <v>110451</v>
      </c>
      <c r="O374" s="21">
        <f t="shared" si="17"/>
        <v>0.75290388548057263</v>
      </c>
    </row>
    <row r="375" spans="1:15" x14ac:dyDescent="0.3">
      <c r="A375" s="1">
        <v>30103</v>
      </c>
      <c r="B375" s="4">
        <v>10538</v>
      </c>
      <c r="C375" s="23">
        <f t="shared" si="15"/>
        <v>9.5729508271182127</v>
      </c>
      <c r="E375" s="1">
        <v>30103</v>
      </c>
      <c r="F375" s="4">
        <f t="shared" si="16"/>
        <v>146832</v>
      </c>
      <c r="I375" s="1">
        <v>30103</v>
      </c>
      <c r="J375" s="4">
        <v>146832000</v>
      </c>
      <c r="M375" s="4">
        <v>110081</v>
      </c>
      <c r="O375" s="21">
        <f t="shared" si="17"/>
        <v>0.74970714830554652</v>
      </c>
    </row>
    <row r="376" spans="1:15" x14ac:dyDescent="0.3">
      <c r="A376" s="1">
        <v>30133</v>
      </c>
      <c r="B376" s="4">
        <v>10849</v>
      </c>
      <c r="C376" s="23">
        <f t="shared" si="15"/>
        <v>9.8321581990538505</v>
      </c>
      <c r="E376" s="1">
        <v>30133</v>
      </c>
      <c r="F376" s="4">
        <f t="shared" si="16"/>
        <v>146962</v>
      </c>
      <c r="I376" s="1">
        <v>30133</v>
      </c>
      <c r="J376" s="4">
        <v>146962000</v>
      </c>
      <c r="M376" s="4">
        <v>110342</v>
      </c>
      <c r="O376" s="21">
        <f t="shared" si="17"/>
        <v>0.75081993984839612</v>
      </c>
    </row>
    <row r="377" spans="1:15" x14ac:dyDescent="0.3">
      <c r="A377" s="1">
        <v>30164</v>
      </c>
      <c r="B377" s="4">
        <v>10881</v>
      </c>
      <c r="C377" s="23">
        <f t="shared" si="15"/>
        <v>9.8458113904120754</v>
      </c>
      <c r="E377" s="1">
        <v>30164</v>
      </c>
      <c r="F377" s="4">
        <f t="shared" si="16"/>
        <v>147058</v>
      </c>
      <c r="I377" s="1">
        <v>30164</v>
      </c>
      <c r="J377" s="4">
        <v>147058000</v>
      </c>
      <c r="M377" s="4">
        <v>110514</v>
      </c>
      <c r="O377" s="21">
        <f t="shared" si="17"/>
        <v>0.75149940839668705</v>
      </c>
    </row>
    <row r="378" spans="1:15" x14ac:dyDescent="0.3">
      <c r="A378" s="1">
        <v>30195</v>
      </c>
      <c r="B378" s="4">
        <v>11217</v>
      </c>
      <c r="C378" s="23">
        <f t="shared" si="15"/>
        <v>10.130869482753949</v>
      </c>
      <c r="E378" s="1">
        <v>30195</v>
      </c>
      <c r="F378" s="4">
        <f t="shared" si="16"/>
        <v>147188</v>
      </c>
      <c r="I378" s="1">
        <v>30195</v>
      </c>
      <c r="J378" s="4">
        <v>147188000</v>
      </c>
      <c r="M378" s="4">
        <v>110721</v>
      </c>
      <c r="O378" s="21">
        <f t="shared" si="17"/>
        <v>0.75224203060032069</v>
      </c>
    </row>
    <row r="379" spans="1:15" x14ac:dyDescent="0.3">
      <c r="A379" s="1">
        <v>30225</v>
      </c>
      <c r="B379" s="4">
        <v>11529</v>
      </c>
      <c r="C379" s="23">
        <f t="shared" si="15"/>
        <v>10.410496279708155</v>
      </c>
      <c r="E379" s="1">
        <v>30225</v>
      </c>
      <c r="F379" s="4">
        <f t="shared" si="16"/>
        <v>147328</v>
      </c>
      <c r="I379" s="1">
        <v>30225</v>
      </c>
      <c r="J379" s="4">
        <v>147328000</v>
      </c>
      <c r="M379" s="4">
        <v>110744</v>
      </c>
      <c r="O379" s="21">
        <f t="shared" si="17"/>
        <v>0.75168331885317119</v>
      </c>
    </row>
    <row r="380" spans="1:15" x14ac:dyDescent="0.3">
      <c r="A380" s="1">
        <v>30256</v>
      </c>
      <c r="B380" s="4">
        <v>11938</v>
      </c>
      <c r="C380" s="23">
        <f t="shared" si="15"/>
        <v>10.750112561909051</v>
      </c>
      <c r="E380" s="1">
        <v>30256</v>
      </c>
      <c r="F380" s="4">
        <f t="shared" si="16"/>
        <v>147460</v>
      </c>
      <c r="I380" s="1">
        <v>30256</v>
      </c>
      <c r="J380" s="4">
        <v>147460000</v>
      </c>
      <c r="M380" s="4">
        <v>111050</v>
      </c>
      <c r="O380" s="21">
        <f t="shared" si="17"/>
        <v>0.75308558253085578</v>
      </c>
    </row>
    <row r="381" spans="1:15" x14ac:dyDescent="0.3">
      <c r="A381" s="1">
        <v>30286</v>
      </c>
      <c r="B381" s="4">
        <v>12051</v>
      </c>
      <c r="C381" s="23">
        <f t="shared" si="15"/>
        <v>10.8486447071109</v>
      </c>
      <c r="E381" s="1">
        <v>30286</v>
      </c>
      <c r="F381" s="4">
        <f t="shared" si="16"/>
        <v>147580</v>
      </c>
      <c r="I381" s="1">
        <v>30286</v>
      </c>
      <c r="J381" s="4">
        <v>147580000</v>
      </c>
      <c r="M381" s="4">
        <v>111083</v>
      </c>
      <c r="O381" s="21">
        <f t="shared" si="17"/>
        <v>0.75269684239056789</v>
      </c>
    </row>
    <row r="382" spans="1:15" x14ac:dyDescent="0.3">
      <c r="A382" s="1">
        <v>30317</v>
      </c>
      <c r="B382" s="4">
        <v>11534</v>
      </c>
      <c r="C382" s="23">
        <f t="shared" si="15"/>
        <v>10.419621482451783</v>
      </c>
      <c r="E382" s="1">
        <v>30317</v>
      </c>
      <c r="F382" s="4">
        <f t="shared" si="16"/>
        <v>147691</v>
      </c>
      <c r="I382" s="1">
        <v>30317</v>
      </c>
      <c r="J382" s="4">
        <v>147691000</v>
      </c>
      <c r="M382" s="4">
        <v>110695</v>
      </c>
      <c r="O382" s="21">
        <f t="shared" si="17"/>
        <v>0.7495040320669506</v>
      </c>
    </row>
    <row r="383" spans="1:15" x14ac:dyDescent="0.3">
      <c r="A383" s="1">
        <v>30348</v>
      </c>
      <c r="B383" s="4">
        <v>11545</v>
      </c>
      <c r="C383" s="23">
        <f t="shared" si="15"/>
        <v>10.435309217781153</v>
      </c>
      <c r="E383" s="1">
        <v>30348</v>
      </c>
      <c r="F383" s="4">
        <f t="shared" si="16"/>
        <v>147808</v>
      </c>
      <c r="I383" s="1">
        <v>30348</v>
      </c>
      <c r="J383" s="4">
        <v>147808000</v>
      </c>
      <c r="M383" s="4">
        <v>110634</v>
      </c>
      <c r="O383" s="21">
        <f t="shared" si="17"/>
        <v>0.74849805152630433</v>
      </c>
    </row>
    <row r="384" spans="1:15" x14ac:dyDescent="0.3">
      <c r="A384" s="1">
        <v>30376</v>
      </c>
      <c r="B384" s="4">
        <v>11408</v>
      </c>
      <c r="C384" s="23">
        <f t="shared" si="15"/>
        <v>10.315859911201136</v>
      </c>
      <c r="E384" s="1">
        <v>30376</v>
      </c>
      <c r="F384" s="4">
        <f t="shared" si="16"/>
        <v>147919</v>
      </c>
      <c r="I384" s="1">
        <v>30376</v>
      </c>
      <c r="J384" s="4">
        <v>147919000</v>
      </c>
      <c r="M384" s="4">
        <v>110587</v>
      </c>
      <c r="O384" s="21">
        <f t="shared" si="17"/>
        <v>0.74761862911458299</v>
      </c>
    </row>
    <row r="385" spans="1:15" x14ac:dyDescent="0.3">
      <c r="A385" s="1">
        <v>30407</v>
      </c>
      <c r="B385" s="4">
        <v>11268</v>
      </c>
      <c r="C385" s="23">
        <f t="shared" si="15"/>
        <v>10.16710578554156</v>
      </c>
      <c r="E385" s="1">
        <v>30407</v>
      </c>
      <c r="F385" s="4">
        <f t="shared" si="16"/>
        <v>148023</v>
      </c>
      <c r="I385" s="1">
        <v>30407</v>
      </c>
      <c r="J385" s="4">
        <v>148023000</v>
      </c>
      <c r="M385" s="4">
        <v>110828</v>
      </c>
      <c r="O385" s="21">
        <f t="shared" si="17"/>
        <v>0.74872148247231851</v>
      </c>
    </row>
    <row r="386" spans="1:15" x14ac:dyDescent="0.3">
      <c r="A386" s="1">
        <v>30437</v>
      </c>
      <c r="B386" s="4">
        <v>11154</v>
      </c>
      <c r="C386" s="23">
        <f t="shared" si="15"/>
        <v>10.067150438643994</v>
      </c>
      <c r="E386" s="1">
        <v>30437</v>
      </c>
      <c r="F386" s="4">
        <f t="shared" si="16"/>
        <v>148145</v>
      </c>
      <c r="I386" s="1">
        <v>30437</v>
      </c>
      <c r="J386" s="4">
        <v>148145000</v>
      </c>
      <c r="M386" s="4">
        <v>110796</v>
      </c>
      <c r="O386" s="21">
        <f t="shared" si="17"/>
        <v>0.74788889263896852</v>
      </c>
    </row>
    <row r="387" spans="1:15" x14ac:dyDescent="0.3">
      <c r="A387" s="1">
        <v>30468</v>
      </c>
      <c r="B387" s="4">
        <v>11246</v>
      </c>
      <c r="C387" s="23">
        <f t="shared" si="15"/>
        <v>10.051931104139292</v>
      </c>
      <c r="E387" s="1">
        <v>30468</v>
      </c>
      <c r="F387" s="4">
        <f t="shared" si="16"/>
        <v>148271</v>
      </c>
      <c r="I387" s="1">
        <v>30468</v>
      </c>
      <c r="J387" s="4">
        <v>148271000</v>
      </c>
      <c r="M387" s="4">
        <v>111879</v>
      </c>
      <c r="O387" s="21">
        <f t="shared" si="17"/>
        <v>0.75455753316562246</v>
      </c>
    </row>
    <row r="388" spans="1:15" x14ac:dyDescent="0.3">
      <c r="A388" s="1">
        <v>30498</v>
      </c>
      <c r="B388" s="4">
        <v>10548</v>
      </c>
      <c r="C388" s="23">
        <f t="shared" si="15"/>
        <v>9.4384194137227517</v>
      </c>
      <c r="E388" s="1">
        <v>30498</v>
      </c>
      <c r="F388" s="4">
        <f t="shared" si="16"/>
        <v>148401</v>
      </c>
      <c r="I388" s="1">
        <v>30498</v>
      </c>
      <c r="J388" s="4">
        <v>148401000</v>
      </c>
      <c r="M388" s="4">
        <v>111756</v>
      </c>
      <c r="O388" s="21">
        <f t="shared" si="17"/>
        <v>0.75306770170012327</v>
      </c>
    </row>
    <row r="389" spans="1:15" x14ac:dyDescent="0.3">
      <c r="A389" s="1">
        <v>30529</v>
      </c>
      <c r="B389" s="4">
        <v>10623</v>
      </c>
      <c r="C389" s="23">
        <f t="shared" si="15"/>
        <v>9.4652992488706325</v>
      </c>
      <c r="E389" s="1">
        <v>30529</v>
      </c>
      <c r="F389" s="4">
        <f t="shared" si="16"/>
        <v>148488</v>
      </c>
      <c r="I389" s="1">
        <v>30529</v>
      </c>
      <c r="J389" s="4">
        <v>148488000</v>
      </c>
      <c r="M389" s="4">
        <v>112231</v>
      </c>
      <c r="O389" s="21">
        <f t="shared" si="17"/>
        <v>0.75582538656322396</v>
      </c>
    </row>
    <row r="390" spans="1:15" x14ac:dyDescent="0.3">
      <c r="A390" s="1">
        <v>30560</v>
      </c>
      <c r="B390" s="4">
        <v>10282</v>
      </c>
      <c r="C390" s="23">
        <f t="shared" si="15"/>
        <v>9.1559956544194918</v>
      </c>
      <c r="E390" s="1">
        <v>30560</v>
      </c>
      <c r="F390" s="4">
        <f t="shared" si="16"/>
        <v>148601</v>
      </c>
      <c r="I390" s="1">
        <v>30560</v>
      </c>
      <c r="J390" s="4">
        <v>148601000</v>
      </c>
      <c r="M390" s="4">
        <v>112298</v>
      </c>
      <c r="O390" s="21">
        <f t="shared" si="17"/>
        <v>0.75570150941110759</v>
      </c>
    </row>
    <row r="391" spans="1:15" x14ac:dyDescent="0.3">
      <c r="A391" s="1">
        <v>30590</v>
      </c>
      <c r="B391" s="4">
        <v>9887</v>
      </c>
      <c r="C391" s="23">
        <f t="shared" si="15"/>
        <v>8.833515000982791</v>
      </c>
      <c r="E391" s="1">
        <v>30590</v>
      </c>
      <c r="F391" s="4">
        <f t="shared" si="16"/>
        <v>148721</v>
      </c>
      <c r="I391" s="1">
        <v>30590</v>
      </c>
      <c r="J391" s="4">
        <v>148721000</v>
      </c>
      <c r="M391" s="4">
        <v>111926</v>
      </c>
      <c r="O391" s="21">
        <f t="shared" si="17"/>
        <v>0.75259042098963835</v>
      </c>
    </row>
    <row r="392" spans="1:15" x14ac:dyDescent="0.3">
      <c r="A392" s="1">
        <v>30621</v>
      </c>
      <c r="B392" s="4">
        <v>9499</v>
      </c>
      <c r="C392" s="23">
        <f t="shared" si="15"/>
        <v>8.4640196742345939</v>
      </c>
      <c r="E392" s="1">
        <v>30621</v>
      </c>
      <c r="F392" s="4">
        <f t="shared" si="16"/>
        <v>148848</v>
      </c>
      <c r="I392" s="1">
        <v>30621</v>
      </c>
      <c r="J392" s="4">
        <v>148848000</v>
      </c>
      <c r="M392" s="4">
        <v>112228</v>
      </c>
      <c r="O392" s="21">
        <f t="shared" si="17"/>
        <v>0.75397721165215514</v>
      </c>
    </row>
    <row r="393" spans="1:15" x14ac:dyDescent="0.3">
      <c r="A393" s="1">
        <v>30651</v>
      </c>
      <c r="B393" s="4">
        <v>9331</v>
      </c>
      <c r="C393" s="23">
        <f t="shared" si="15"/>
        <v>8.3069965368967402</v>
      </c>
      <c r="E393" s="1">
        <v>30651</v>
      </c>
      <c r="F393" s="4">
        <f t="shared" si="16"/>
        <v>148960</v>
      </c>
      <c r="I393" s="1">
        <v>30651</v>
      </c>
      <c r="J393" s="4">
        <v>148960000</v>
      </c>
      <c r="M393" s="4">
        <v>112327</v>
      </c>
      <c r="O393" s="21">
        <f t="shared" si="17"/>
        <v>0.75407491944146077</v>
      </c>
    </row>
    <row r="394" spans="1:15" x14ac:dyDescent="0.3">
      <c r="A394" s="1">
        <v>30682</v>
      </c>
      <c r="B394" s="4">
        <v>9008</v>
      </c>
      <c r="C394" s="23">
        <f t="shared" si="15"/>
        <v>8.0278765517917456</v>
      </c>
      <c r="E394" s="1">
        <v>30682</v>
      </c>
      <c r="F394" s="4">
        <f t="shared" si="16"/>
        <v>149342</v>
      </c>
      <c r="I394" s="1">
        <v>30682</v>
      </c>
      <c r="J394" s="4">
        <v>149342000</v>
      </c>
      <c r="M394" s="4">
        <v>112209</v>
      </c>
      <c r="O394" s="21">
        <f t="shared" si="17"/>
        <v>0.75135594809229822</v>
      </c>
    </row>
    <row r="395" spans="1:15" x14ac:dyDescent="0.3">
      <c r="A395" s="1">
        <v>30713</v>
      </c>
      <c r="B395" s="4">
        <v>8791</v>
      </c>
      <c r="C395" s="23">
        <f t="shared" si="15"/>
        <v>7.8062425076588378</v>
      </c>
      <c r="E395" s="1">
        <v>30713</v>
      </c>
      <c r="F395" s="4">
        <f t="shared" si="16"/>
        <v>149450</v>
      </c>
      <c r="I395" s="1">
        <v>30713</v>
      </c>
      <c r="J395" s="4">
        <v>149450000</v>
      </c>
      <c r="M395" s="4">
        <v>112615</v>
      </c>
      <c r="O395" s="21">
        <f t="shared" si="17"/>
        <v>0.75352960856473739</v>
      </c>
    </row>
    <row r="396" spans="1:15" x14ac:dyDescent="0.3">
      <c r="A396" s="1">
        <v>30742</v>
      </c>
      <c r="B396" s="4">
        <v>8746</v>
      </c>
      <c r="C396" s="23">
        <f t="shared" si="15"/>
        <v>7.7595308438245816</v>
      </c>
      <c r="E396" s="1">
        <v>30742</v>
      </c>
      <c r="F396" s="4">
        <f t="shared" si="16"/>
        <v>149556</v>
      </c>
      <c r="I396" s="1">
        <v>30742</v>
      </c>
      <c r="J396" s="4">
        <v>149556000</v>
      </c>
      <c r="M396" s="4">
        <v>112713</v>
      </c>
      <c r="O396" s="21">
        <f t="shared" si="17"/>
        <v>0.75365080638690518</v>
      </c>
    </row>
    <row r="397" spans="1:15" x14ac:dyDescent="0.3">
      <c r="A397" s="1">
        <v>30773</v>
      </c>
      <c r="B397" s="4">
        <v>8762</v>
      </c>
      <c r="C397" s="23">
        <f t="shared" si="15"/>
        <v>7.7472634352508436</v>
      </c>
      <c r="E397" s="1">
        <v>30773</v>
      </c>
      <c r="F397" s="4">
        <f t="shared" si="16"/>
        <v>149659</v>
      </c>
      <c r="I397" s="1">
        <v>30773</v>
      </c>
      <c r="J397" s="4">
        <v>149659000</v>
      </c>
      <c r="M397" s="4">
        <v>113098</v>
      </c>
      <c r="O397" s="21">
        <f t="shared" si="17"/>
        <v>0.75570463520403053</v>
      </c>
    </row>
    <row r="398" spans="1:15" x14ac:dyDescent="0.3">
      <c r="A398" s="1">
        <v>30803</v>
      </c>
      <c r="B398" s="4">
        <v>8456</v>
      </c>
      <c r="C398" s="23">
        <f t="shared" si="15"/>
        <v>7.440452621668471</v>
      </c>
      <c r="E398" s="1">
        <v>30803</v>
      </c>
      <c r="F398" s="4">
        <f t="shared" si="16"/>
        <v>149775</v>
      </c>
      <c r="I398" s="1">
        <v>30803</v>
      </c>
      <c r="J398" s="4">
        <v>149775000</v>
      </c>
      <c r="M398" s="4">
        <v>113649</v>
      </c>
      <c r="O398" s="21">
        <f t="shared" si="17"/>
        <v>0.75879819729594389</v>
      </c>
    </row>
    <row r="399" spans="1:15" x14ac:dyDescent="0.3">
      <c r="A399" s="1">
        <v>30834</v>
      </c>
      <c r="B399" s="4">
        <v>8226</v>
      </c>
      <c r="C399" s="23">
        <f t="shared" si="15"/>
        <v>7.2273913387279576</v>
      </c>
      <c r="E399" s="1">
        <v>30834</v>
      </c>
      <c r="F399" s="4">
        <f t="shared" si="16"/>
        <v>149890</v>
      </c>
      <c r="I399" s="1">
        <v>30834</v>
      </c>
      <c r="J399" s="4">
        <v>149890000</v>
      </c>
      <c r="M399" s="4">
        <v>113817</v>
      </c>
      <c r="O399" s="21">
        <f t="shared" si="17"/>
        <v>0.7593368470211489</v>
      </c>
    </row>
    <row r="400" spans="1:15" x14ac:dyDescent="0.3">
      <c r="A400" s="1">
        <v>30864</v>
      </c>
      <c r="B400" s="4">
        <v>8537</v>
      </c>
      <c r="C400" s="23">
        <f t="shared" si="15"/>
        <v>7.4904362474993853</v>
      </c>
      <c r="E400" s="1">
        <v>30864</v>
      </c>
      <c r="F400" s="4">
        <f t="shared" si="16"/>
        <v>149997</v>
      </c>
      <c r="I400" s="1">
        <v>30864</v>
      </c>
      <c r="J400" s="4">
        <v>149997000</v>
      </c>
      <c r="M400" s="4">
        <v>113972</v>
      </c>
      <c r="O400" s="21">
        <f t="shared" si="17"/>
        <v>0.75982852990393146</v>
      </c>
    </row>
    <row r="401" spans="1:15" x14ac:dyDescent="0.3">
      <c r="A401" s="1">
        <v>30895</v>
      </c>
      <c r="B401" s="4">
        <v>8519</v>
      </c>
      <c r="C401" s="23">
        <f t="shared" si="15"/>
        <v>7.4937105258528174</v>
      </c>
      <c r="E401" s="1">
        <v>30895</v>
      </c>
      <c r="F401" s="4">
        <f t="shared" si="16"/>
        <v>150095</v>
      </c>
      <c r="I401" s="1">
        <v>30895</v>
      </c>
      <c r="J401" s="4">
        <v>150095000</v>
      </c>
      <c r="M401" s="4">
        <v>113682</v>
      </c>
      <c r="O401" s="21">
        <f t="shared" si="17"/>
        <v>0.75740031313501455</v>
      </c>
    </row>
    <row r="402" spans="1:15" x14ac:dyDescent="0.3">
      <c r="A402" s="1">
        <v>30926</v>
      </c>
      <c r="B402" s="4">
        <v>8367</v>
      </c>
      <c r="C402" s="23">
        <f t="shared" si="15"/>
        <v>7.348691780039875</v>
      </c>
      <c r="E402" s="1">
        <v>30926</v>
      </c>
      <c r="F402" s="4">
        <f t="shared" si="16"/>
        <v>150213</v>
      </c>
      <c r="I402" s="1">
        <v>30926</v>
      </c>
      <c r="J402" s="4">
        <v>150213000</v>
      </c>
      <c r="M402" s="4">
        <v>113857</v>
      </c>
      <c r="O402" s="21">
        <f t="shared" si="17"/>
        <v>0.75797034877141123</v>
      </c>
    </row>
    <row r="403" spans="1:15" x14ac:dyDescent="0.3">
      <c r="A403" s="1">
        <v>30956</v>
      </c>
      <c r="B403" s="4">
        <v>8381</v>
      </c>
      <c r="C403" s="23">
        <f t="shared" si="15"/>
        <v>7.3505292977486203</v>
      </c>
      <c r="E403" s="1">
        <v>30956</v>
      </c>
      <c r="F403" s="4">
        <f t="shared" si="16"/>
        <v>150349</v>
      </c>
      <c r="I403" s="1">
        <v>30956</v>
      </c>
      <c r="J403" s="4">
        <v>150349000</v>
      </c>
      <c r="M403" s="4">
        <v>114019</v>
      </c>
      <c r="O403" s="21">
        <f t="shared" si="17"/>
        <v>0.75836221059002729</v>
      </c>
    </row>
    <row r="404" spans="1:15" x14ac:dyDescent="0.3">
      <c r="A404" s="1">
        <v>30987</v>
      </c>
      <c r="B404" s="4">
        <v>8198</v>
      </c>
      <c r="C404" s="23">
        <f t="shared" si="15"/>
        <v>7.1805202767802401</v>
      </c>
      <c r="E404" s="1">
        <v>30987</v>
      </c>
      <c r="F404" s="4">
        <f t="shared" si="16"/>
        <v>150477</v>
      </c>
      <c r="I404" s="1">
        <v>30987</v>
      </c>
      <c r="J404" s="4">
        <v>150477000</v>
      </c>
      <c r="M404" s="4">
        <v>114170</v>
      </c>
      <c r="O404" s="21">
        <f t="shared" si="17"/>
        <v>0.75872060181954715</v>
      </c>
    </row>
    <row r="405" spans="1:15" x14ac:dyDescent="0.3">
      <c r="A405" s="1">
        <v>31017</v>
      </c>
      <c r="B405" s="4">
        <v>8358</v>
      </c>
      <c r="C405" s="23">
        <f t="shared" si="15"/>
        <v>7.2944030860264792</v>
      </c>
      <c r="E405" s="1">
        <v>31017</v>
      </c>
      <c r="F405" s="4">
        <f t="shared" si="16"/>
        <v>150593</v>
      </c>
      <c r="I405" s="1">
        <v>31017</v>
      </c>
      <c r="J405" s="4">
        <v>150593000</v>
      </c>
      <c r="M405" s="4">
        <v>114581</v>
      </c>
      <c r="O405" s="21">
        <f t="shared" si="17"/>
        <v>0.76086537886887173</v>
      </c>
    </row>
    <row r="406" spans="1:15" x14ac:dyDescent="0.3">
      <c r="A406" s="1">
        <v>31048</v>
      </c>
      <c r="B406" s="4">
        <v>8423</v>
      </c>
      <c r="C406" s="23">
        <f t="shared" si="15"/>
        <v>7.3419045543691439</v>
      </c>
      <c r="E406" s="1">
        <v>31048</v>
      </c>
      <c r="F406" s="4">
        <f t="shared" si="16"/>
        <v>150627</v>
      </c>
      <c r="I406" s="1">
        <v>31048</v>
      </c>
      <c r="J406" s="4">
        <v>150627000</v>
      </c>
      <c r="M406" s="4">
        <v>114725</v>
      </c>
      <c r="O406" s="21">
        <f t="shared" si="17"/>
        <v>0.76164963784713235</v>
      </c>
    </row>
    <row r="407" spans="1:15" x14ac:dyDescent="0.3">
      <c r="A407" s="1">
        <v>31079</v>
      </c>
      <c r="B407" s="4">
        <v>8321</v>
      </c>
      <c r="C407" s="23">
        <f t="shared" si="15"/>
        <v>7.2434625161043211</v>
      </c>
      <c r="E407" s="1">
        <v>31079</v>
      </c>
      <c r="F407" s="4">
        <f t="shared" si="16"/>
        <v>150719</v>
      </c>
      <c r="I407" s="1">
        <v>31079</v>
      </c>
      <c r="J407" s="4">
        <v>150719000</v>
      </c>
      <c r="M407" s="4">
        <v>114876</v>
      </c>
      <c r="O407" s="21">
        <f t="shared" si="17"/>
        <v>0.76218658563286656</v>
      </c>
    </row>
    <row r="408" spans="1:15" x14ac:dyDescent="0.3">
      <c r="A408" s="1">
        <v>31107</v>
      </c>
      <c r="B408" s="4">
        <v>8339</v>
      </c>
      <c r="C408" s="23">
        <f t="shared" si="15"/>
        <v>7.2306811875693668</v>
      </c>
      <c r="E408" s="1">
        <v>31107</v>
      </c>
      <c r="F408" s="4">
        <f t="shared" si="16"/>
        <v>150848</v>
      </c>
      <c r="I408" s="1">
        <v>31107</v>
      </c>
      <c r="J408" s="4">
        <v>150848000</v>
      </c>
      <c r="M408" s="4">
        <v>115328</v>
      </c>
      <c r="O408" s="21">
        <f t="shared" si="17"/>
        <v>0.76453118370810358</v>
      </c>
    </row>
    <row r="409" spans="1:15" x14ac:dyDescent="0.3">
      <c r="A409" s="1">
        <v>31138</v>
      </c>
      <c r="B409" s="4">
        <v>8395</v>
      </c>
      <c r="C409" s="23">
        <f t="shared" si="15"/>
        <v>7.2790489981011177</v>
      </c>
      <c r="E409" s="1">
        <v>31138</v>
      </c>
      <c r="F409" s="4">
        <f t="shared" si="16"/>
        <v>150922</v>
      </c>
      <c r="I409" s="1">
        <v>31138</v>
      </c>
      <c r="J409" s="4">
        <v>150922000</v>
      </c>
      <c r="M409" s="4">
        <v>115331</v>
      </c>
      <c r="O409" s="21">
        <f t="shared" si="17"/>
        <v>0.76417619697592132</v>
      </c>
    </row>
    <row r="410" spans="1:15" x14ac:dyDescent="0.3">
      <c r="A410" s="1">
        <v>31168</v>
      </c>
      <c r="B410" s="4">
        <v>8302</v>
      </c>
      <c r="C410" s="23">
        <f t="shared" si="15"/>
        <v>7.2044709026849718</v>
      </c>
      <c r="E410" s="1">
        <v>31168</v>
      </c>
      <c r="F410" s="4">
        <f t="shared" si="16"/>
        <v>151029</v>
      </c>
      <c r="I410" s="1">
        <v>31168</v>
      </c>
      <c r="J410" s="4">
        <v>151029000</v>
      </c>
      <c r="M410" s="4">
        <v>115234</v>
      </c>
      <c r="O410" s="21">
        <f t="shared" si="17"/>
        <v>0.76299253785696786</v>
      </c>
    </row>
    <row r="411" spans="1:15" x14ac:dyDescent="0.3">
      <c r="A411" s="1">
        <v>31199</v>
      </c>
      <c r="B411" s="4">
        <v>8460</v>
      </c>
      <c r="C411" s="23">
        <f t="shared" si="15"/>
        <v>7.3587613621536985</v>
      </c>
      <c r="E411" s="1">
        <v>31199</v>
      </c>
      <c r="F411" s="4">
        <f t="shared" si="16"/>
        <v>151160</v>
      </c>
      <c r="I411" s="1">
        <v>31199</v>
      </c>
      <c r="J411" s="4">
        <v>151160000</v>
      </c>
      <c r="M411" s="4">
        <v>114965</v>
      </c>
      <c r="O411" s="21">
        <f t="shared" si="17"/>
        <v>0.76055173326276793</v>
      </c>
    </row>
    <row r="412" spans="1:15" x14ac:dyDescent="0.3">
      <c r="A412" s="1">
        <v>31229</v>
      </c>
      <c r="B412" s="4">
        <v>8513</v>
      </c>
      <c r="C412" s="23">
        <f t="shared" si="15"/>
        <v>7.3820672910163019</v>
      </c>
      <c r="E412" s="1">
        <v>31229</v>
      </c>
      <c r="F412" s="4">
        <f t="shared" si="16"/>
        <v>151255</v>
      </c>
      <c r="I412" s="1">
        <v>31229</v>
      </c>
      <c r="J412" s="4">
        <v>151255000</v>
      </c>
      <c r="M412" s="4">
        <v>115320</v>
      </c>
      <c r="O412" s="21">
        <f t="shared" si="17"/>
        <v>0.76242107698919037</v>
      </c>
    </row>
    <row r="413" spans="1:15" x14ac:dyDescent="0.3">
      <c r="A413" s="1">
        <v>31260</v>
      </c>
      <c r="B413" s="4">
        <v>8196</v>
      </c>
      <c r="C413" s="23">
        <f t="shared" si="15"/>
        <v>7.1089677424950777</v>
      </c>
      <c r="E413" s="1">
        <v>31260</v>
      </c>
      <c r="F413" s="4">
        <f t="shared" si="16"/>
        <v>151349</v>
      </c>
      <c r="I413" s="1">
        <v>31260</v>
      </c>
      <c r="J413" s="4">
        <v>151349000</v>
      </c>
      <c r="M413" s="4">
        <v>115291</v>
      </c>
      <c r="O413" s="21">
        <f t="shared" si="17"/>
        <v>0.76175594156552073</v>
      </c>
    </row>
    <row r="414" spans="1:15" x14ac:dyDescent="0.3">
      <c r="A414" s="1">
        <v>31291</v>
      </c>
      <c r="B414" s="4">
        <v>8248</v>
      </c>
      <c r="C414" s="23">
        <f t="shared" si="15"/>
        <v>7.1161727276648978</v>
      </c>
      <c r="E414" s="1">
        <v>31291</v>
      </c>
      <c r="F414" s="4">
        <f t="shared" si="16"/>
        <v>151429</v>
      </c>
      <c r="I414" s="1">
        <v>31291</v>
      </c>
      <c r="J414" s="4">
        <v>151429000</v>
      </c>
      <c r="M414" s="4">
        <v>115905</v>
      </c>
      <c r="O414" s="21">
        <f t="shared" si="17"/>
        <v>0.76540821110883639</v>
      </c>
    </row>
    <row r="415" spans="1:15" x14ac:dyDescent="0.3">
      <c r="A415" s="1">
        <v>31321</v>
      </c>
      <c r="B415" s="4">
        <v>8298</v>
      </c>
      <c r="C415" s="23">
        <f t="shared" si="15"/>
        <v>7.1445176288260361</v>
      </c>
      <c r="E415" s="1">
        <v>31321</v>
      </c>
      <c r="F415" s="4">
        <f t="shared" si="16"/>
        <v>151591</v>
      </c>
      <c r="I415" s="1">
        <v>31321</v>
      </c>
      <c r="J415" s="4">
        <v>151591000</v>
      </c>
      <c r="M415" s="4">
        <v>116145</v>
      </c>
      <c r="O415" s="21">
        <f t="shared" si="17"/>
        <v>0.76617345356914324</v>
      </c>
    </row>
    <row r="416" spans="1:15" x14ac:dyDescent="0.3">
      <c r="A416" s="1">
        <v>31352</v>
      </c>
      <c r="B416" s="4">
        <v>8128</v>
      </c>
      <c r="C416" s="23">
        <f t="shared" si="15"/>
        <v>6.9987514530503292</v>
      </c>
      <c r="E416" s="1">
        <v>31352</v>
      </c>
      <c r="F416" s="4">
        <f t="shared" si="16"/>
        <v>151724</v>
      </c>
      <c r="I416" s="1">
        <v>31352</v>
      </c>
      <c r="J416" s="4">
        <v>151724000</v>
      </c>
      <c r="M416" s="4">
        <v>116135</v>
      </c>
      <c r="O416" s="21">
        <f t="shared" si="17"/>
        <v>0.76543592312356645</v>
      </c>
    </row>
    <row r="417" spans="1:15" x14ac:dyDescent="0.3">
      <c r="A417" s="1">
        <v>31382</v>
      </c>
      <c r="B417" s="4">
        <v>8138</v>
      </c>
      <c r="C417" s="23">
        <f t="shared" si="15"/>
        <v>6.9941729549478318</v>
      </c>
      <c r="E417" s="1">
        <v>31382</v>
      </c>
      <c r="F417" s="4">
        <f t="shared" si="16"/>
        <v>151846</v>
      </c>
      <c r="I417" s="1">
        <v>31382</v>
      </c>
      <c r="J417" s="4">
        <v>151846000</v>
      </c>
      <c r="M417" s="4">
        <v>116354</v>
      </c>
      <c r="O417" s="21">
        <f t="shared" si="17"/>
        <v>0.76626318770333102</v>
      </c>
    </row>
    <row r="418" spans="1:15" x14ac:dyDescent="0.3">
      <c r="A418" s="1">
        <v>31413</v>
      </c>
      <c r="B418" s="4">
        <v>7795</v>
      </c>
      <c r="C418" s="23">
        <f t="shared" si="15"/>
        <v>6.6805505562126122</v>
      </c>
      <c r="E418" s="1">
        <v>31413</v>
      </c>
      <c r="F418" s="4">
        <f t="shared" si="16"/>
        <v>152474</v>
      </c>
      <c r="I418" s="1">
        <v>31413</v>
      </c>
      <c r="J418" s="4">
        <v>152474000</v>
      </c>
      <c r="M418" s="4">
        <v>116682</v>
      </c>
      <c r="O418" s="21">
        <f t="shared" si="17"/>
        <v>0.76525833912667074</v>
      </c>
    </row>
    <row r="419" spans="1:15" x14ac:dyDescent="0.3">
      <c r="A419" s="1">
        <v>31444</v>
      </c>
      <c r="B419" s="4">
        <v>8402</v>
      </c>
      <c r="C419" s="23">
        <f t="shared" si="15"/>
        <v>7.1884464673773545</v>
      </c>
      <c r="E419" s="1">
        <v>31444</v>
      </c>
      <c r="F419" s="4">
        <f t="shared" si="16"/>
        <v>152557</v>
      </c>
      <c r="I419" s="1">
        <v>31444</v>
      </c>
      <c r="J419" s="4">
        <v>152557000</v>
      </c>
      <c r="M419" s="4">
        <v>116882</v>
      </c>
      <c r="O419" s="21">
        <f t="shared" si="17"/>
        <v>0.76615297888658007</v>
      </c>
    </row>
    <row r="420" spans="1:15" x14ac:dyDescent="0.3">
      <c r="A420" s="1">
        <v>31472</v>
      </c>
      <c r="B420" s="4">
        <v>8383</v>
      </c>
      <c r="C420" s="23">
        <f t="shared" si="15"/>
        <v>7.1515099812318708</v>
      </c>
      <c r="E420" s="1">
        <v>31472</v>
      </c>
      <c r="F420" s="4">
        <f t="shared" si="16"/>
        <v>152677</v>
      </c>
      <c r="I420" s="1">
        <v>31472</v>
      </c>
      <c r="J420" s="4">
        <v>152677000</v>
      </c>
      <c r="M420" s="4">
        <v>117220</v>
      </c>
      <c r="O420" s="21">
        <f t="shared" si="17"/>
        <v>0.76776462728505279</v>
      </c>
    </row>
    <row r="421" spans="1:15" x14ac:dyDescent="0.3">
      <c r="A421" s="1">
        <v>31503</v>
      </c>
      <c r="B421" s="4">
        <v>8364</v>
      </c>
      <c r="C421" s="23">
        <f t="shared" si="15"/>
        <v>7.1294623069317051</v>
      </c>
      <c r="E421" s="1">
        <v>31503</v>
      </c>
      <c r="F421" s="4">
        <f t="shared" si="16"/>
        <v>152766</v>
      </c>
      <c r="I421" s="1">
        <v>31503</v>
      </c>
      <c r="J421" s="4">
        <v>152766000</v>
      </c>
      <c r="M421" s="4">
        <v>117316</v>
      </c>
      <c r="O421" s="21">
        <f t="shared" si="17"/>
        <v>0.76794574709032115</v>
      </c>
    </row>
    <row r="422" spans="1:15" x14ac:dyDescent="0.3">
      <c r="A422" s="1">
        <v>31533</v>
      </c>
      <c r="B422" s="4">
        <v>8439</v>
      </c>
      <c r="C422" s="23">
        <f t="shared" si="15"/>
        <v>7.180416581580559</v>
      </c>
      <c r="E422" s="1">
        <v>31533</v>
      </c>
      <c r="F422" s="4">
        <f t="shared" si="16"/>
        <v>152876</v>
      </c>
      <c r="I422" s="1">
        <v>31533</v>
      </c>
      <c r="J422" s="4">
        <v>152876000</v>
      </c>
      <c r="M422" s="4">
        <v>117528</v>
      </c>
      <c r="O422" s="21">
        <f t="shared" si="17"/>
        <v>0.76877992621471003</v>
      </c>
    </row>
    <row r="423" spans="1:15" x14ac:dyDescent="0.3">
      <c r="A423" s="1">
        <v>31564</v>
      </c>
      <c r="B423" s="4">
        <v>8508</v>
      </c>
      <c r="C423" s="23">
        <f t="shared" si="15"/>
        <v>7.2050404796585479</v>
      </c>
      <c r="E423" s="1">
        <v>31564</v>
      </c>
      <c r="F423" s="4">
        <f t="shared" si="16"/>
        <v>153023</v>
      </c>
      <c r="I423" s="1">
        <v>31564</v>
      </c>
      <c r="J423" s="4">
        <v>153023000</v>
      </c>
      <c r="M423" s="4">
        <v>118084</v>
      </c>
      <c r="O423" s="21">
        <f t="shared" si="17"/>
        <v>0.77167484626494054</v>
      </c>
    </row>
    <row r="424" spans="1:15" x14ac:dyDescent="0.3">
      <c r="A424" s="1">
        <v>31594</v>
      </c>
      <c r="B424" s="4">
        <v>8319</v>
      </c>
      <c r="C424" s="23">
        <f t="shared" si="15"/>
        <v>7.0423012130806146</v>
      </c>
      <c r="E424" s="1">
        <v>31594</v>
      </c>
      <c r="F424" s="4">
        <f t="shared" si="16"/>
        <v>153140</v>
      </c>
      <c r="I424" s="1">
        <v>31594</v>
      </c>
      <c r="J424" s="4">
        <v>153140000</v>
      </c>
      <c r="M424" s="4">
        <v>118129</v>
      </c>
      <c r="O424" s="21">
        <f t="shared" si="17"/>
        <v>0.77137913020765314</v>
      </c>
    </row>
    <row r="425" spans="1:15" x14ac:dyDescent="0.3">
      <c r="A425" s="1">
        <v>31625</v>
      </c>
      <c r="B425" s="4">
        <v>8135</v>
      </c>
      <c r="C425" s="23">
        <f t="shared" si="15"/>
        <v>6.8853152771900126</v>
      </c>
      <c r="E425" s="1">
        <v>31625</v>
      </c>
      <c r="F425" s="4">
        <f t="shared" si="16"/>
        <v>153266</v>
      </c>
      <c r="I425" s="1">
        <v>31625</v>
      </c>
      <c r="J425" s="4">
        <v>153266000</v>
      </c>
      <c r="M425" s="4">
        <v>118150</v>
      </c>
      <c r="O425" s="21">
        <f t="shared" si="17"/>
        <v>0.77088199600694218</v>
      </c>
    </row>
    <row r="426" spans="1:15" x14ac:dyDescent="0.3">
      <c r="A426" s="1">
        <v>31656</v>
      </c>
      <c r="B426" s="4">
        <v>8310</v>
      </c>
      <c r="C426" s="23">
        <f t="shared" si="15"/>
        <v>7.0188774863803367</v>
      </c>
      <c r="E426" s="1">
        <v>31656</v>
      </c>
      <c r="F426" s="4">
        <f t="shared" si="16"/>
        <v>153365</v>
      </c>
      <c r="I426" s="1">
        <v>31656</v>
      </c>
      <c r="J426" s="4">
        <v>153365000</v>
      </c>
      <c r="M426" s="4">
        <v>118395</v>
      </c>
      <c r="O426" s="21">
        <f t="shared" si="17"/>
        <v>0.77198187330877321</v>
      </c>
    </row>
    <row r="427" spans="1:15" x14ac:dyDescent="0.3">
      <c r="A427" s="1">
        <v>31686</v>
      </c>
      <c r="B427" s="4">
        <v>8243</v>
      </c>
      <c r="C427" s="23">
        <f t="shared" si="15"/>
        <v>6.9551790475547604</v>
      </c>
      <c r="E427" s="1">
        <v>31686</v>
      </c>
      <c r="F427" s="4">
        <f t="shared" si="16"/>
        <v>153536</v>
      </c>
      <c r="I427" s="1">
        <v>31686</v>
      </c>
      <c r="J427" s="4">
        <v>153536000</v>
      </c>
      <c r="M427" s="4">
        <v>118516</v>
      </c>
      <c r="O427" s="21">
        <f t="shared" si="17"/>
        <v>0.7719101709045435</v>
      </c>
    </row>
    <row r="428" spans="1:15" x14ac:dyDescent="0.3">
      <c r="A428" s="1">
        <v>31717</v>
      </c>
      <c r="B428" s="4">
        <v>8159</v>
      </c>
      <c r="C428" s="23">
        <f t="shared" si="15"/>
        <v>6.8774550297553816</v>
      </c>
      <c r="E428" s="1">
        <v>31717</v>
      </c>
      <c r="F428" s="4">
        <f t="shared" si="16"/>
        <v>153644</v>
      </c>
      <c r="I428" s="1">
        <v>31717</v>
      </c>
      <c r="J428" s="4">
        <v>153644000</v>
      </c>
      <c r="M428" s="4">
        <v>118634</v>
      </c>
      <c r="O428" s="21">
        <f t="shared" si="17"/>
        <v>0.77213558616021449</v>
      </c>
    </row>
    <row r="429" spans="1:15" x14ac:dyDescent="0.3">
      <c r="A429" s="1">
        <v>31747</v>
      </c>
      <c r="B429" s="4">
        <v>7883</v>
      </c>
      <c r="C429" s="23">
        <f t="shared" si="15"/>
        <v>6.6460952188245601</v>
      </c>
      <c r="E429" s="1">
        <v>31747</v>
      </c>
      <c r="F429" s="4">
        <f t="shared" si="16"/>
        <v>153756</v>
      </c>
      <c r="I429" s="1">
        <v>31747</v>
      </c>
      <c r="J429" s="4">
        <v>153756000</v>
      </c>
      <c r="M429" s="4">
        <v>118611</v>
      </c>
      <c r="O429" s="21">
        <f t="shared" si="17"/>
        <v>0.77142355420276276</v>
      </c>
    </row>
    <row r="430" spans="1:15" x14ac:dyDescent="0.3">
      <c r="A430" s="1">
        <v>31778</v>
      </c>
      <c r="B430" s="4">
        <v>7892</v>
      </c>
      <c r="C430" s="23">
        <f t="shared" si="15"/>
        <v>6.6405822710252842</v>
      </c>
      <c r="E430" s="1">
        <v>31778</v>
      </c>
      <c r="F430" s="4">
        <f t="shared" si="16"/>
        <v>153969</v>
      </c>
      <c r="I430" s="1">
        <v>31778</v>
      </c>
      <c r="J430" s="4">
        <v>153969000</v>
      </c>
      <c r="M430" s="4">
        <v>118845</v>
      </c>
      <c r="O430" s="21">
        <f t="shared" si="17"/>
        <v>0.77187615688872435</v>
      </c>
    </row>
    <row r="431" spans="1:15" x14ac:dyDescent="0.3">
      <c r="A431" s="1">
        <v>31809</v>
      </c>
      <c r="B431" s="4">
        <v>7865</v>
      </c>
      <c r="C431" s="23">
        <f t="shared" ref="C431:C494" si="18">B431/M431*100</f>
        <v>6.6024747737613536</v>
      </c>
      <c r="E431" s="1">
        <v>31809</v>
      </c>
      <c r="F431" s="4">
        <f t="shared" ref="F431:F494" si="19">J431/1000</f>
        <v>154123</v>
      </c>
      <c r="I431" s="1">
        <v>31809</v>
      </c>
      <c r="J431" s="4">
        <v>154123000</v>
      </c>
      <c r="M431" s="4">
        <v>119122</v>
      </c>
      <c r="O431" s="21">
        <f t="shared" ref="O431:O494" si="20">M431/J431*1000</f>
        <v>0.77290216255847599</v>
      </c>
    </row>
    <row r="432" spans="1:15" x14ac:dyDescent="0.3">
      <c r="A432" s="1">
        <v>31837</v>
      </c>
      <c r="B432" s="4">
        <v>7862</v>
      </c>
      <c r="C432" s="23">
        <f t="shared" si="18"/>
        <v>6.5917665800285059</v>
      </c>
      <c r="E432" s="1">
        <v>31837</v>
      </c>
      <c r="F432" s="4">
        <f t="shared" si="19"/>
        <v>154229</v>
      </c>
      <c r="I432" s="1">
        <v>31837</v>
      </c>
      <c r="J432" s="4">
        <v>154229000</v>
      </c>
      <c r="M432" s="4">
        <v>119270</v>
      </c>
      <c r="O432" s="21">
        <f t="shared" si="20"/>
        <v>0.77333056688430835</v>
      </c>
    </row>
    <row r="433" spans="1:15" x14ac:dyDescent="0.3">
      <c r="A433" s="1">
        <v>31868</v>
      </c>
      <c r="B433" s="4">
        <v>7542</v>
      </c>
      <c r="C433" s="23">
        <f t="shared" si="18"/>
        <v>6.3199705034524367</v>
      </c>
      <c r="E433" s="1">
        <v>31868</v>
      </c>
      <c r="F433" s="4">
        <f t="shared" si="19"/>
        <v>154362</v>
      </c>
      <c r="I433" s="1">
        <v>31868</v>
      </c>
      <c r="J433" s="4">
        <v>154362000</v>
      </c>
      <c r="M433" s="4">
        <v>119336</v>
      </c>
      <c r="O433" s="21">
        <f t="shared" si="20"/>
        <v>0.77309182311708846</v>
      </c>
    </row>
    <row r="434" spans="1:15" x14ac:dyDescent="0.3">
      <c r="A434" s="1">
        <v>31898</v>
      </c>
      <c r="B434" s="4">
        <v>7574</v>
      </c>
      <c r="C434" s="23">
        <f t="shared" si="18"/>
        <v>6.311245916938871</v>
      </c>
      <c r="E434" s="1">
        <v>31898</v>
      </c>
      <c r="F434" s="4">
        <f t="shared" si="19"/>
        <v>154490</v>
      </c>
      <c r="I434" s="1">
        <v>31898</v>
      </c>
      <c r="J434" s="4">
        <v>154490000</v>
      </c>
      <c r="M434" s="4">
        <v>120008</v>
      </c>
      <c r="O434" s="21">
        <f t="shared" si="20"/>
        <v>0.77680108744902576</v>
      </c>
    </row>
    <row r="435" spans="1:15" x14ac:dyDescent="0.3">
      <c r="A435" s="1">
        <v>31929</v>
      </c>
      <c r="B435" s="4">
        <v>7398</v>
      </c>
      <c r="C435" s="23">
        <f t="shared" si="18"/>
        <v>6.1833439202968803</v>
      </c>
      <c r="E435" s="1">
        <v>31929</v>
      </c>
      <c r="F435" s="4">
        <f t="shared" si="19"/>
        <v>154606</v>
      </c>
      <c r="I435" s="1">
        <v>31929</v>
      </c>
      <c r="J435" s="4">
        <v>154606000</v>
      </c>
      <c r="M435" s="4">
        <v>119644</v>
      </c>
      <c r="O435" s="21">
        <f t="shared" si="20"/>
        <v>0.77386388626573355</v>
      </c>
    </row>
    <row r="436" spans="1:15" x14ac:dyDescent="0.3">
      <c r="A436" s="1">
        <v>31959</v>
      </c>
      <c r="B436" s="4">
        <v>7268</v>
      </c>
      <c r="C436" s="23">
        <f t="shared" si="18"/>
        <v>6.061616987206218</v>
      </c>
      <c r="E436" s="1">
        <v>31959</v>
      </c>
      <c r="F436" s="4">
        <f t="shared" si="19"/>
        <v>154727</v>
      </c>
      <c r="I436" s="1">
        <v>31959</v>
      </c>
      <c r="J436" s="4">
        <v>154727000</v>
      </c>
      <c r="M436" s="4">
        <v>119902</v>
      </c>
      <c r="O436" s="21">
        <f t="shared" si="20"/>
        <v>0.77492616026937766</v>
      </c>
    </row>
    <row r="437" spans="1:15" x14ac:dyDescent="0.3">
      <c r="A437" s="1">
        <v>31990</v>
      </c>
      <c r="B437" s="4">
        <v>7261</v>
      </c>
      <c r="C437" s="23">
        <f t="shared" si="18"/>
        <v>6.0348410046709553</v>
      </c>
      <c r="E437" s="1">
        <v>31990</v>
      </c>
      <c r="F437" s="4">
        <f t="shared" si="19"/>
        <v>154810</v>
      </c>
      <c r="I437" s="1">
        <v>31990</v>
      </c>
      <c r="J437" s="4">
        <v>154810000</v>
      </c>
      <c r="M437" s="4">
        <v>120318</v>
      </c>
      <c r="O437" s="21">
        <f t="shared" si="20"/>
        <v>0.77719785543569531</v>
      </c>
    </row>
    <row r="438" spans="1:15" x14ac:dyDescent="0.3">
      <c r="A438" s="1">
        <v>32021</v>
      </c>
      <c r="B438" s="4">
        <v>7102</v>
      </c>
      <c r="C438" s="23">
        <f t="shared" si="18"/>
        <v>5.917790869170326</v>
      </c>
      <c r="E438" s="1">
        <v>32021</v>
      </c>
      <c r="F438" s="4">
        <f t="shared" si="19"/>
        <v>154937</v>
      </c>
      <c r="I438" s="1">
        <v>32021</v>
      </c>
      <c r="J438" s="4">
        <v>154937000</v>
      </c>
      <c r="M438" s="4">
        <v>120011</v>
      </c>
      <c r="O438" s="21">
        <f t="shared" si="20"/>
        <v>0.77457934515319127</v>
      </c>
    </row>
    <row r="439" spans="1:15" x14ac:dyDescent="0.3">
      <c r="A439" s="1">
        <v>32051</v>
      </c>
      <c r="B439" s="4">
        <v>7227</v>
      </c>
      <c r="C439" s="23">
        <f t="shared" si="18"/>
        <v>5.9970624600652238</v>
      </c>
      <c r="E439" s="1">
        <v>32051</v>
      </c>
      <c r="F439" s="4">
        <f t="shared" si="19"/>
        <v>155054</v>
      </c>
      <c r="I439" s="1">
        <v>32051</v>
      </c>
      <c r="J439" s="4">
        <v>155054000</v>
      </c>
      <c r="M439" s="4">
        <v>120509</v>
      </c>
      <c r="O439" s="21">
        <f t="shared" si="20"/>
        <v>0.77720665058624727</v>
      </c>
    </row>
    <row r="440" spans="1:15" x14ac:dyDescent="0.3">
      <c r="A440" s="1">
        <v>32082</v>
      </c>
      <c r="B440" s="4">
        <v>7035</v>
      </c>
      <c r="C440" s="23">
        <f t="shared" si="18"/>
        <v>5.8362369337979096</v>
      </c>
      <c r="E440" s="1">
        <v>32082</v>
      </c>
      <c r="F440" s="4">
        <f t="shared" si="19"/>
        <v>155168</v>
      </c>
      <c r="I440" s="1">
        <v>32082</v>
      </c>
      <c r="J440" s="4">
        <v>155168000</v>
      </c>
      <c r="M440" s="4">
        <v>120540</v>
      </c>
      <c r="O440" s="21">
        <f t="shared" si="20"/>
        <v>0.77683542998556399</v>
      </c>
    </row>
    <row r="441" spans="1:15" x14ac:dyDescent="0.3">
      <c r="A441" s="1">
        <v>32112</v>
      </c>
      <c r="B441" s="4">
        <v>6936</v>
      </c>
      <c r="C441" s="23">
        <f t="shared" si="18"/>
        <v>5.7450985264518053</v>
      </c>
      <c r="E441" s="1">
        <v>32112</v>
      </c>
      <c r="F441" s="4">
        <f t="shared" si="19"/>
        <v>155259</v>
      </c>
      <c r="I441" s="1">
        <v>32112</v>
      </c>
      <c r="J441" s="4">
        <v>155259000</v>
      </c>
      <c r="M441" s="4">
        <v>120729</v>
      </c>
      <c r="O441" s="21">
        <f t="shared" si="20"/>
        <v>0.77759743396518077</v>
      </c>
    </row>
    <row r="442" spans="1:15" x14ac:dyDescent="0.3">
      <c r="A442" s="1">
        <v>32143</v>
      </c>
      <c r="B442" s="4">
        <v>6953</v>
      </c>
      <c r="C442" s="23">
        <f t="shared" si="18"/>
        <v>5.7477535566963436</v>
      </c>
      <c r="E442" s="1">
        <v>32143</v>
      </c>
      <c r="F442" s="4">
        <f t="shared" si="19"/>
        <v>155396</v>
      </c>
      <c r="I442" s="1">
        <v>32143</v>
      </c>
      <c r="J442" s="4">
        <v>155396000</v>
      </c>
      <c r="M442" s="4">
        <v>120969</v>
      </c>
      <c r="O442" s="21">
        <f t="shared" si="20"/>
        <v>0.77845633092228883</v>
      </c>
    </row>
    <row r="443" spans="1:15" x14ac:dyDescent="0.3">
      <c r="A443" s="1">
        <v>32174</v>
      </c>
      <c r="B443" s="4">
        <v>6929</v>
      </c>
      <c r="C443" s="23">
        <f t="shared" si="18"/>
        <v>5.719072930766945</v>
      </c>
      <c r="E443" s="1">
        <v>32174</v>
      </c>
      <c r="F443" s="4">
        <f t="shared" si="19"/>
        <v>155503</v>
      </c>
      <c r="I443" s="1">
        <v>32174</v>
      </c>
      <c r="J443" s="4">
        <v>155503000</v>
      </c>
      <c r="M443" s="4">
        <v>121156</v>
      </c>
      <c r="O443" s="21">
        <f t="shared" si="20"/>
        <v>0.7791232323492151</v>
      </c>
    </row>
    <row r="444" spans="1:15" x14ac:dyDescent="0.3">
      <c r="A444" s="1">
        <v>32203</v>
      </c>
      <c r="B444" s="4">
        <v>6876</v>
      </c>
      <c r="C444" s="23">
        <f t="shared" si="18"/>
        <v>5.6867334364377697</v>
      </c>
      <c r="E444" s="1">
        <v>32203</v>
      </c>
      <c r="F444" s="4">
        <f t="shared" si="19"/>
        <v>155606</v>
      </c>
      <c r="I444" s="1">
        <v>32203</v>
      </c>
      <c r="J444" s="4">
        <v>155606000</v>
      </c>
      <c r="M444" s="4">
        <v>120913</v>
      </c>
      <c r="O444" s="21">
        <f t="shared" si="20"/>
        <v>0.77704587226713617</v>
      </c>
    </row>
    <row r="445" spans="1:15" x14ac:dyDescent="0.3">
      <c r="A445" s="1">
        <v>32234</v>
      </c>
      <c r="B445" s="4">
        <v>6601</v>
      </c>
      <c r="C445" s="23">
        <f t="shared" si="18"/>
        <v>5.4440788117211403</v>
      </c>
      <c r="E445" s="1">
        <v>32234</v>
      </c>
      <c r="F445" s="4">
        <f t="shared" si="19"/>
        <v>155702</v>
      </c>
      <c r="I445" s="1">
        <v>32234</v>
      </c>
      <c r="J445" s="4">
        <v>155702000</v>
      </c>
      <c r="M445" s="4">
        <v>121251</v>
      </c>
      <c r="O445" s="21">
        <f t="shared" si="20"/>
        <v>0.77873758847028296</v>
      </c>
    </row>
    <row r="446" spans="1:15" x14ac:dyDescent="0.3">
      <c r="A446" s="1">
        <v>32264</v>
      </c>
      <c r="B446" s="4">
        <v>6779</v>
      </c>
      <c r="C446" s="23">
        <f t="shared" si="18"/>
        <v>5.5991938614531973</v>
      </c>
      <c r="E446" s="1">
        <v>32264</v>
      </c>
      <c r="F446" s="4">
        <f t="shared" si="19"/>
        <v>155830</v>
      </c>
      <c r="I446" s="1">
        <v>32264</v>
      </c>
      <c r="J446" s="4">
        <v>155830000</v>
      </c>
      <c r="M446" s="4">
        <v>121071</v>
      </c>
      <c r="O446" s="21">
        <f t="shared" si="20"/>
        <v>0.77694282230635947</v>
      </c>
    </row>
    <row r="447" spans="1:15" x14ac:dyDescent="0.3">
      <c r="A447" s="1">
        <v>32295</v>
      </c>
      <c r="B447" s="4">
        <v>6546</v>
      </c>
      <c r="C447" s="23">
        <f t="shared" si="18"/>
        <v>5.3888518436195705</v>
      </c>
      <c r="E447" s="1">
        <v>32295</v>
      </c>
      <c r="F447" s="4">
        <f t="shared" si="19"/>
        <v>155985</v>
      </c>
      <c r="I447" s="1">
        <v>32295</v>
      </c>
      <c r="J447" s="4">
        <v>155985000</v>
      </c>
      <c r="M447" s="4">
        <v>121473</v>
      </c>
      <c r="O447" s="21">
        <f t="shared" si="20"/>
        <v>0.77874795653428208</v>
      </c>
    </row>
    <row r="448" spans="1:15" x14ac:dyDescent="0.3">
      <c r="A448" s="1">
        <v>32325</v>
      </c>
      <c r="B448" s="4">
        <v>6605</v>
      </c>
      <c r="C448" s="23">
        <f t="shared" si="18"/>
        <v>5.4288414909793286</v>
      </c>
      <c r="E448" s="1">
        <v>32325</v>
      </c>
      <c r="F448" s="4">
        <f t="shared" si="19"/>
        <v>156130</v>
      </c>
      <c r="I448" s="1">
        <v>32325</v>
      </c>
      <c r="J448" s="4">
        <v>156130000</v>
      </c>
      <c r="M448" s="4">
        <v>121665</v>
      </c>
      <c r="O448" s="21">
        <f t="shared" si="20"/>
        <v>0.77925446743098703</v>
      </c>
    </row>
    <row r="449" spans="1:15" x14ac:dyDescent="0.3">
      <c r="A449" s="1">
        <v>32356</v>
      </c>
      <c r="B449" s="4">
        <v>6843</v>
      </c>
      <c r="C449" s="23">
        <f t="shared" si="18"/>
        <v>5.6032753326509726</v>
      </c>
      <c r="E449" s="1">
        <v>32356</v>
      </c>
      <c r="F449" s="4">
        <f t="shared" si="19"/>
        <v>156204</v>
      </c>
      <c r="I449" s="1">
        <v>32356</v>
      </c>
      <c r="J449" s="4">
        <v>156204000</v>
      </c>
      <c r="M449" s="4">
        <v>122125</v>
      </c>
      <c r="O449" s="21">
        <f t="shared" si="20"/>
        <v>0.78183017080228412</v>
      </c>
    </row>
    <row r="450" spans="1:15" x14ac:dyDescent="0.3">
      <c r="A450" s="1">
        <v>32387</v>
      </c>
      <c r="B450" s="4">
        <v>6604</v>
      </c>
      <c r="C450" s="23">
        <f t="shared" si="18"/>
        <v>5.4148901279107902</v>
      </c>
      <c r="E450" s="1">
        <v>32387</v>
      </c>
      <c r="F450" s="4">
        <f t="shared" si="19"/>
        <v>156284</v>
      </c>
      <c r="I450" s="1">
        <v>32387</v>
      </c>
      <c r="J450" s="4">
        <v>156284000</v>
      </c>
      <c r="M450" s="4">
        <v>121960</v>
      </c>
      <c r="O450" s="21">
        <f t="shared" si="20"/>
        <v>0.78037419057613067</v>
      </c>
    </row>
    <row r="451" spans="1:15" x14ac:dyDescent="0.3">
      <c r="A451" s="1">
        <v>32417</v>
      </c>
      <c r="B451" s="4">
        <v>6568</v>
      </c>
      <c r="C451" s="23">
        <f t="shared" si="18"/>
        <v>5.3745315287301771</v>
      </c>
      <c r="E451" s="1">
        <v>32417</v>
      </c>
      <c r="F451" s="4">
        <f t="shared" si="19"/>
        <v>156395</v>
      </c>
      <c r="I451" s="1">
        <v>32417</v>
      </c>
      <c r="J451" s="4">
        <v>156395000</v>
      </c>
      <c r="M451" s="4">
        <v>122206</v>
      </c>
      <c r="O451" s="21">
        <f t="shared" si="20"/>
        <v>0.78139326704817924</v>
      </c>
    </row>
    <row r="452" spans="1:15" x14ac:dyDescent="0.3">
      <c r="A452" s="1">
        <v>32448</v>
      </c>
      <c r="B452" s="4">
        <v>6537</v>
      </c>
      <c r="C452" s="23">
        <f t="shared" si="18"/>
        <v>5.3303652241982435</v>
      </c>
      <c r="E452" s="1">
        <v>32448</v>
      </c>
      <c r="F452" s="4">
        <f t="shared" si="19"/>
        <v>156449</v>
      </c>
      <c r="I452" s="1">
        <v>32448</v>
      </c>
      <c r="J452" s="4">
        <v>156449000</v>
      </c>
      <c r="M452" s="4">
        <v>122637</v>
      </c>
      <c r="O452" s="21">
        <f t="shared" si="20"/>
        <v>0.78387845240301957</v>
      </c>
    </row>
    <row r="453" spans="1:15" x14ac:dyDescent="0.3">
      <c r="A453" s="1">
        <v>32478</v>
      </c>
      <c r="B453" s="4">
        <v>6518</v>
      </c>
      <c r="C453" s="23">
        <f t="shared" si="18"/>
        <v>5.3155225000407755</v>
      </c>
      <c r="E453" s="1">
        <v>32478</v>
      </c>
      <c r="F453" s="4">
        <f t="shared" si="19"/>
        <v>156527</v>
      </c>
      <c r="I453" s="1">
        <v>32478</v>
      </c>
      <c r="J453" s="4">
        <v>156527000</v>
      </c>
      <c r="M453" s="4">
        <v>122622</v>
      </c>
      <c r="O453" s="21">
        <f t="shared" si="20"/>
        <v>0.78339200265768849</v>
      </c>
    </row>
    <row r="454" spans="1:15" x14ac:dyDescent="0.3">
      <c r="A454" s="1">
        <v>32509</v>
      </c>
      <c r="B454" s="4">
        <v>6682</v>
      </c>
      <c r="C454" s="23">
        <f t="shared" si="18"/>
        <v>5.4153497041899668</v>
      </c>
      <c r="E454" s="1">
        <v>32509</v>
      </c>
      <c r="F454" s="4">
        <f t="shared" si="19"/>
        <v>156752</v>
      </c>
      <c r="I454" s="1">
        <v>32509</v>
      </c>
      <c r="J454" s="4">
        <v>156752000</v>
      </c>
      <c r="M454" s="4">
        <v>123390</v>
      </c>
      <c r="O454" s="21">
        <f t="shared" si="20"/>
        <v>0.78716698989486578</v>
      </c>
    </row>
    <row r="455" spans="1:15" x14ac:dyDescent="0.3">
      <c r="A455" s="1">
        <v>32540</v>
      </c>
      <c r="B455" s="4">
        <v>6359</v>
      </c>
      <c r="C455" s="23">
        <f t="shared" si="18"/>
        <v>5.1642506192390458</v>
      </c>
      <c r="E455" s="1">
        <v>32540</v>
      </c>
      <c r="F455" s="4">
        <f t="shared" si="19"/>
        <v>156812</v>
      </c>
      <c r="I455" s="1">
        <v>32540</v>
      </c>
      <c r="J455" s="4">
        <v>156812000</v>
      </c>
      <c r="M455" s="4">
        <v>123135</v>
      </c>
      <c r="O455" s="21">
        <f t="shared" si="20"/>
        <v>0.78523965002678364</v>
      </c>
    </row>
    <row r="456" spans="1:15" x14ac:dyDescent="0.3">
      <c r="A456" s="1">
        <v>32568</v>
      </c>
      <c r="B456" s="4">
        <v>6205</v>
      </c>
      <c r="C456" s="23">
        <f t="shared" si="18"/>
        <v>5.0354224317722585</v>
      </c>
      <c r="E456" s="1">
        <v>32568</v>
      </c>
      <c r="F456" s="4">
        <f t="shared" si="19"/>
        <v>156887</v>
      </c>
      <c r="I456" s="1">
        <v>32568</v>
      </c>
      <c r="J456" s="4">
        <v>156887000</v>
      </c>
      <c r="M456" s="4">
        <v>123227</v>
      </c>
      <c r="O456" s="21">
        <f t="shared" si="20"/>
        <v>0.78545067468942609</v>
      </c>
    </row>
    <row r="457" spans="1:15" x14ac:dyDescent="0.3">
      <c r="A457" s="1">
        <v>32599</v>
      </c>
      <c r="B457" s="4">
        <v>6468</v>
      </c>
      <c r="C457" s="23">
        <f t="shared" si="18"/>
        <v>5.2344919677902322</v>
      </c>
      <c r="E457" s="1">
        <v>32599</v>
      </c>
      <c r="F457" s="4">
        <f t="shared" si="19"/>
        <v>156959</v>
      </c>
      <c r="I457" s="1">
        <v>32599</v>
      </c>
      <c r="J457" s="4">
        <v>156959000</v>
      </c>
      <c r="M457" s="4">
        <v>123565</v>
      </c>
      <c r="O457" s="21">
        <f t="shared" si="20"/>
        <v>0.78724380252167769</v>
      </c>
    </row>
    <row r="458" spans="1:15" x14ac:dyDescent="0.3">
      <c r="A458" s="1">
        <v>32629</v>
      </c>
      <c r="B458" s="4">
        <v>6375</v>
      </c>
      <c r="C458" s="23">
        <f t="shared" si="18"/>
        <v>5.1630302735798628</v>
      </c>
      <c r="E458" s="1">
        <v>32629</v>
      </c>
      <c r="F458" s="4">
        <f t="shared" si="19"/>
        <v>157044</v>
      </c>
      <c r="I458" s="1">
        <v>32629</v>
      </c>
      <c r="J458" s="4">
        <v>157044000</v>
      </c>
      <c r="M458" s="4">
        <v>123474</v>
      </c>
      <c r="O458" s="21">
        <f t="shared" si="20"/>
        <v>0.78623825170016048</v>
      </c>
    </row>
    <row r="459" spans="1:15" x14ac:dyDescent="0.3">
      <c r="A459" s="1">
        <v>32660</v>
      </c>
      <c r="B459" s="4">
        <v>6577</v>
      </c>
      <c r="C459" s="23">
        <f t="shared" si="18"/>
        <v>5.3042461389572155</v>
      </c>
      <c r="E459" s="1">
        <v>32660</v>
      </c>
      <c r="F459" s="4">
        <f t="shared" si="19"/>
        <v>157177</v>
      </c>
      <c r="I459" s="1">
        <v>32660</v>
      </c>
      <c r="J459" s="4">
        <v>157177000</v>
      </c>
      <c r="M459" s="4">
        <v>123995</v>
      </c>
      <c r="O459" s="21">
        <f t="shared" si="20"/>
        <v>0.7888876871297964</v>
      </c>
    </row>
    <row r="460" spans="1:15" x14ac:dyDescent="0.3">
      <c r="A460" s="1">
        <v>32690</v>
      </c>
      <c r="B460" s="4">
        <v>6495</v>
      </c>
      <c r="C460" s="23">
        <f t="shared" si="18"/>
        <v>5.239297554994474</v>
      </c>
      <c r="E460" s="1">
        <v>32690</v>
      </c>
      <c r="F460" s="4">
        <f t="shared" si="19"/>
        <v>157284</v>
      </c>
      <c r="I460" s="1">
        <v>32690</v>
      </c>
      <c r="J460" s="4">
        <v>157284000</v>
      </c>
      <c r="M460" s="4">
        <v>123967</v>
      </c>
      <c r="O460" s="21">
        <f t="shared" si="20"/>
        <v>0.78817298644490219</v>
      </c>
    </row>
    <row r="461" spans="1:15" x14ac:dyDescent="0.3">
      <c r="A461" s="1">
        <v>32721</v>
      </c>
      <c r="B461" s="4">
        <v>6511</v>
      </c>
      <c r="C461" s="23">
        <f t="shared" si="18"/>
        <v>5.2437865438203692</v>
      </c>
      <c r="E461" s="1">
        <v>32721</v>
      </c>
      <c r="F461" s="4">
        <f t="shared" si="19"/>
        <v>157385</v>
      </c>
      <c r="I461" s="1">
        <v>32721</v>
      </c>
      <c r="J461" s="4">
        <v>157385000</v>
      </c>
      <c r="M461" s="4">
        <v>124166</v>
      </c>
      <c r="O461" s="21">
        <f t="shared" si="20"/>
        <v>0.78893160085141523</v>
      </c>
    </row>
    <row r="462" spans="1:15" x14ac:dyDescent="0.3">
      <c r="A462" s="1">
        <v>32752</v>
      </c>
      <c r="B462" s="4">
        <v>6590</v>
      </c>
      <c r="C462" s="23">
        <f t="shared" si="18"/>
        <v>5.3169173174982252</v>
      </c>
      <c r="E462" s="1">
        <v>32752</v>
      </c>
      <c r="F462" s="4">
        <f t="shared" si="19"/>
        <v>157475</v>
      </c>
      <c r="I462" s="1">
        <v>32752</v>
      </c>
      <c r="J462" s="4">
        <v>157475000</v>
      </c>
      <c r="M462" s="4">
        <v>123944</v>
      </c>
      <c r="O462" s="21">
        <f t="shared" si="20"/>
        <v>0.78707096364502305</v>
      </c>
    </row>
    <row r="463" spans="1:15" x14ac:dyDescent="0.3">
      <c r="A463" s="1">
        <v>32782</v>
      </c>
      <c r="B463" s="4">
        <v>6630</v>
      </c>
      <c r="C463" s="23">
        <f t="shared" si="18"/>
        <v>5.3376915088035677</v>
      </c>
      <c r="E463" s="1">
        <v>32782</v>
      </c>
      <c r="F463" s="4">
        <f t="shared" si="19"/>
        <v>157568</v>
      </c>
      <c r="I463" s="1">
        <v>32782</v>
      </c>
      <c r="J463" s="4">
        <v>157568000</v>
      </c>
      <c r="M463" s="4">
        <v>124211</v>
      </c>
      <c r="O463" s="21">
        <f t="shared" si="20"/>
        <v>0.78830092404549157</v>
      </c>
    </row>
    <row r="464" spans="1:15" x14ac:dyDescent="0.3">
      <c r="A464" s="1">
        <v>32813</v>
      </c>
      <c r="B464" s="4">
        <v>6725</v>
      </c>
      <c r="C464" s="23">
        <f t="shared" si="18"/>
        <v>5.3956690228423341</v>
      </c>
      <c r="E464" s="1">
        <v>32813</v>
      </c>
      <c r="F464" s="4">
        <f t="shared" si="19"/>
        <v>157612</v>
      </c>
      <c r="I464" s="1">
        <v>32813</v>
      </c>
      <c r="J464" s="4">
        <v>157612000</v>
      </c>
      <c r="M464" s="4">
        <v>124637</v>
      </c>
      <c r="O464" s="21">
        <f t="shared" si="20"/>
        <v>0.7907836966728421</v>
      </c>
    </row>
    <row r="465" spans="1:15" x14ac:dyDescent="0.3">
      <c r="A465" s="1">
        <v>32843</v>
      </c>
      <c r="B465" s="4">
        <v>6667</v>
      </c>
      <c r="C465" s="23">
        <f t="shared" si="18"/>
        <v>5.3551491200591181</v>
      </c>
      <c r="E465" s="1">
        <v>32843</v>
      </c>
      <c r="F465" s="4">
        <f t="shared" si="19"/>
        <v>157702</v>
      </c>
      <c r="I465" s="1">
        <v>32843</v>
      </c>
      <c r="J465" s="4">
        <v>157702000</v>
      </c>
      <c r="M465" s="4">
        <v>124497</v>
      </c>
      <c r="O465" s="21">
        <f t="shared" si="20"/>
        <v>0.78944464876792941</v>
      </c>
    </row>
    <row r="466" spans="1:15" x14ac:dyDescent="0.3">
      <c r="A466" s="1">
        <v>32874</v>
      </c>
      <c r="B466" s="4">
        <v>6752</v>
      </c>
      <c r="C466" s="23">
        <f t="shared" si="18"/>
        <v>5.3658420287206052</v>
      </c>
      <c r="E466" s="1">
        <v>32874</v>
      </c>
      <c r="F466" s="4">
        <f t="shared" si="19"/>
        <v>159353</v>
      </c>
      <c r="I466" s="1">
        <v>32874</v>
      </c>
      <c r="J466" s="4">
        <v>159353000</v>
      </c>
      <c r="M466" s="4">
        <v>125833</v>
      </c>
      <c r="O466" s="21">
        <f t="shared" si="20"/>
        <v>0.78964939473997975</v>
      </c>
    </row>
    <row r="467" spans="1:15" x14ac:dyDescent="0.3">
      <c r="A467" s="1">
        <v>32905</v>
      </c>
      <c r="B467" s="4">
        <v>6651</v>
      </c>
      <c r="C467" s="23">
        <f t="shared" si="18"/>
        <v>5.2907485482459631</v>
      </c>
      <c r="E467" s="1">
        <v>32905</v>
      </c>
      <c r="F467" s="4">
        <f t="shared" si="19"/>
        <v>159443</v>
      </c>
      <c r="I467" s="1">
        <v>32905</v>
      </c>
      <c r="J467" s="4">
        <v>159443000</v>
      </c>
      <c r="M467" s="4">
        <v>125710</v>
      </c>
      <c r="O467" s="21">
        <f t="shared" si="20"/>
        <v>0.78843222969964188</v>
      </c>
    </row>
    <row r="468" spans="1:15" x14ac:dyDescent="0.3">
      <c r="A468" s="1">
        <v>32933</v>
      </c>
      <c r="B468" s="4">
        <v>6598</v>
      </c>
      <c r="C468" s="23">
        <f t="shared" si="18"/>
        <v>5.2447913768570995</v>
      </c>
      <c r="E468" s="1">
        <v>32933</v>
      </c>
      <c r="F468" s="4">
        <f t="shared" si="19"/>
        <v>159547</v>
      </c>
      <c r="I468" s="1">
        <v>32933</v>
      </c>
      <c r="J468" s="4">
        <v>159547000</v>
      </c>
      <c r="M468" s="4">
        <v>125801</v>
      </c>
      <c r="O468" s="21">
        <f t="shared" si="20"/>
        <v>0.78848865851441896</v>
      </c>
    </row>
    <row r="469" spans="1:15" x14ac:dyDescent="0.3">
      <c r="A469" s="1">
        <v>32964</v>
      </c>
      <c r="B469" s="4">
        <v>6797</v>
      </c>
      <c r="C469" s="23">
        <f t="shared" si="18"/>
        <v>5.4095138043279292</v>
      </c>
      <c r="E469" s="1">
        <v>32964</v>
      </c>
      <c r="F469" s="4">
        <f t="shared" si="19"/>
        <v>159631</v>
      </c>
      <c r="I469" s="1">
        <v>32964</v>
      </c>
      <c r="J469" s="4">
        <v>159631000</v>
      </c>
      <c r="M469" s="4">
        <v>125649</v>
      </c>
      <c r="O469" s="21">
        <f t="shared" si="20"/>
        <v>0.78712154907254861</v>
      </c>
    </row>
    <row r="470" spans="1:15" x14ac:dyDescent="0.3">
      <c r="A470" s="1">
        <v>32994</v>
      </c>
      <c r="B470" s="4">
        <v>6742</v>
      </c>
      <c r="C470" s="23">
        <f t="shared" si="18"/>
        <v>5.355341440747301</v>
      </c>
      <c r="E470" s="1">
        <v>32994</v>
      </c>
      <c r="F470" s="4">
        <f t="shared" si="19"/>
        <v>159724</v>
      </c>
      <c r="I470" s="1">
        <v>32994</v>
      </c>
      <c r="J470" s="4">
        <v>159724000</v>
      </c>
      <c r="M470" s="4">
        <v>125893</v>
      </c>
      <c r="O470" s="21">
        <f t="shared" si="20"/>
        <v>0.78819087926673503</v>
      </c>
    </row>
    <row r="471" spans="1:15" x14ac:dyDescent="0.3">
      <c r="A471" s="1">
        <v>33025</v>
      </c>
      <c r="B471" s="4">
        <v>6590</v>
      </c>
      <c r="C471" s="23">
        <f t="shared" si="18"/>
        <v>5.2479434273291234</v>
      </c>
      <c r="E471" s="1">
        <v>33025</v>
      </c>
      <c r="F471" s="4">
        <f t="shared" si="19"/>
        <v>159813</v>
      </c>
      <c r="I471" s="1">
        <v>33025</v>
      </c>
      <c r="J471" s="4">
        <v>159813000</v>
      </c>
      <c r="M471" s="4">
        <v>125573</v>
      </c>
      <c r="O471" s="21">
        <f t="shared" si="20"/>
        <v>0.78574959483896811</v>
      </c>
    </row>
    <row r="472" spans="1:15" x14ac:dyDescent="0.3">
      <c r="A472" s="1">
        <v>33055</v>
      </c>
      <c r="B472" s="4">
        <v>6922</v>
      </c>
      <c r="C472" s="23">
        <f t="shared" si="18"/>
        <v>5.5053606082779245</v>
      </c>
      <c r="E472" s="1">
        <v>33055</v>
      </c>
      <c r="F472" s="4">
        <f t="shared" si="19"/>
        <v>159904</v>
      </c>
      <c r="I472" s="1">
        <v>33055</v>
      </c>
      <c r="J472" s="4">
        <v>159904000</v>
      </c>
      <c r="M472" s="4">
        <v>125732</v>
      </c>
      <c r="O472" s="21">
        <f t="shared" si="20"/>
        <v>0.78629677806684017</v>
      </c>
    </row>
    <row r="473" spans="1:15" x14ac:dyDescent="0.3">
      <c r="A473" s="1">
        <v>33086</v>
      </c>
      <c r="B473" s="4">
        <v>7188</v>
      </c>
      <c r="C473" s="23">
        <f t="shared" si="18"/>
        <v>5.7052146995793311</v>
      </c>
      <c r="E473" s="1">
        <v>33086</v>
      </c>
      <c r="F473" s="4">
        <f t="shared" si="19"/>
        <v>160041</v>
      </c>
      <c r="I473" s="1">
        <v>33086</v>
      </c>
      <c r="J473" s="4">
        <v>160041000</v>
      </c>
      <c r="M473" s="4">
        <v>125990</v>
      </c>
      <c r="O473" s="21">
        <f t="shared" si="20"/>
        <v>0.78723577083372387</v>
      </c>
    </row>
    <row r="474" spans="1:15" x14ac:dyDescent="0.3">
      <c r="A474" s="1">
        <v>33117</v>
      </c>
      <c r="B474" s="4">
        <v>7368</v>
      </c>
      <c r="C474" s="23">
        <f t="shared" si="18"/>
        <v>5.8526355924125442</v>
      </c>
      <c r="E474" s="1">
        <v>33117</v>
      </c>
      <c r="F474" s="4">
        <f t="shared" si="19"/>
        <v>160191</v>
      </c>
      <c r="I474" s="1">
        <v>33117</v>
      </c>
      <c r="J474" s="4">
        <v>160191000</v>
      </c>
      <c r="M474" s="4">
        <v>125892</v>
      </c>
      <c r="O474" s="21">
        <f t="shared" si="20"/>
        <v>0.78588684757570648</v>
      </c>
    </row>
    <row r="475" spans="1:15" x14ac:dyDescent="0.3">
      <c r="A475" s="1">
        <v>33147</v>
      </c>
      <c r="B475" s="4">
        <v>7459</v>
      </c>
      <c r="C475" s="23">
        <f t="shared" si="18"/>
        <v>5.9200761934997415</v>
      </c>
      <c r="E475" s="1">
        <v>33147</v>
      </c>
      <c r="F475" s="4">
        <f t="shared" si="19"/>
        <v>160331</v>
      </c>
      <c r="I475" s="1">
        <v>33147</v>
      </c>
      <c r="J475" s="4">
        <v>160331000</v>
      </c>
      <c r="M475" s="4">
        <v>125995</v>
      </c>
      <c r="O475" s="21">
        <f t="shared" si="20"/>
        <v>0.78584303721675786</v>
      </c>
    </row>
    <row r="476" spans="1:15" x14ac:dyDescent="0.3">
      <c r="A476" s="1">
        <v>33178</v>
      </c>
      <c r="B476" s="4">
        <v>7764</v>
      </c>
      <c r="C476" s="23">
        <f t="shared" si="18"/>
        <v>6.1584833822479572</v>
      </c>
      <c r="E476" s="1">
        <v>33178</v>
      </c>
      <c r="F476" s="4">
        <f t="shared" si="19"/>
        <v>160466</v>
      </c>
      <c r="I476" s="1">
        <v>33178</v>
      </c>
      <c r="J476" s="4">
        <v>160466000</v>
      </c>
      <c r="M476" s="4">
        <v>126070</v>
      </c>
      <c r="O476" s="21">
        <f t="shared" si="20"/>
        <v>0.7856492964241647</v>
      </c>
    </row>
    <row r="477" spans="1:15" x14ac:dyDescent="0.3">
      <c r="A477" s="1">
        <v>33208</v>
      </c>
      <c r="B477" s="4">
        <v>7901</v>
      </c>
      <c r="C477" s="23">
        <f t="shared" si="18"/>
        <v>6.2635759699386409</v>
      </c>
      <c r="E477" s="1">
        <v>33208</v>
      </c>
      <c r="F477" s="4">
        <f t="shared" si="19"/>
        <v>160563</v>
      </c>
      <c r="I477" s="1">
        <v>33208</v>
      </c>
      <c r="J477" s="4">
        <v>160563000</v>
      </c>
      <c r="M477" s="4">
        <v>126142</v>
      </c>
      <c r="O477" s="21">
        <f t="shared" si="20"/>
        <v>0.78562308875643827</v>
      </c>
    </row>
    <row r="478" spans="1:15" x14ac:dyDescent="0.3">
      <c r="A478" s="1">
        <v>33239</v>
      </c>
      <c r="B478" s="4">
        <v>8015</v>
      </c>
      <c r="C478" s="23">
        <f t="shared" si="18"/>
        <v>6.3633837481640265</v>
      </c>
      <c r="E478" s="1">
        <v>33239</v>
      </c>
      <c r="F478" s="4">
        <f t="shared" si="19"/>
        <v>160653</v>
      </c>
      <c r="I478" s="1">
        <v>33239</v>
      </c>
      <c r="J478" s="4">
        <v>160653000</v>
      </c>
      <c r="M478" s="4">
        <v>125955</v>
      </c>
      <c r="O478" s="21">
        <f t="shared" si="20"/>
        <v>0.78401897256820607</v>
      </c>
    </row>
    <row r="479" spans="1:15" x14ac:dyDescent="0.3">
      <c r="A479" s="1">
        <v>33270</v>
      </c>
      <c r="B479" s="4">
        <v>8265</v>
      </c>
      <c r="C479" s="23">
        <f t="shared" si="18"/>
        <v>6.5584827805110297</v>
      </c>
      <c r="E479" s="1">
        <v>33270</v>
      </c>
      <c r="F479" s="4">
        <f t="shared" si="19"/>
        <v>160710</v>
      </c>
      <c r="I479" s="1">
        <v>33270</v>
      </c>
      <c r="J479" s="4">
        <v>160710000</v>
      </c>
      <c r="M479" s="4">
        <v>126020</v>
      </c>
      <c r="O479" s="21">
        <f t="shared" si="20"/>
        <v>0.78414535498724414</v>
      </c>
    </row>
    <row r="480" spans="1:15" x14ac:dyDescent="0.3">
      <c r="A480" s="1">
        <v>33298</v>
      </c>
      <c r="B480" s="4">
        <v>8586</v>
      </c>
      <c r="C480" s="23">
        <f t="shared" si="18"/>
        <v>6.8014385525752941</v>
      </c>
      <c r="E480" s="1">
        <v>33298</v>
      </c>
      <c r="F480" s="4">
        <f t="shared" si="19"/>
        <v>160794</v>
      </c>
      <c r="I480" s="1">
        <v>33298</v>
      </c>
      <c r="J480" s="4">
        <v>160794000</v>
      </c>
      <c r="M480" s="4">
        <v>126238</v>
      </c>
      <c r="O480" s="21">
        <f t="shared" si="20"/>
        <v>0.78509148351306646</v>
      </c>
    </row>
    <row r="481" spans="1:15" x14ac:dyDescent="0.3">
      <c r="A481" s="1">
        <v>33329</v>
      </c>
      <c r="B481" s="4">
        <v>8439</v>
      </c>
      <c r="C481" s="23">
        <f t="shared" si="18"/>
        <v>6.6686158611752058</v>
      </c>
      <c r="E481" s="1">
        <v>33329</v>
      </c>
      <c r="F481" s="4">
        <f t="shared" si="19"/>
        <v>160920</v>
      </c>
      <c r="I481" s="1">
        <v>33329</v>
      </c>
      <c r="J481" s="4">
        <v>160920000</v>
      </c>
      <c r="M481" s="4">
        <v>126548</v>
      </c>
      <c r="O481" s="21">
        <f t="shared" si="20"/>
        <v>0.78640318170519519</v>
      </c>
    </row>
    <row r="482" spans="1:15" x14ac:dyDescent="0.3">
      <c r="A482" s="1">
        <v>33359</v>
      </c>
      <c r="B482" s="4">
        <v>8736</v>
      </c>
      <c r="C482" s="23">
        <f t="shared" si="18"/>
        <v>6.9236621861526748</v>
      </c>
      <c r="E482" s="1">
        <v>33359</v>
      </c>
      <c r="F482" s="4">
        <f t="shared" si="19"/>
        <v>161016</v>
      </c>
      <c r="I482" s="1">
        <v>33359</v>
      </c>
      <c r="J482" s="4">
        <v>161016000</v>
      </c>
      <c r="M482" s="4">
        <v>126176</v>
      </c>
      <c r="O482" s="21">
        <f t="shared" si="20"/>
        <v>0.78362398767824315</v>
      </c>
    </row>
    <row r="483" spans="1:15" x14ac:dyDescent="0.3">
      <c r="A483" s="1">
        <v>33390</v>
      </c>
      <c r="B483" s="4">
        <v>8692</v>
      </c>
      <c r="C483" s="23">
        <f t="shared" si="18"/>
        <v>6.8803381592799866</v>
      </c>
      <c r="E483" s="1">
        <v>33390</v>
      </c>
      <c r="F483" s="4">
        <f t="shared" si="19"/>
        <v>161141</v>
      </c>
      <c r="I483" s="1">
        <v>33390</v>
      </c>
      <c r="J483" s="4">
        <v>161141000</v>
      </c>
      <c r="M483" s="4">
        <v>126331</v>
      </c>
      <c r="O483" s="21">
        <f t="shared" si="20"/>
        <v>0.7839780068387312</v>
      </c>
    </row>
    <row r="484" spans="1:15" x14ac:dyDescent="0.3">
      <c r="A484" s="1">
        <v>33420</v>
      </c>
      <c r="B484" s="4">
        <v>8586</v>
      </c>
      <c r="C484" s="23">
        <f t="shared" si="18"/>
        <v>6.8059673097959639</v>
      </c>
      <c r="E484" s="1">
        <v>33420</v>
      </c>
      <c r="F484" s="4">
        <f t="shared" si="19"/>
        <v>161217</v>
      </c>
      <c r="I484" s="1">
        <v>33420</v>
      </c>
      <c r="J484" s="4">
        <v>161217000</v>
      </c>
      <c r="M484" s="4">
        <v>126154</v>
      </c>
      <c r="O484" s="21">
        <f t="shared" si="20"/>
        <v>0.78251052928661369</v>
      </c>
    </row>
    <row r="485" spans="1:15" x14ac:dyDescent="0.3">
      <c r="A485" s="1">
        <v>33451</v>
      </c>
      <c r="B485" s="4">
        <v>8666</v>
      </c>
      <c r="C485" s="23">
        <f t="shared" si="18"/>
        <v>6.8695996829171619</v>
      </c>
      <c r="E485" s="1">
        <v>33451</v>
      </c>
      <c r="F485" s="4">
        <f t="shared" si="19"/>
        <v>161353</v>
      </c>
      <c r="I485" s="1">
        <v>33451</v>
      </c>
      <c r="J485" s="4">
        <v>161353000</v>
      </c>
      <c r="M485" s="4">
        <v>126150</v>
      </c>
      <c r="O485" s="21">
        <f t="shared" si="20"/>
        <v>0.78182618234554047</v>
      </c>
    </row>
    <row r="486" spans="1:15" x14ac:dyDescent="0.3">
      <c r="A486" s="1">
        <v>33482</v>
      </c>
      <c r="B486" s="4">
        <v>8722</v>
      </c>
      <c r="C486" s="23">
        <f t="shared" si="18"/>
        <v>6.8866956178444534</v>
      </c>
      <c r="E486" s="1">
        <v>33482</v>
      </c>
      <c r="F486" s="4">
        <f t="shared" si="19"/>
        <v>161522</v>
      </c>
      <c r="I486" s="1">
        <v>33482</v>
      </c>
      <c r="J486" s="4">
        <v>161522000</v>
      </c>
      <c r="M486" s="4">
        <v>126650</v>
      </c>
      <c r="O486" s="21">
        <f t="shared" si="20"/>
        <v>0.7841037134260348</v>
      </c>
    </row>
    <row r="487" spans="1:15" x14ac:dyDescent="0.3">
      <c r="A487" s="1">
        <v>33512</v>
      </c>
      <c r="B487" s="4">
        <v>8842</v>
      </c>
      <c r="C487" s="23">
        <f t="shared" si="18"/>
        <v>6.9818859462105785</v>
      </c>
      <c r="E487" s="1">
        <v>33512</v>
      </c>
      <c r="F487" s="4">
        <f t="shared" si="19"/>
        <v>161663</v>
      </c>
      <c r="I487" s="1">
        <v>33512</v>
      </c>
      <c r="J487" s="4">
        <v>161663000</v>
      </c>
      <c r="M487" s="4">
        <v>126642</v>
      </c>
      <c r="O487" s="21">
        <f t="shared" si="20"/>
        <v>0.78337034448203979</v>
      </c>
    </row>
    <row r="488" spans="1:15" x14ac:dyDescent="0.3">
      <c r="A488" s="1">
        <v>33543</v>
      </c>
      <c r="B488" s="4">
        <v>8931</v>
      </c>
      <c r="C488" s="23">
        <f t="shared" si="18"/>
        <v>7.0488788565204699</v>
      </c>
      <c r="E488" s="1">
        <v>33543</v>
      </c>
      <c r="F488" s="4">
        <f t="shared" si="19"/>
        <v>161798</v>
      </c>
      <c r="I488" s="1">
        <v>33543</v>
      </c>
      <c r="J488" s="4">
        <v>161798000</v>
      </c>
      <c r="M488" s="4">
        <v>126701</v>
      </c>
      <c r="O488" s="21">
        <f t="shared" si="20"/>
        <v>0.78308137307012449</v>
      </c>
    </row>
    <row r="489" spans="1:15" x14ac:dyDescent="0.3">
      <c r="A489" s="1">
        <v>33573</v>
      </c>
      <c r="B489" s="4">
        <v>9198</v>
      </c>
      <c r="C489" s="23">
        <f t="shared" si="18"/>
        <v>7.261731825933178</v>
      </c>
      <c r="E489" s="1">
        <v>33573</v>
      </c>
      <c r="F489" s="4">
        <f t="shared" si="19"/>
        <v>161906</v>
      </c>
      <c r="I489" s="1">
        <v>33573</v>
      </c>
      <c r="J489" s="4">
        <v>161906000</v>
      </c>
      <c r="M489" s="4">
        <v>126664</v>
      </c>
      <c r="O489" s="21">
        <f t="shared" si="20"/>
        <v>0.78233048806097361</v>
      </c>
    </row>
    <row r="490" spans="1:15" x14ac:dyDescent="0.3">
      <c r="A490" s="1">
        <v>33604</v>
      </c>
      <c r="B490" s="4">
        <v>9283</v>
      </c>
      <c r="C490" s="23">
        <f t="shared" si="18"/>
        <v>7.2944578464729961</v>
      </c>
      <c r="E490" s="1">
        <v>33604</v>
      </c>
      <c r="F490" s="4">
        <f t="shared" si="19"/>
        <v>161987</v>
      </c>
      <c r="I490" s="1">
        <v>33604</v>
      </c>
      <c r="J490" s="4">
        <v>161987000</v>
      </c>
      <c r="M490" s="4">
        <v>127261</v>
      </c>
      <c r="O490" s="21">
        <f t="shared" si="20"/>
        <v>0.78562477235827566</v>
      </c>
    </row>
    <row r="491" spans="1:15" x14ac:dyDescent="0.3">
      <c r="A491" s="1">
        <v>33635</v>
      </c>
      <c r="B491" s="4">
        <v>9454</v>
      </c>
      <c r="C491" s="23">
        <f t="shared" si="18"/>
        <v>7.4319809444448808</v>
      </c>
      <c r="E491" s="1">
        <v>33635</v>
      </c>
      <c r="F491" s="4">
        <f t="shared" si="19"/>
        <v>162071</v>
      </c>
      <c r="I491" s="1">
        <v>33635</v>
      </c>
      <c r="J491" s="4">
        <v>162071000</v>
      </c>
      <c r="M491" s="4">
        <v>127207</v>
      </c>
      <c r="O491" s="21">
        <f t="shared" si="20"/>
        <v>0.78488440251494718</v>
      </c>
    </row>
    <row r="492" spans="1:15" x14ac:dyDescent="0.3">
      <c r="A492" s="1">
        <v>33664</v>
      </c>
      <c r="B492" s="4">
        <v>9460</v>
      </c>
      <c r="C492" s="23">
        <f t="shared" si="18"/>
        <v>7.4135607034262252</v>
      </c>
      <c r="E492" s="1">
        <v>33664</v>
      </c>
      <c r="F492" s="4">
        <f t="shared" si="19"/>
        <v>162165</v>
      </c>
      <c r="I492" s="1">
        <v>33664</v>
      </c>
      <c r="J492" s="4">
        <v>162165000</v>
      </c>
      <c r="M492" s="4">
        <v>127604</v>
      </c>
      <c r="O492" s="21">
        <f t="shared" si="20"/>
        <v>0.78687756297598122</v>
      </c>
    </row>
    <row r="493" spans="1:15" x14ac:dyDescent="0.3">
      <c r="A493" s="1">
        <v>33695</v>
      </c>
      <c r="B493" s="4">
        <v>9415</v>
      </c>
      <c r="C493" s="23">
        <f t="shared" si="18"/>
        <v>7.3646169851612555</v>
      </c>
      <c r="E493" s="1">
        <v>33695</v>
      </c>
      <c r="F493" s="4">
        <f t="shared" si="19"/>
        <v>162263</v>
      </c>
      <c r="I493" s="1">
        <v>33695</v>
      </c>
      <c r="J493" s="4">
        <v>162263000</v>
      </c>
      <c r="M493" s="4">
        <v>127841</v>
      </c>
      <c r="O493" s="21">
        <f t="shared" si="20"/>
        <v>0.78786291391136609</v>
      </c>
    </row>
    <row r="494" spans="1:15" x14ac:dyDescent="0.3">
      <c r="A494" s="1">
        <v>33725</v>
      </c>
      <c r="B494" s="4">
        <v>9744</v>
      </c>
      <c r="C494" s="23">
        <f t="shared" si="18"/>
        <v>7.6054293274221623</v>
      </c>
      <c r="E494" s="1">
        <v>33725</v>
      </c>
      <c r="F494" s="4">
        <f t="shared" si="19"/>
        <v>162352</v>
      </c>
      <c r="I494" s="1">
        <v>33725</v>
      </c>
      <c r="J494" s="4">
        <v>162352000</v>
      </c>
      <c r="M494" s="4">
        <v>128119</v>
      </c>
      <c r="O494" s="21">
        <f t="shared" si="20"/>
        <v>0.78914334285995857</v>
      </c>
    </row>
    <row r="495" spans="1:15" x14ac:dyDescent="0.3">
      <c r="A495" s="1">
        <v>33756</v>
      </c>
      <c r="B495" s="4">
        <v>10040</v>
      </c>
      <c r="C495" s="23">
        <f t="shared" ref="C495:C558" si="21">B495/M495*100</f>
        <v>7.8157233047120096</v>
      </c>
      <c r="E495" s="1">
        <v>33756</v>
      </c>
      <c r="F495" s="4">
        <f t="shared" ref="F495:F558" si="22">J495/1000</f>
        <v>162493</v>
      </c>
      <c r="I495" s="1">
        <v>33756</v>
      </c>
      <c r="J495" s="4">
        <v>162493000</v>
      </c>
      <c r="M495" s="4">
        <v>128459</v>
      </c>
      <c r="O495" s="21">
        <f t="shared" ref="O495:O558" si="23">M495/J495*1000</f>
        <v>0.79055097758057269</v>
      </c>
    </row>
    <row r="496" spans="1:15" x14ac:dyDescent="0.3">
      <c r="A496" s="1">
        <v>33786</v>
      </c>
      <c r="B496" s="4">
        <v>9850</v>
      </c>
      <c r="C496" s="23">
        <f t="shared" si="21"/>
        <v>7.6616133724321926</v>
      </c>
      <c r="E496" s="1">
        <v>33786</v>
      </c>
      <c r="F496" s="4">
        <f t="shared" si="22"/>
        <v>162624</v>
      </c>
      <c r="I496" s="1">
        <v>33786</v>
      </c>
      <c r="J496" s="4">
        <v>162624000</v>
      </c>
      <c r="M496" s="4">
        <v>128563</v>
      </c>
      <c r="O496" s="21">
        <f t="shared" si="23"/>
        <v>0.7905536698150335</v>
      </c>
    </row>
    <row r="497" spans="1:15" x14ac:dyDescent="0.3">
      <c r="A497" s="1">
        <v>33817</v>
      </c>
      <c r="B497" s="4">
        <v>9787</v>
      </c>
      <c r="C497" s="23">
        <f t="shared" si="21"/>
        <v>7.6096506573985518</v>
      </c>
      <c r="E497" s="1">
        <v>33817</v>
      </c>
      <c r="F497" s="4">
        <f t="shared" si="22"/>
        <v>162801</v>
      </c>
      <c r="I497" s="1">
        <v>33817</v>
      </c>
      <c r="J497" s="4">
        <v>162801000</v>
      </c>
      <c r="M497" s="4">
        <v>128613</v>
      </c>
      <c r="O497" s="21">
        <f t="shared" si="23"/>
        <v>0.7900012899183666</v>
      </c>
    </row>
    <row r="498" spans="1:15" x14ac:dyDescent="0.3">
      <c r="A498" s="1">
        <v>33848</v>
      </c>
      <c r="B498" s="4">
        <v>9781</v>
      </c>
      <c r="C498" s="23">
        <f t="shared" si="21"/>
        <v>7.6116139174014208</v>
      </c>
      <c r="E498" s="1">
        <v>33848</v>
      </c>
      <c r="F498" s="4">
        <f t="shared" si="22"/>
        <v>162976</v>
      </c>
      <c r="I498" s="1">
        <v>33848</v>
      </c>
      <c r="J498" s="4">
        <v>162976000</v>
      </c>
      <c r="M498" s="4">
        <v>128501</v>
      </c>
      <c r="O498" s="21">
        <f t="shared" si="23"/>
        <v>0.78846578637345377</v>
      </c>
    </row>
    <row r="499" spans="1:15" x14ac:dyDescent="0.3">
      <c r="A499" s="1">
        <v>33878</v>
      </c>
      <c r="B499" s="4">
        <v>9398</v>
      </c>
      <c r="C499" s="23">
        <f t="shared" si="21"/>
        <v>7.3406964210394765</v>
      </c>
      <c r="E499" s="1">
        <v>33878</v>
      </c>
      <c r="F499" s="4">
        <f t="shared" si="22"/>
        <v>163121</v>
      </c>
      <c r="I499" s="1">
        <v>33878</v>
      </c>
      <c r="J499" s="4">
        <v>163121000</v>
      </c>
      <c r="M499" s="4">
        <v>128026</v>
      </c>
      <c r="O499" s="21">
        <f t="shared" si="23"/>
        <v>0.78485296191170972</v>
      </c>
    </row>
    <row r="500" spans="1:15" x14ac:dyDescent="0.3">
      <c r="A500" s="1">
        <v>33909</v>
      </c>
      <c r="B500" s="4">
        <v>9565</v>
      </c>
      <c r="C500" s="23">
        <f t="shared" si="21"/>
        <v>7.4469990112191589</v>
      </c>
      <c r="E500" s="1">
        <v>33909</v>
      </c>
      <c r="F500" s="4">
        <f t="shared" si="22"/>
        <v>163276</v>
      </c>
      <c r="I500" s="1">
        <v>33909</v>
      </c>
      <c r="J500" s="4">
        <v>163276000</v>
      </c>
      <c r="M500" s="4">
        <v>128441</v>
      </c>
      <c r="O500" s="21">
        <f t="shared" si="23"/>
        <v>0.78664959945123603</v>
      </c>
    </row>
    <row r="501" spans="1:15" x14ac:dyDescent="0.3">
      <c r="A501" s="1">
        <v>33939</v>
      </c>
      <c r="B501" s="4">
        <v>9557</v>
      </c>
      <c r="C501" s="23">
        <f t="shared" si="21"/>
        <v>7.434229973396393</v>
      </c>
      <c r="E501" s="1">
        <v>33939</v>
      </c>
      <c r="F501" s="4">
        <f t="shared" si="22"/>
        <v>163387</v>
      </c>
      <c r="I501" s="1">
        <v>33939</v>
      </c>
      <c r="J501" s="4">
        <v>163387000</v>
      </c>
      <c r="M501" s="4">
        <v>128554</v>
      </c>
      <c r="O501" s="21">
        <f t="shared" si="23"/>
        <v>0.78680678389345537</v>
      </c>
    </row>
    <row r="502" spans="1:15" x14ac:dyDescent="0.3">
      <c r="A502" s="1">
        <v>33970</v>
      </c>
      <c r="B502" s="4">
        <v>9325</v>
      </c>
      <c r="C502" s="23">
        <f t="shared" si="21"/>
        <v>7.2624610591900316</v>
      </c>
      <c r="E502" s="1">
        <v>33970</v>
      </c>
      <c r="F502" s="4">
        <f t="shared" si="22"/>
        <v>163513</v>
      </c>
      <c r="I502" s="1">
        <v>33970</v>
      </c>
      <c r="J502" s="4">
        <v>163513000</v>
      </c>
      <c r="M502" s="4">
        <v>128400</v>
      </c>
      <c r="O502" s="21">
        <f t="shared" si="23"/>
        <v>0.7852586644486983</v>
      </c>
    </row>
    <row r="503" spans="1:15" x14ac:dyDescent="0.3">
      <c r="A503" s="1">
        <v>34001</v>
      </c>
      <c r="B503" s="4">
        <v>9183</v>
      </c>
      <c r="C503" s="23">
        <f t="shared" si="21"/>
        <v>7.1486400224197792</v>
      </c>
      <c r="E503" s="1">
        <v>34001</v>
      </c>
      <c r="F503" s="4">
        <f t="shared" si="22"/>
        <v>163621</v>
      </c>
      <c r="I503" s="1">
        <v>34001</v>
      </c>
      <c r="J503" s="4">
        <v>163621000</v>
      </c>
      <c r="M503" s="4">
        <v>128458</v>
      </c>
      <c r="O503" s="21">
        <f t="shared" si="23"/>
        <v>0.7850948227916954</v>
      </c>
    </row>
    <row r="504" spans="1:15" x14ac:dyDescent="0.3">
      <c r="A504" s="1">
        <v>34029</v>
      </c>
      <c r="B504" s="4">
        <v>9056</v>
      </c>
      <c r="C504" s="23">
        <f t="shared" si="21"/>
        <v>7.0421001881833316</v>
      </c>
      <c r="E504" s="1">
        <v>34029</v>
      </c>
      <c r="F504" s="4">
        <f t="shared" si="22"/>
        <v>163693</v>
      </c>
      <c r="I504" s="1">
        <v>34029</v>
      </c>
      <c r="J504" s="4">
        <v>163693000</v>
      </c>
      <c r="M504" s="4">
        <v>128598</v>
      </c>
      <c r="O504" s="21">
        <f t="shared" si="23"/>
        <v>0.78560476013024372</v>
      </c>
    </row>
    <row r="505" spans="1:15" x14ac:dyDescent="0.3">
      <c r="A505" s="1">
        <v>34060</v>
      </c>
      <c r="B505" s="4">
        <v>9110</v>
      </c>
      <c r="C505" s="23">
        <f t="shared" si="21"/>
        <v>7.0848628134137988</v>
      </c>
      <c r="E505" s="1">
        <v>34060</v>
      </c>
      <c r="F505" s="4">
        <f t="shared" si="22"/>
        <v>163831</v>
      </c>
      <c r="I505" s="1">
        <v>34060</v>
      </c>
      <c r="J505" s="4">
        <v>163831000</v>
      </c>
      <c r="M505" s="4">
        <v>128584</v>
      </c>
      <c r="O505" s="21">
        <f t="shared" si="23"/>
        <v>0.78485756663879247</v>
      </c>
    </row>
    <row r="506" spans="1:15" x14ac:dyDescent="0.3">
      <c r="A506" s="1">
        <v>34090</v>
      </c>
      <c r="B506" s="4">
        <v>9149</v>
      </c>
      <c r="C506" s="23">
        <f t="shared" si="21"/>
        <v>7.0777633370466635</v>
      </c>
      <c r="E506" s="1">
        <v>34090</v>
      </c>
      <c r="F506" s="4">
        <f t="shared" si="22"/>
        <v>163943</v>
      </c>
      <c r="I506" s="1">
        <v>34090</v>
      </c>
      <c r="J506" s="4">
        <v>163943000</v>
      </c>
      <c r="M506" s="4">
        <v>129264</v>
      </c>
      <c r="O506" s="21">
        <f t="shared" si="23"/>
        <v>0.78846916306277182</v>
      </c>
    </row>
    <row r="507" spans="1:15" x14ac:dyDescent="0.3">
      <c r="A507" s="1">
        <v>34121</v>
      </c>
      <c r="B507" s="4">
        <v>9121</v>
      </c>
      <c r="C507" s="23">
        <f t="shared" si="21"/>
        <v>7.0480871023328771</v>
      </c>
      <c r="E507" s="1">
        <v>34121</v>
      </c>
      <c r="F507" s="4">
        <f t="shared" si="22"/>
        <v>164094</v>
      </c>
      <c r="I507" s="1">
        <v>34121</v>
      </c>
      <c r="J507" s="4">
        <v>164094000</v>
      </c>
      <c r="M507" s="4">
        <v>129411</v>
      </c>
      <c r="O507" s="21">
        <f t="shared" si="23"/>
        <v>0.78863943837068995</v>
      </c>
    </row>
    <row r="508" spans="1:15" x14ac:dyDescent="0.3">
      <c r="A508" s="1">
        <v>34151</v>
      </c>
      <c r="B508" s="4">
        <v>8930</v>
      </c>
      <c r="C508" s="23">
        <f t="shared" si="21"/>
        <v>6.9012419144184181</v>
      </c>
      <c r="E508" s="1">
        <v>34151</v>
      </c>
      <c r="F508" s="4">
        <f t="shared" si="22"/>
        <v>164233</v>
      </c>
      <c r="I508" s="1">
        <v>34151</v>
      </c>
      <c r="J508" s="4">
        <v>164233000</v>
      </c>
      <c r="M508" s="4">
        <v>129397</v>
      </c>
      <c r="O508" s="21">
        <f t="shared" si="23"/>
        <v>0.78788672191337916</v>
      </c>
    </row>
    <row r="509" spans="1:15" x14ac:dyDescent="0.3">
      <c r="A509" s="1">
        <v>34182</v>
      </c>
      <c r="B509" s="4">
        <v>8763</v>
      </c>
      <c r="C509" s="23">
        <f t="shared" si="21"/>
        <v>6.7605829392295886</v>
      </c>
      <c r="E509" s="1">
        <v>34182</v>
      </c>
      <c r="F509" s="4">
        <f t="shared" si="22"/>
        <v>164379</v>
      </c>
      <c r="I509" s="1">
        <v>34182</v>
      </c>
      <c r="J509" s="4">
        <v>164379000</v>
      </c>
      <c r="M509" s="4">
        <v>129619</v>
      </c>
      <c r="O509" s="21">
        <f t="shared" si="23"/>
        <v>0.78853746524799395</v>
      </c>
    </row>
    <row r="510" spans="1:15" x14ac:dyDescent="0.3">
      <c r="A510" s="1">
        <v>34213</v>
      </c>
      <c r="B510" s="4">
        <v>8714</v>
      </c>
      <c r="C510" s="23">
        <f t="shared" si="21"/>
        <v>6.7410341306433139</v>
      </c>
      <c r="E510" s="1">
        <v>34213</v>
      </c>
      <c r="F510" s="4">
        <f t="shared" si="22"/>
        <v>164543</v>
      </c>
      <c r="I510" s="1">
        <v>34213</v>
      </c>
      <c r="J510" s="4">
        <v>164543000</v>
      </c>
      <c r="M510" s="4">
        <v>129268</v>
      </c>
      <c r="O510" s="21">
        <f t="shared" si="23"/>
        <v>0.78561834900299621</v>
      </c>
    </row>
    <row r="511" spans="1:15" x14ac:dyDescent="0.3">
      <c r="A511" s="1">
        <v>34243</v>
      </c>
      <c r="B511" s="4">
        <v>8750</v>
      </c>
      <c r="C511" s="23">
        <f t="shared" si="21"/>
        <v>6.7529500744753914</v>
      </c>
      <c r="E511" s="1">
        <v>34243</v>
      </c>
      <c r="F511" s="4">
        <f t="shared" si="22"/>
        <v>164699</v>
      </c>
      <c r="I511" s="1">
        <v>34243</v>
      </c>
      <c r="J511" s="4">
        <v>164699000</v>
      </c>
      <c r="M511" s="4">
        <v>129573</v>
      </c>
      <c r="O511" s="21">
        <f t="shared" si="23"/>
        <v>0.78672608819725687</v>
      </c>
    </row>
    <row r="512" spans="1:15" x14ac:dyDescent="0.3">
      <c r="A512" s="1">
        <v>34274</v>
      </c>
      <c r="B512" s="4">
        <v>8542</v>
      </c>
      <c r="C512" s="23">
        <f t="shared" si="21"/>
        <v>6.5854091017724024</v>
      </c>
      <c r="E512" s="1">
        <v>34274</v>
      </c>
      <c r="F512" s="4">
        <f t="shared" si="22"/>
        <v>164883</v>
      </c>
      <c r="I512" s="1">
        <v>34274</v>
      </c>
      <c r="J512" s="4">
        <v>164883000</v>
      </c>
      <c r="M512" s="4">
        <v>129711</v>
      </c>
      <c r="O512" s="21">
        <f t="shared" si="23"/>
        <v>0.78668510398282421</v>
      </c>
    </row>
    <row r="513" spans="1:15" x14ac:dyDescent="0.3">
      <c r="A513" s="1">
        <v>34304</v>
      </c>
      <c r="B513" s="4">
        <v>8477</v>
      </c>
      <c r="C513" s="23">
        <f t="shared" si="21"/>
        <v>6.5237300005387064</v>
      </c>
      <c r="E513" s="1">
        <v>34304</v>
      </c>
      <c r="F513" s="4">
        <f t="shared" si="22"/>
        <v>165012</v>
      </c>
      <c r="I513" s="1">
        <v>34304</v>
      </c>
      <c r="J513" s="4">
        <v>165012000</v>
      </c>
      <c r="M513" s="4">
        <v>129941</v>
      </c>
      <c r="O513" s="21">
        <f t="shared" si="23"/>
        <v>0.78746394201633818</v>
      </c>
    </row>
    <row r="514" spans="1:15" x14ac:dyDescent="0.3">
      <c r="A514" s="1">
        <v>34335</v>
      </c>
      <c r="B514" s="4">
        <v>8630</v>
      </c>
      <c r="C514" s="23">
        <f t="shared" si="21"/>
        <v>6.6081656406015501</v>
      </c>
      <c r="E514" s="1">
        <v>34335</v>
      </c>
      <c r="F514" s="4">
        <f t="shared" si="22"/>
        <v>165121</v>
      </c>
      <c r="I514" s="1">
        <v>34335</v>
      </c>
      <c r="J514" s="4">
        <v>165121000</v>
      </c>
      <c r="M514" s="4">
        <v>130596</v>
      </c>
      <c r="O514" s="21">
        <f t="shared" si="23"/>
        <v>0.79091090775855277</v>
      </c>
    </row>
    <row r="515" spans="1:15" x14ac:dyDescent="0.3">
      <c r="A515" s="1">
        <v>34366</v>
      </c>
      <c r="B515" s="4">
        <v>8583</v>
      </c>
      <c r="C515" s="23">
        <f t="shared" si="21"/>
        <v>6.5685051542446944</v>
      </c>
      <c r="E515" s="1">
        <v>34366</v>
      </c>
      <c r="F515" s="4">
        <f t="shared" si="22"/>
        <v>165254</v>
      </c>
      <c r="I515" s="1">
        <v>34366</v>
      </c>
      <c r="J515" s="4">
        <v>165254000</v>
      </c>
      <c r="M515" s="4">
        <v>130669</v>
      </c>
      <c r="O515" s="21">
        <f t="shared" si="23"/>
        <v>0.79071610974620887</v>
      </c>
    </row>
    <row r="516" spans="1:15" x14ac:dyDescent="0.3">
      <c r="A516" s="1">
        <v>34394</v>
      </c>
      <c r="B516" s="4">
        <v>8470</v>
      </c>
      <c r="C516" s="23">
        <f t="shared" si="21"/>
        <v>6.4953987730061353</v>
      </c>
      <c r="E516" s="1">
        <v>34394</v>
      </c>
      <c r="F516" s="4">
        <f t="shared" si="22"/>
        <v>165326</v>
      </c>
      <c r="I516" s="1">
        <v>34394</v>
      </c>
      <c r="J516" s="4">
        <v>165326000</v>
      </c>
      <c r="M516" s="4">
        <v>130400</v>
      </c>
      <c r="O516" s="21">
        <f t="shared" si="23"/>
        <v>0.78874466206162375</v>
      </c>
    </row>
    <row r="517" spans="1:15" x14ac:dyDescent="0.3">
      <c r="A517" s="1">
        <v>34425</v>
      </c>
      <c r="B517" s="4">
        <v>8331</v>
      </c>
      <c r="C517" s="23">
        <f t="shared" si="21"/>
        <v>6.3779943500662224</v>
      </c>
      <c r="E517" s="1">
        <v>34425</v>
      </c>
      <c r="F517" s="4">
        <f t="shared" si="22"/>
        <v>165476</v>
      </c>
      <c r="I517" s="1">
        <v>34425</v>
      </c>
      <c r="J517" s="4">
        <v>165476000</v>
      </c>
      <c r="M517" s="4">
        <v>130621</v>
      </c>
      <c r="O517" s="21">
        <f t="shared" si="23"/>
        <v>0.78936522516860452</v>
      </c>
    </row>
    <row r="518" spans="1:15" x14ac:dyDescent="0.3">
      <c r="A518" s="1">
        <v>34455</v>
      </c>
      <c r="B518" s="4">
        <v>7915</v>
      </c>
      <c r="C518" s="23">
        <f t="shared" si="21"/>
        <v>6.0521949242615403</v>
      </c>
      <c r="E518" s="1">
        <v>34455</v>
      </c>
      <c r="F518" s="4">
        <f t="shared" si="22"/>
        <v>165577</v>
      </c>
      <c r="I518" s="1">
        <v>34455</v>
      </c>
      <c r="J518" s="4">
        <v>165577000</v>
      </c>
      <c r="M518" s="4">
        <v>130779</v>
      </c>
      <c r="O518" s="21">
        <f t="shared" si="23"/>
        <v>0.78983796058631339</v>
      </c>
    </row>
    <row r="519" spans="1:15" x14ac:dyDescent="0.3">
      <c r="A519" s="1">
        <v>34486</v>
      </c>
      <c r="B519" s="4">
        <v>7927</v>
      </c>
      <c r="C519" s="23">
        <f t="shared" si="21"/>
        <v>6.0714914867379992</v>
      </c>
      <c r="E519" s="1">
        <v>34486</v>
      </c>
      <c r="F519" s="4">
        <f t="shared" si="22"/>
        <v>165694</v>
      </c>
      <c r="I519" s="1">
        <v>34486</v>
      </c>
      <c r="J519" s="4">
        <v>165694000</v>
      </c>
      <c r="M519" s="4">
        <v>130561</v>
      </c>
      <c r="O519" s="21">
        <f t="shared" si="23"/>
        <v>0.7879645611790409</v>
      </c>
    </row>
    <row r="520" spans="1:15" x14ac:dyDescent="0.3">
      <c r="A520" s="1">
        <v>34516</v>
      </c>
      <c r="B520" s="4">
        <v>7946</v>
      </c>
      <c r="C520" s="23">
        <f t="shared" si="21"/>
        <v>6.0818051005725131</v>
      </c>
      <c r="E520" s="1">
        <v>34516</v>
      </c>
      <c r="F520" s="4">
        <f t="shared" si="22"/>
        <v>165797</v>
      </c>
      <c r="I520" s="1">
        <v>34516</v>
      </c>
      <c r="J520" s="4">
        <v>165797000</v>
      </c>
      <c r="M520" s="4">
        <v>130652</v>
      </c>
      <c r="O520" s="21">
        <f t="shared" si="23"/>
        <v>0.78802390875588824</v>
      </c>
    </row>
    <row r="521" spans="1:15" x14ac:dyDescent="0.3">
      <c r="A521" s="1">
        <v>34547</v>
      </c>
      <c r="B521" s="4">
        <v>7933</v>
      </c>
      <c r="C521" s="23">
        <f t="shared" si="21"/>
        <v>6.0430394210626552</v>
      </c>
      <c r="E521" s="1">
        <v>34547</v>
      </c>
      <c r="F521" s="4">
        <f t="shared" si="22"/>
        <v>165928</v>
      </c>
      <c r="I521" s="1">
        <v>34547</v>
      </c>
      <c r="J521" s="4">
        <v>165928000</v>
      </c>
      <c r="M521" s="4">
        <v>131275</v>
      </c>
      <c r="O521" s="21">
        <f t="shared" si="23"/>
        <v>0.79115640518779229</v>
      </c>
    </row>
    <row r="522" spans="1:15" x14ac:dyDescent="0.3">
      <c r="A522" s="1">
        <v>34578</v>
      </c>
      <c r="B522" s="4">
        <v>7734</v>
      </c>
      <c r="C522" s="23">
        <f t="shared" si="21"/>
        <v>5.884904239048554</v>
      </c>
      <c r="E522" s="1">
        <v>34578</v>
      </c>
      <c r="F522" s="4">
        <f t="shared" si="22"/>
        <v>166129</v>
      </c>
      <c r="I522" s="1">
        <v>34578</v>
      </c>
      <c r="J522" s="4">
        <v>166129000</v>
      </c>
      <c r="M522" s="4">
        <v>131421</v>
      </c>
      <c r="O522" s="21">
        <f t="shared" si="23"/>
        <v>0.79107801768505193</v>
      </c>
    </row>
    <row r="523" spans="1:15" x14ac:dyDescent="0.3">
      <c r="A523" s="1">
        <v>34608</v>
      </c>
      <c r="B523" s="4">
        <v>7632</v>
      </c>
      <c r="C523" s="23">
        <f t="shared" si="21"/>
        <v>5.7930531940733543</v>
      </c>
      <c r="E523" s="1">
        <v>34608</v>
      </c>
      <c r="F523" s="4">
        <f t="shared" si="22"/>
        <v>166288</v>
      </c>
      <c r="I523" s="1">
        <v>34608</v>
      </c>
      <c r="J523" s="4">
        <v>166288000</v>
      </c>
      <c r="M523" s="4">
        <v>131744</v>
      </c>
      <c r="O523" s="21">
        <f t="shared" si="23"/>
        <v>0.79226402386221495</v>
      </c>
    </row>
    <row r="524" spans="1:15" x14ac:dyDescent="0.3">
      <c r="A524" s="1">
        <v>34639</v>
      </c>
      <c r="B524" s="4">
        <v>7375</v>
      </c>
      <c r="C524" s="23">
        <f t="shared" si="21"/>
        <v>5.591738632658787</v>
      </c>
      <c r="E524" s="1">
        <v>34639</v>
      </c>
      <c r="F524" s="4">
        <f t="shared" si="22"/>
        <v>166445</v>
      </c>
      <c r="I524" s="1">
        <v>34639</v>
      </c>
      <c r="J524" s="4">
        <v>166445000</v>
      </c>
      <c r="M524" s="4">
        <v>131891</v>
      </c>
      <c r="O524" s="21">
        <f t="shared" si="23"/>
        <v>0.79239989185616877</v>
      </c>
    </row>
    <row r="525" spans="1:15" x14ac:dyDescent="0.3">
      <c r="A525" s="1">
        <v>34669</v>
      </c>
      <c r="B525" s="4">
        <v>7230</v>
      </c>
      <c r="C525" s="23">
        <f t="shared" si="21"/>
        <v>5.4793067123401862</v>
      </c>
      <c r="E525" s="1">
        <v>34669</v>
      </c>
      <c r="F525" s="4">
        <f t="shared" si="22"/>
        <v>166583</v>
      </c>
      <c r="I525" s="1">
        <v>34669</v>
      </c>
      <c r="J525" s="4">
        <v>166583000</v>
      </c>
      <c r="M525" s="4">
        <v>131951</v>
      </c>
      <c r="O525" s="21">
        <f t="shared" si="23"/>
        <v>0.79210363602528466</v>
      </c>
    </row>
    <row r="526" spans="1:15" x14ac:dyDescent="0.3">
      <c r="A526" s="1">
        <v>34700</v>
      </c>
      <c r="B526" s="4">
        <v>7375</v>
      </c>
      <c r="C526" s="23">
        <f t="shared" si="21"/>
        <v>5.5855132613338583</v>
      </c>
      <c r="E526" s="1">
        <v>34700</v>
      </c>
      <c r="F526" s="4">
        <f t="shared" si="22"/>
        <v>166467</v>
      </c>
      <c r="I526" s="1">
        <v>34700</v>
      </c>
      <c r="J526" s="4">
        <v>166467000</v>
      </c>
      <c r="M526" s="4">
        <v>132038</v>
      </c>
      <c r="O526" s="21">
        <f t="shared" si="23"/>
        <v>0.79317822751656475</v>
      </c>
    </row>
    <row r="527" spans="1:15" x14ac:dyDescent="0.3">
      <c r="A527" s="1">
        <v>34731</v>
      </c>
      <c r="B527" s="4">
        <v>7187</v>
      </c>
      <c r="C527" s="23">
        <f t="shared" si="21"/>
        <v>5.4399576126859177</v>
      </c>
      <c r="E527" s="1">
        <v>34731</v>
      </c>
      <c r="F527" s="4">
        <f t="shared" si="22"/>
        <v>166591</v>
      </c>
      <c r="I527" s="1">
        <v>34731</v>
      </c>
      <c r="J527" s="4">
        <v>166591000</v>
      </c>
      <c r="M527" s="4">
        <v>132115</v>
      </c>
      <c r="O527" s="21">
        <f t="shared" si="23"/>
        <v>0.79305004472030294</v>
      </c>
    </row>
    <row r="528" spans="1:15" x14ac:dyDescent="0.3">
      <c r="A528" s="1">
        <v>34759</v>
      </c>
      <c r="B528" s="4">
        <v>7153</v>
      </c>
      <c r="C528" s="23">
        <f t="shared" si="21"/>
        <v>5.4145093408423408</v>
      </c>
      <c r="E528" s="1">
        <v>34759</v>
      </c>
      <c r="F528" s="4">
        <f t="shared" si="22"/>
        <v>166690</v>
      </c>
      <c r="I528" s="1">
        <v>34759</v>
      </c>
      <c r="J528" s="4">
        <v>166690000</v>
      </c>
      <c r="M528" s="4">
        <v>132108</v>
      </c>
      <c r="O528" s="21">
        <f t="shared" si="23"/>
        <v>0.792537044813726</v>
      </c>
    </row>
    <row r="529" spans="1:15" x14ac:dyDescent="0.3">
      <c r="A529" s="1">
        <v>34790</v>
      </c>
      <c r="B529" s="4">
        <v>7645</v>
      </c>
      <c r="C529" s="23">
        <f t="shared" si="21"/>
        <v>5.7658948638660537</v>
      </c>
      <c r="E529" s="1">
        <v>34790</v>
      </c>
      <c r="F529" s="4">
        <f t="shared" si="22"/>
        <v>166791</v>
      </c>
      <c r="I529" s="1">
        <v>34790</v>
      </c>
      <c r="J529" s="4">
        <v>166791000</v>
      </c>
      <c r="M529" s="4">
        <v>132590</v>
      </c>
      <c r="O529" s="21">
        <f t="shared" si="23"/>
        <v>0.79494696956070765</v>
      </c>
    </row>
    <row r="530" spans="1:15" x14ac:dyDescent="0.3">
      <c r="A530" s="1">
        <v>34820</v>
      </c>
      <c r="B530" s="4">
        <v>7430</v>
      </c>
      <c r="C530" s="23">
        <f t="shared" si="21"/>
        <v>5.6351487664105697</v>
      </c>
      <c r="E530" s="1">
        <v>34820</v>
      </c>
      <c r="F530" s="4">
        <f t="shared" si="22"/>
        <v>166897</v>
      </c>
      <c r="I530" s="1">
        <v>34820</v>
      </c>
      <c r="J530" s="4">
        <v>166897000</v>
      </c>
      <c r="M530" s="4">
        <v>131851</v>
      </c>
      <c r="O530" s="21">
        <f t="shared" si="23"/>
        <v>0.79001420037508163</v>
      </c>
    </row>
    <row r="531" spans="1:15" x14ac:dyDescent="0.3">
      <c r="A531" s="1">
        <v>34851</v>
      </c>
      <c r="B531" s="4">
        <v>7427</v>
      </c>
      <c r="C531" s="23">
        <f t="shared" si="21"/>
        <v>5.6286898726022931</v>
      </c>
      <c r="E531" s="1">
        <v>34851</v>
      </c>
      <c r="F531" s="4">
        <f t="shared" si="22"/>
        <v>167023</v>
      </c>
      <c r="I531" s="1">
        <v>34851</v>
      </c>
      <c r="J531" s="4">
        <v>167023000</v>
      </c>
      <c r="M531" s="4">
        <v>131949</v>
      </c>
      <c r="O531" s="21">
        <f t="shared" si="23"/>
        <v>0.79000496937547526</v>
      </c>
    </row>
    <row r="532" spans="1:15" x14ac:dyDescent="0.3">
      <c r="A532" s="1">
        <v>34881</v>
      </c>
      <c r="B532" s="4">
        <v>7527</v>
      </c>
      <c r="C532" s="23">
        <f t="shared" si="21"/>
        <v>5.687493860649977</v>
      </c>
      <c r="E532" s="1">
        <v>34881</v>
      </c>
      <c r="F532" s="4">
        <f t="shared" si="22"/>
        <v>167150</v>
      </c>
      <c r="I532" s="1">
        <v>34881</v>
      </c>
      <c r="J532" s="4">
        <v>167150000</v>
      </c>
      <c r="M532" s="4">
        <v>132343</v>
      </c>
      <c r="O532" s="21">
        <f t="shared" si="23"/>
        <v>0.79176189051749923</v>
      </c>
    </row>
    <row r="533" spans="1:15" x14ac:dyDescent="0.3">
      <c r="A533" s="1">
        <v>34912</v>
      </c>
      <c r="B533" s="4">
        <v>7484</v>
      </c>
      <c r="C533" s="23">
        <f t="shared" si="21"/>
        <v>5.6553016563897955</v>
      </c>
      <c r="E533" s="1">
        <v>34912</v>
      </c>
      <c r="F533" s="4">
        <f t="shared" si="22"/>
        <v>167310</v>
      </c>
      <c r="I533" s="1">
        <v>34912</v>
      </c>
      <c r="J533" s="4">
        <v>167310000</v>
      </c>
      <c r="M533" s="4">
        <v>132336</v>
      </c>
      <c r="O533" s="21">
        <f t="shared" si="23"/>
        <v>0.79096288327057562</v>
      </c>
    </row>
    <row r="534" spans="1:15" x14ac:dyDescent="0.3">
      <c r="A534" s="1">
        <v>34943</v>
      </c>
      <c r="B534" s="4">
        <v>7478</v>
      </c>
      <c r="C534" s="23">
        <f t="shared" si="21"/>
        <v>5.6390495509422296</v>
      </c>
      <c r="E534" s="1">
        <v>34943</v>
      </c>
      <c r="F534" s="4">
        <f t="shared" si="22"/>
        <v>167459</v>
      </c>
      <c r="I534" s="1">
        <v>34943</v>
      </c>
      <c r="J534" s="4">
        <v>167459000</v>
      </c>
      <c r="M534" s="4">
        <v>132611</v>
      </c>
      <c r="O534" s="21">
        <f t="shared" si="23"/>
        <v>0.79190130121402846</v>
      </c>
    </row>
    <row r="535" spans="1:15" x14ac:dyDescent="0.3">
      <c r="A535" s="1">
        <v>34973</v>
      </c>
      <c r="B535" s="4">
        <v>7328</v>
      </c>
      <c r="C535" s="23">
        <f t="shared" si="21"/>
        <v>5.5215648452334305</v>
      </c>
      <c r="E535" s="1">
        <v>34973</v>
      </c>
      <c r="F535" s="4">
        <f t="shared" si="22"/>
        <v>167628</v>
      </c>
      <c r="I535" s="1">
        <v>34973</v>
      </c>
      <c r="J535" s="4">
        <v>167628000</v>
      </c>
      <c r="M535" s="4">
        <v>132716</v>
      </c>
      <c r="O535" s="21">
        <f t="shared" si="23"/>
        <v>0.79172930536664521</v>
      </c>
    </row>
    <row r="536" spans="1:15" x14ac:dyDescent="0.3">
      <c r="A536" s="1">
        <v>35004</v>
      </c>
      <c r="B536" s="4">
        <v>7426</v>
      </c>
      <c r="C536" s="23">
        <f t="shared" si="21"/>
        <v>5.5997104378119955</v>
      </c>
      <c r="E536" s="1">
        <v>35004</v>
      </c>
      <c r="F536" s="4">
        <f t="shared" si="22"/>
        <v>167753</v>
      </c>
      <c r="I536" s="1">
        <v>35004</v>
      </c>
      <c r="J536" s="4">
        <v>167753000</v>
      </c>
      <c r="M536" s="4">
        <v>132614</v>
      </c>
      <c r="O536" s="21">
        <f t="shared" si="23"/>
        <v>0.79053131687659839</v>
      </c>
    </row>
    <row r="537" spans="1:15" x14ac:dyDescent="0.3">
      <c r="A537" s="1">
        <v>35034</v>
      </c>
      <c r="B537" s="4">
        <v>7423</v>
      </c>
      <c r="C537" s="23">
        <f t="shared" si="21"/>
        <v>5.601799095924112</v>
      </c>
      <c r="E537" s="1">
        <v>35034</v>
      </c>
      <c r="F537" s="4">
        <f t="shared" si="22"/>
        <v>167879</v>
      </c>
      <c r="I537" s="1">
        <v>35034</v>
      </c>
      <c r="J537" s="4">
        <v>167879000</v>
      </c>
      <c r="M537" s="4">
        <v>132511</v>
      </c>
      <c r="O537" s="21">
        <f t="shared" si="23"/>
        <v>0.7893244539221701</v>
      </c>
    </row>
    <row r="538" spans="1:15" x14ac:dyDescent="0.3">
      <c r="A538" s="1">
        <v>35065</v>
      </c>
      <c r="B538" s="4">
        <v>7491</v>
      </c>
      <c r="C538" s="23">
        <f t="shared" si="21"/>
        <v>5.6486396814863973</v>
      </c>
      <c r="E538" s="1">
        <v>35065</v>
      </c>
      <c r="F538" s="4">
        <f t="shared" si="22"/>
        <v>167929</v>
      </c>
      <c r="I538" s="1">
        <v>35065</v>
      </c>
      <c r="J538" s="4">
        <v>167929000</v>
      </c>
      <c r="M538" s="4">
        <v>132616</v>
      </c>
      <c r="O538" s="21">
        <f t="shared" si="23"/>
        <v>0.78971470085571882</v>
      </c>
    </row>
    <row r="539" spans="1:15" x14ac:dyDescent="0.3">
      <c r="A539" s="1">
        <v>35096</v>
      </c>
      <c r="B539" s="4">
        <v>7313</v>
      </c>
      <c r="C539" s="23">
        <f t="shared" si="21"/>
        <v>5.5004813767374694</v>
      </c>
      <c r="E539" s="1">
        <v>35096</v>
      </c>
      <c r="F539" s="4">
        <f t="shared" si="22"/>
        <v>168093</v>
      </c>
      <c r="I539" s="1">
        <v>35096</v>
      </c>
      <c r="J539" s="4">
        <v>168093000</v>
      </c>
      <c r="M539" s="4">
        <v>132952</v>
      </c>
      <c r="O539" s="21">
        <f t="shared" si="23"/>
        <v>0.79094310887425412</v>
      </c>
    </row>
    <row r="540" spans="1:15" x14ac:dyDescent="0.3">
      <c r="A540" s="1">
        <v>35125</v>
      </c>
      <c r="B540" s="4">
        <v>7318</v>
      </c>
      <c r="C540" s="23">
        <f t="shared" si="21"/>
        <v>5.4948190418981833</v>
      </c>
      <c r="E540" s="1">
        <v>35125</v>
      </c>
      <c r="F540" s="4">
        <f t="shared" si="22"/>
        <v>168257</v>
      </c>
      <c r="I540" s="1">
        <v>35125</v>
      </c>
      <c r="J540" s="4">
        <v>168257000</v>
      </c>
      <c r="M540" s="4">
        <v>133180</v>
      </c>
      <c r="O540" s="21">
        <f t="shared" si="23"/>
        <v>0.79152724700903976</v>
      </c>
    </row>
    <row r="541" spans="1:15" x14ac:dyDescent="0.3">
      <c r="A541" s="1">
        <v>35156</v>
      </c>
      <c r="B541" s="4">
        <v>7415</v>
      </c>
      <c r="C541" s="23">
        <f t="shared" si="21"/>
        <v>5.558095780644484</v>
      </c>
      <c r="E541" s="1">
        <v>35156</v>
      </c>
      <c r="F541" s="4">
        <f t="shared" si="22"/>
        <v>168457</v>
      </c>
      <c r="I541" s="1">
        <v>35156</v>
      </c>
      <c r="J541" s="4">
        <v>168457000</v>
      </c>
      <c r="M541" s="4">
        <v>133409</v>
      </c>
      <c r="O541" s="21">
        <f t="shared" si="23"/>
        <v>0.79194690633217979</v>
      </c>
    </row>
    <row r="542" spans="1:15" x14ac:dyDescent="0.3">
      <c r="A542" s="1">
        <v>35186</v>
      </c>
      <c r="B542" s="4">
        <v>7423</v>
      </c>
      <c r="C542" s="23">
        <f t="shared" si="21"/>
        <v>5.5533527347812095</v>
      </c>
      <c r="E542" s="1">
        <v>35186</v>
      </c>
      <c r="F542" s="4">
        <f t="shared" si="22"/>
        <v>168604</v>
      </c>
      <c r="I542" s="1">
        <v>35186</v>
      </c>
      <c r="J542" s="4">
        <v>168604000</v>
      </c>
      <c r="M542" s="4">
        <v>133667</v>
      </c>
      <c r="O542" s="21">
        <f t="shared" si="23"/>
        <v>0.79278664800360599</v>
      </c>
    </row>
    <row r="543" spans="1:15" x14ac:dyDescent="0.3">
      <c r="A543" s="1">
        <v>35217</v>
      </c>
      <c r="B543" s="4">
        <v>7095</v>
      </c>
      <c r="C543" s="23">
        <f t="shared" si="21"/>
        <v>5.3067757690898079</v>
      </c>
      <c r="E543" s="1">
        <v>35217</v>
      </c>
      <c r="F543" s="4">
        <f t="shared" si="22"/>
        <v>168760</v>
      </c>
      <c r="I543" s="1">
        <v>35217</v>
      </c>
      <c r="J543" s="4">
        <v>168760000</v>
      </c>
      <c r="M543" s="4">
        <v>133697</v>
      </c>
      <c r="O543" s="21">
        <f t="shared" si="23"/>
        <v>0.79223157146243184</v>
      </c>
    </row>
    <row r="544" spans="1:15" x14ac:dyDescent="0.3">
      <c r="A544" s="1">
        <v>35247</v>
      </c>
      <c r="B544" s="4">
        <v>7337</v>
      </c>
      <c r="C544" s="23">
        <f t="shared" si="21"/>
        <v>5.4637931548062317</v>
      </c>
      <c r="E544" s="1">
        <v>35247</v>
      </c>
      <c r="F544" s="4">
        <f t="shared" si="22"/>
        <v>168918</v>
      </c>
      <c r="I544" s="1">
        <v>35247</v>
      </c>
      <c r="J544" s="4">
        <v>168918000</v>
      </c>
      <c r="M544" s="4">
        <v>134284</v>
      </c>
      <c r="O544" s="21">
        <f t="shared" si="23"/>
        <v>0.79496560461288912</v>
      </c>
    </row>
    <row r="545" spans="1:15" x14ac:dyDescent="0.3">
      <c r="A545" s="1">
        <v>35278</v>
      </c>
      <c r="B545" s="4">
        <v>6882</v>
      </c>
      <c r="C545" s="23">
        <f t="shared" si="21"/>
        <v>5.133752070061318</v>
      </c>
      <c r="E545" s="1">
        <v>35278</v>
      </c>
      <c r="F545" s="4">
        <f t="shared" si="22"/>
        <v>169078</v>
      </c>
      <c r="I545" s="1">
        <v>35278</v>
      </c>
      <c r="J545" s="4">
        <v>169078000</v>
      </c>
      <c r="M545" s="4">
        <v>134054</v>
      </c>
      <c r="O545" s="21">
        <f t="shared" si="23"/>
        <v>0.79285300275612436</v>
      </c>
    </row>
    <row r="546" spans="1:15" x14ac:dyDescent="0.3">
      <c r="A546" s="1">
        <v>35309</v>
      </c>
      <c r="B546" s="4">
        <v>6979</v>
      </c>
      <c r="C546" s="23">
        <f t="shared" si="21"/>
        <v>5.1882689662862882</v>
      </c>
      <c r="E546" s="1">
        <v>35309</v>
      </c>
      <c r="F546" s="4">
        <f t="shared" si="22"/>
        <v>169248</v>
      </c>
      <c r="I546" s="1">
        <v>35309</v>
      </c>
      <c r="J546" s="4">
        <v>169248000</v>
      </c>
      <c r="M546" s="4">
        <v>134515</v>
      </c>
      <c r="O546" s="21">
        <f t="shared" si="23"/>
        <v>0.79478044053696351</v>
      </c>
    </row>
    <row r="547" spans="1:15" x14ac:dyDescent="0.3">
      <c r="A547" s="1">
        <v>35339</v>
      </c>
      <c r="B547" s="4">
        <v>7031</v>
      </c>
      <c r="C547" s="23">
        <f t="shared" si="21"/>
        <v>5.2111976638180861</v>
      </c>
      <c r="E547" s="1">
        <v>35339</v>
      </c>
      <c r="F547" s="4">
        <f t="shared" si="22"/>
        <v>169408</v>
      </c>
      <c r="I547" s="1">
        <v>35339</v>
      </c>
      <c r="J547" s="4">
        <v>169408000</v>
      </c>
      <c r="M547" s="4">
        <v>134921</v>
      </c>
      <c r="O547" s="21">
        <f t="shared" si="23"/>
        <v>0.7964263789195315</v>
      </c>
    </row>
    <row r="548" spans="1:15" x14ac:dyDescent="0.3">
      <c r="A548" s="1">
        <v>35370</v>
      </c>
      <c r="B548" s="4">
        <v>7236</v>
      </c>
      <c r="C548" s="23">
        <f t="shared" si="21"/>
        <v>5.3597220884843004</v>
      </c>
      <c r="E548" s="1">
        <v>35370</v>
      </c>
      <c r="F548" s="4">
        <f t="shared" si="22"/>
        <v>169585</v>
      </c>
      <c r="I548" s="1">
        <v>35370</v>
      </c>
      <c r="J548" s="4">
        <v>169585000</v>
      </c>
      <c r="M548" s="4">
        <v>135007</v>
      </c>
      <c r="O548" s="21">
        <f t="shared" si="23"/>
        <v>0.79610224960934051</v>
      </c>
    </row>
    <row r="549" spans="1:15" x14ac:dyDescent="0.3">
      <c r="A549" s="1">
        <v>35400</v>
      </c>
      <c r="B549" s="4">
        <v>7253</v>
      </c>
      <c r="C549" s="23">
        <f t="shared" si="21"/>
        <v>5.3680992946644661</v>
      </c>
      <c r="E549" s="1">
        <v>35400</v>
      </c>
      <c r="F549" s="4">
        <f t="shared" si="22"/>
        <v>169734</v>
      </c>
      <c r="I549" s="1">
        <v>35400</v>
      </c>
      <c r="J549" s="4">
        <v>169734000</v>
      </c>
      <c r="M549" s="4">
        <v>135113</v>
      </c>
      <c r="O549" s="21">
        <f t="shared" si="23"/>
        <v>0.79602790248270827</v>
      </c>
    </row>
    <row r="550" spans="1:15" x14ac:dyDescent="0.3">
      <c r="A550" s="1">
        <v>35431</v>
      </c>
      <c r="B550" s="4">
        <v>7158</v>
      </c>
      <c r="C550" s="23">
        <f t="shared" si="21"/>
        <v>5.2843727852586824</v>
      </c>
      <c r="E550" s="1">
        <v>35431</v>
      </c>
      <c r="F550" s="4">
        <f t="shared" si="22"/>
        <v>170318</v>
      </c>
      <c r="I550" s="1">
        <v>35431</v>
      </c>
      <c r="J550" s="4">
        <v>170318000</v>
      </c>
      <c r="M550" s="4">
        <v>135456</v>
      </c>
      <c r="O550" s="21">
        <f t="shared" si="23"/>
        <v>0.79531229817165539</v>
      </c>
    </row>
    <row r="551" spans="1:15" x14ac:dyDescent="0.3">
      <c r="A551" s="1">
        <v>35462</v>
      </c>
      <c r="B551" s="4">
        <v>7102</v>
      </c>
      <c r="C551" s="23">
        <f t="shared" si="21"/>
        <v>5.2451994091580501</v>
      </c>
      <c r="E551" s="1">
        <v>35462</v>
      </c>
      <c r="F551" s="4">
        <f t="shared" si="22"/>
        <v>170458</v>
      </c>
      <c r="I551" s="1">
        <v>35462</v>
      </c>
      <c r="J551" s="4">
        <v>170458000</v>
      </c>
      <c r="M551" s="4">
        <v>135400</v>
      </c>
      <c r="O551" s="21">
        <f t="shared" si="23"/>
        <v>0.79433056823381709</v>
      </c>
    </row>
    <row r="552" spans="1:15" x14ac:dyDescent="0.3">
      <c r="A552" s="1">
        <v>35490</v>
      </c>
      <c r="B552" s="4">
        <v>7000</v>
      </c>
      <c r="C552" s="23">
        <f t="shared" si="21"/>
        <v>5.1511873486838713</v>
      </c>
      <c r="E552" s="1">
        <v>35490</v>
      </c>
      <c r="F552" s="4">
        <f t="shared" si="22"/>
        <v>170598</v>
      </c>
      <c r="I552" s="1">
        <v>35490</v>
      </c>
      <c r="J552" s="4">
        <v>170598000</v>
      </c>
      <c r="M552" s="4">
        <v>135891</v>
      </c>
      <c r="O552" s="21">
        <f t="shared" si="23"/>
        <v>0.79655681778215448</v>
      </c>
    </row>
    <row r="553" spans="1:15" x14ac:dyDescent="0.3">
      <c r="A553" s="1">
        <v>35521</v>
      </c>
      <c r="B553" s="4">
        <v>6873</v>
      </c>
      <c r="C553" s="23">
        <f t="shared" si="21"/>
        <v>5.0530819903540758</v>
      </c>
      <c r="E553" s="1">
        <v>35521</v>
      </c>
      <c r="F553" s="4">
        <f t="shared" si="22"/>
        <v>170783</v>
      </c>
      <c r="I553" s="1">
        <v>35521</v>
      </c>
      <c r="J553" s="4">
        <v>170783000</v>
      </c>
      <c r="M553" s="4">
        <v>136016</v>
      </c>
      <c r="O553" s="21">
        <f t="shared" si="23"/>
        <v>0.79642587376963747</v>
      </c>
    </row>
    <row r="554" spans="1:15" x14ac:dyDescent="0.3">
      <c r="A554" s="1">
        <v>35551</v>
      </c>
      <c r="B554" s="4">
        <v>6655</v>
      </c>
      <c r="C554" s="23">
        <f t="shared" si="21"/>
        <v>4.8891043866028987</v>
      </c>
      <c r="E554" s="1">
        <v>35551</v>
      </c>
      <c r="F554" s="4">
        <f t="shared" si="22"/>
        <v>170934</v>
      </c>
      <c r="I554" s="1">
        <v>35551</v>
      </c>
      <c r="J554" s="4">
        <v>170934000</v>
      </c>
      <c r="M554" s="4">
        <v>136119</v>
      </c>
      <c r="O554" s="21">
        <f t="shared" si="23"/>
        <v>0.79632489732879352</v>
      </c>
    </row>
    <row r="555" spans="1:15" x14ac:dyDescent="0.3">
      <c r="A555" s="1">
        <v>35582</v>
      </c>
      <c r="B555" s="4">
        <v>6799</v>
      </c>
      <c r="C555" s="23">
        <f t="shared" si="21"/>
        <v>4.991520508622652</v>
      </c>
      <c r="E555" s="1">
        <v>35582</v>
      </c>
      <c r="F555" s="4">
        <f t="shared" si="22"/>
        <v>171055</v>
      </c>
      <c r="I555" s="1">
        <v>35582</v>
      </c>
      <c r="J555" s="4">
        <v>171055000</v>
      </c>
      <c r="M555" s="4">
        <v>136211</v>
      </c>
      <c r="O555" s="21">
        <f t="shared" si="23"/>
        <v>0.79629943585396512</v>
      </c>
    </row>
    <row r="556" spans="1:15" x14ac:dyDescent="0.3">
      <c r="A556" s="1">
        <v>35612</v>
      </c>
      <c r="B556" s="4">
        <v>6655</v>
      </c>
      <c r="C556" s="23">
        <f t="shared" si="21"/>
        <v>4.8762795196260171</v>
      </c>
      <c r="E556" s="1">
        <v>35612</v>
      </c>
      <c r="F556" s="4">
        <f t="shared" si="22"/>
        <v>171192</v>
      </c>
      <c r="I556" s="1">
        <v>35612</v>
      </c>
      <c r="J556" s="4">
        <v>171192000</v>
      </c>
      <c r="M556" s="4">
        <v>136477</v>
      </c>
      <c r="O556" s="21">
        <f t="shared" si="23"/>
        <v>0.79721599140146726</v>
      </c>
    </row>
    <row r="557" spans="1:15" x14ac:dyDescent="0.3">
      <c r="A557" s="1">
        <v>35643</v>
      </c>
      <c r="B557" s="4">
        <v>6608</v>
      </c>
      <c r="C557" s="23">
        <f t="shared" si="21"/>
        <v>4.8368443396916945</v>
      </c>
      <c r="E557" s="1">
        <v>35643</v>
      </c>
      <c r="F557" s="4">
        <f t="shared" si="22"/>
        <v>171336</v>
      </c>
      <c r="I557" s="1">
        <v>35643</v>
      </c>
      <c r="J557" s="4">
        <v>171336000</v>
      </c>
      <c r="M557" s="4">
        <v>136618</v>
      </c>
      <c r="O557" s="21">
        <f t="shared" si="23"/>
        <v>0.7973689125461082</v>
      </c>
    </row>
    <row r="558" spans="1:15" x14ac:dyDescent="0.3">
      <c r="A558" s="1">
        <v>35674</v>
      </c>
      <c r="B558" s="4">
        <v>6656</v>
      </c>
      <c r="C558" s="23">
        <f t="shared" si="21"/>
        <v>4.8699469544539964</v>
      </c>
      <c r="E558" s="1">
        <v>35674</v>
      </c>
      <c r="F558" s="4">
        <f t="shared" si="22"/>
        <v>171502</v>
      </c>
      <c r="I558" s="1">
        <v>35674</v>
      </c>
      <c r="J558" s="4">
        <v>171502000</v>
      </c>
      <c r="M558" s="4">
        <v>136675</v>
      </c>
      <c r="O558" s="21">
        <f t="shared" si="23"/>
        <v>0.79692948187193147</v>
      </c>
    </row>
    <row r="559" spans="1:15" x14ac:dyDescent="0.3">
      <c r="A559" s="1">
        <v>35704</v>
      </c>
      <c r="B559" s="4">
        <v>6454</v>
      </c>
      <c r="C559" s="23">
        <f t="shared" ref="C559:C622" si="24">B559/M559*100</f>
        <v>4.7236026435780527</v>
      </c>
      <c r="E559" s="1">
        <v>35704</v>
      </c>
      <c r="F559" s="4">
        <f t="shared" ref="F559:F622" si="25">J559/1000</f>
        <v>171659</v>
      </c>
      <c r="I559" s="1">
        <v>35704</v>
      </c>
      <c r="J559" s="4">
        <v>171659000</v>
      </c>
      <c r="M559" s="4">
        <v>136633</v>
      </c>
      <c r="O559" s="21">
        <f t="shared" ref="O559:O622" si="26">M559/J559*1000</f>
        <v>0.7959559358961662</v>
      </c>
    </row>
    <row r="560" spans="1:15" x14ac:dyDescent="0.3">
      <c r="A560" s="1">
        <v>35735</v>
      </c>
      <c r="B560" s="4">
        <v>6308</v>
      </c>
      <c r="C560" s="23">
        <f t="shared" si="24"/>
        <v>4.6056906710669461</v>
      </c>
      <c r="E560" s="1">
        <v>35735</v>
      </c>
      <c r="F560" s="4">
        <f t="shared" si="25"/>
        <v>171867</v>
      </c>
      <c r="I560" s="1">
        <v>35735</v>
      </c>
      <c r="J560" s="4">
        <v>171867000</v>
      </c>
      <c r="M560" s="4">
        <v>136961</v>
      </c>
      <c r="O560" s="21">
        <f t="shared" si="26"/>
        <v>0.79690109212356064</v>
      </c>
    </row>
    <row r="561" spans="1:15" x14ac:dyDescent="0.3">
      <c r="A561" s="1">
        <v>35765</v>
      </c>
      <c r="B561" s="4">
        <v>6476</v>
      </c>
      <c r="C561" s="23">
        <f t="shared" si="24"/>
        <v>4.7216652692209546</v>
      </c>
      <c r="E561" s="1">
        <v>35765</v>
      </c>
      <c r="F561" s="4">
        <f t="shared" si="25"/>
        <v>172027</v>
      </c>
      <c r="I561" s="1">
        <v>35765</v>
      </c>
      <c r="J561" s="4">
        <v>172027000</v>
      </c>
      <c r="M561" s="4">
        <v>137155</v>
      </c>
      <c r="O561" s="21">
        <f t="shared" si="26"/>
        <v>0.79728763508053968</v>
      </c>
    </row>
    <row r="562" spans="1:15" x14ac:dyDescent="0.3">
      <c r="A562" s="1">
        <v>35796</v>
      </c>
      <c r="B562" s="4">
        <v>6368</v>
      </c>
      <c r="C562" s="23">
        <f t="shared" si="24"/>
        <v>4.6449542288194321</v>
      </c>
      <c r="E562" s="1">
        <v>35796</v>
      </c>
      <c r="F562" s="4">
        <f t="shared" si="25"/>
        <v>172061</v>
      </c>
      <c r="I562" s="1">
        <v>35796</v>
      </c>
      <c r="J562" s="4">
        <v>172061000</v>
      </c>
      <c r="M562" s="4">
        <v>137095</v>
      </c>
      <c r="O562" s="21">
        <f t="shared" si="26"/>
        <v>0.7967813740475761</v>
      </c>
    </row>
    <row r="563" spans="1:15" x14ac:dyDescent="0.3">
      <c r="A563" s="1">
        <v>35827</v>
      </c>
      <c r="B563" s="4">
        <v>6306</v>
      </c>
      <c r="C563" s="23">
        <f t="shared" si="24"/>
        <v>4.5991598109574658</v>
      </c>
      <c r="E563" s="1">
        <v>35827</v>
      </c>
      <c r="F563" s="4">
        <f t="shared" si="25"/>
        <v>172244</v>
      </c>
      <c r="I563" s="1">
        <v>35827</v>
      </c>
      <c r="J563" s="4">
        <v>172244000</v>
      </c>
      <c r="M563" s="4">
        <v>137112</v>
      </c>
      <c r="O563" s="21">
        <f t="shared" si="26"/>
        <v>0.79603353382410991</v>
      </c>
    </row>
    <row r="564" spans="1:15" x14ac:dyDescent="0.3">
      <c r="A564" s="1">
        <v>35855</v>
      </c>
      <c r="B564" s="4">
        <v>6422</v>
      </c>
      <c r="C564" s="23">
        <f t="shared" si="24"/>
        <v>4.6795301524381356</v>
      </c>
      <c r="E564" s="1">
        <v>35855</v>
      </c>
      <c r="F564" s="4">
        <f t="shared" si="25"/>
        <v>172396</v>
      </c>
      <c r="I564" s="1">
        <v>35855</v>
      </c>
      <c r="J564" s="4">
        <v>172396000</v>
      </c>
      <c r="M564" s="4">
        <v>137236</v>
      </c>
      <c r="O564" s="21">
        <f t="shared" si="26"/>
        <v>0.79605095245829371</v>
      </c>
    </row>
    <row r="565" spans="1:15" x14ac:dyDescent="0.3">
      <c r="A565" s="1">
        <v>35886</v>
      </c>
      <c r="B565" s="4">
        <v>5941</v>
      </c>
      <c r="C565" s="23">
        <f t="shared" si="24"/>
        <v>4.3317535545023693</v>
      </c>
      <c r="E565" s="1">
        <v>35886</v>
      </c>
      <c r="F565" s="4">
        <f t="shared" si="25"/>
        <v>172553</v>
      </c>
      <c r="I565" s="1">
        <v>35886</v>
      </c>
      <c r="J565" s="4">
        <v>172553000</v>
      </c>
      <c r="M565" s="4">
        <v>137150</v>
      </c>
      <c r="O565" s="21">
        <f t="shared" si="26"/>
        <v>0.79482825566637494</v>
      </c>
    </row>
    <row r="566" spans="1:15" x14ac:dyDescent="0.3">
      <c r="A566" s="1">
        <v>35916</v>
      </c>
      <c r="B566" s="4">
        <v>6047</v>
      </c>
      <c r="C566" s="23">
        <f t="shared" si="24"/>
        <v>4.4019159654077979</v>
      </c>
      <c r="E566" s="1">
        <v>35916</v>
      </c>
      <c r="F566" s="4">
        <f t="shared" si="25"/>
        <v>172750</v>
      </c>
      <c r="I566" s="1">
        <v>35916</v>
      </c>
      <c r="J566" s="4">
        <v>172750000</v>
      </c>
      <c r="M566" s="4">
        <v>137372</v>
      </c>
      <c r="O566" s="21">
        <f t="shared" si="26"/>
        <v>0.79520694645441392</v>
      </c>
    </row>
    <row r="567" spans="1:15" x14ac:dyDescent="0.3">
      <c r="A567" s="1">
        <v>35947</v>
      </c>
      <c r="B567" s="4">
        <v>6212</v>
      </c>
      <c r="C567" s="23">
        <f t="shared" si="24"/>
        <v>4.5192972245462144</v>
      </c>
      <c r="E567" s="1">
        <v>35947</v>
      </c>
      <c r="F567" s="4">
        <f t="shared" si="25"/>
        <v>172882</v>
      </c>
      <c r="I567" s="1">
        <v>35947</v>
      </c>
      <c r="J567" s="4">
        <v>172882000</v>
      </c>
      <c r="M567" s="4">
        <v>137455</v>
      </c>
      <c r="O567" s="21">
        <f t="shared" si="26"/>
        <v>0.79507988107495287</v>
      </c>
    </row>
    <row r="568" spans="1:15" x14ac:dyDescent="0.3">
      <c r="A568" s="1">
        <v>35977</v>
      </c>
      <c r="B568" s="4">
        <v>6259</v>
      </c>
      <c r="C568" s="23">
        <f t="shared" si="24"/>
        <v>4.5490885833066841</v>
      </c>
      <c r="E568" s="1">
        <v>35977</v>
      </c>
      <c r="F568" s="4">
        <f t="shared" si="25"/>
        <v>172997</v>
      </c>
      <c r="I568" s="1">
        <v>35977</v>
      </c>
      <c r="J568" s="4">
        <v>172997000</v>
      </c>
      <c r="M568" s="4">
        <v>137588</v>
      </c>
      <c r="O568" s="21">
        <f t="shared" si="26"/>
        <v>0.79532015006040568</v>
      </c>
    </row>
    <row r="569" spans="1:15" x14ac:dyDescent="0.3">
      <c r="A569" s="1">
        <v>36008</v>
      </c>
      <c r="B569" s="4">
        <v>6179</v>
      </c>
      <c r="C569" s="23">
        <f t="shared" si="24"/>
        <v>4.4915315839209127</v>
      </c>
      <c r="E569" s="1">
        <v>36008</v>
      </c>
      <c r="F569" s="4">
        <f t="shared" si="25"/>
        <v>173192</v>
      </c>
      <c r="I569" s="1">
        <v>36008</v>
      </c>
      <c r="J569" s="4">
        <v>173192000</v>
      </c>
      <c r="M569" s="4">
        <v>137570</v>
      </c>
      <c r="O569" s="21">
        <f t="shared" si="26"/>
        <v>0.79432075384544321</v>
      </c>
    </row>
    <row r="570" spans="1:15" x14ac:dyDescent="0.3">
      <c r="A570" s="1">
        <v>36039</v>
      </c>
      <c r="B570" s="4">
        <v>6300</v>
      </c>
      <c r="C570" s="23">
        <f t="shared" si="24"/>
        <v>4.5557757112072084</v>
      </c>
      <c r="E570" s="1">
        <v>36039</v>
      </c>
      <c r="F570" s="4">
        <f t="shared" si="25"/>
        <v>173361</v>
      </c>
      <c r="I570" s="1">
        <v>36039</v>
      </c>
      <c r="J570" s="4">
        <v>173361000</v>
      </c>
      <c r="M570" s="4">
        <v>138286</v>
      </c>
      <c r="O570" s="21">
        <f t="shared" si="26"/>
        <v>0.7976765247085561</v>
      </c>
    </row>
    <row r="571" spans="1:15" x14ac:dyDescent="0.3">
      <c r="A571" s="1">
        <v>36069</v>
      </c>
      <c r="B571" s="4">
        <v>6280</v>
      </c>
      <c r="C571" s="23">
        <f t="shared" si="24"/>
        <v>4.5415428228436712</v>
      </c>
      <c r="E571" s="1">
        <v>36069</v>
      </c>
      <c r="F571" s="4">
        <f t="shared" si="25"/>
        <v>173537</v>
      </c>
      <c r="I571" s="1">
        <v>36069</v>
      </c>
      <c r="J571" s="4">
        <v>173537000</v>
      </c>
      <c r="M571" s="4">
        <v>138279</v>
      </c>
      <c r="O571" s="21">
        <f t="shared" si="26"/>
        <v>0.79682718959069254</v>
      </c>
    </row>
    <row r="572" spans="1:15" x14ac:dyDescent="0.3">
      <c r="A572" s="1">
        <v>36100</v>
      </c>
      <c r="B572" s="4">
        <v>6100</v>
      </c>
      <c r="C572" s="23">
        <f t="shared" si="24"/>
        <v>4.4081196117964172</v>
      </c>
      <c r="E572" s="1">
        <v>36100</v>
      </c>
      <c r="F572" s="4">
        <f t="shared" si="25"/>
        <v>173824</v>
      </c>
      <c r="I572" s="1">
        <v>36100</v>
      </c>
      <c r="J572" s="4">
        <v>173824000</v>
      </c>
      <c r="M572" s="4">
        <v>138381</v>
      </c>
      <c r="O572" s="21">
        <f t="shared" si="26"/>
        <v>0.79609835235640647</v>
      </c>
    </row>
    <row r="573" spans="1:15" x14ac:dyDescent="0.3">
      <c r="A573" s="1">
        <v>36130</v>
      </c>
      <c r="B573" s="4">
        <v>6032</v>
      </c>
      <c r="C573" s="23">
        <f t="shared" si="24"/>
        <v>4.351025001081986</v>
      </c>
      <c r="E573" s="1">
        <v>36130</v>
      </c>
      <c r="F573" s="4">
        <f t="shared" si="25"/>
        <v>173995</v>
      </c>
      <c r="I573" s="1">
        <v>36130</v>
      </c>
      <c r="J573" s="4">
        <v>173995000</v>
      </c>
      <c r="M573" s="4">
        <v>138634</v>
      </c>
      <c r="O573" s="21">
        <f t="shared" si="26"/>
        <v>0.79677002212707271</v>
      </c>
    </row>
    <row r="574" spans="1:15" x14ac:dyDescent="0.3">
      <c r="A574" s="1">
        <v>36161</v>
      </c>
      <c r="B574" s="4">
        <v>5976</v>
      </c>
      <c r="C574" s="23">
        <f t="shared" si="24"/>
        <v>4.2991877873139428</v>
      </c>
      <c r="E574" s="1">
        <v>36161</v>
      </c>
      <c r="F574" s="4">
        <f t="shared" si="25"/>
        <v>174342</v>
      </c>
      <c r="I574" s="1">
        <v>36161</v>
      </c>
      <c r="J574" s="4">
        <v>174342000</v>
      </c>
      <c r="M574" s="4">
        <v>139003</v>
      </c>
      <c r="O574" s="21">
        <f t="shared" si="26"/>
        <v>0.79730070780420093</v>
      </c>
    </row>
    <row r="575" spans="1:15" x14ac:dyDescent="0.3">
      <c r="A575" s="1">
        <v>36192</v>
      </c>
      <c r="B575" s="4">
        <v>6111</v>
      </c>
      <c r="C575" s="23">
        <f t="shared" si="24"/>
        <v>4.3974468758770069</v>
      </c>
      <c r="E575" s="1">
        <v>36192</v>
      </c>
      <c r="F575" s="4">
        <f t="shared" si="25"/>
        <v>174517</v>
      </c>
      <c r="I575" s="1">
        <v>36192</v>
      </c>
      <c r="J575" s="4">
        <v>174517000</v>
      </c>
      <c r="M575" s="4">
        <v>138967</v>
      </c>
      <c r="O575" s="21">
        <f t="shared" si="26"/>
        <v>0.79629491682758691</v>
      </c>
    </row>
    <row r="576" spans="1:15" x14ac:dyDescent="0.3">
      <c r="A576" s="1">
        <v>36220</v>
      </c>
      <c r="B576" s="4">
        <v>5783</v>
      </c>
      <c r="C576" s="23">
        <f t="shared" si="24"/>
        <v>4.1685287969437042</v>
      </c>
      <c r="E576" s="1">
        <v>36220</v>
      </c>
      <c r="F576" s="4">
        <f t="shared" si="25"/>
        <v>174664</v>
      </c>
      <c r="I576" s="1">
        <v>36220</v>
      </c>
      <c r="J576" s="4">
        <v>174664000</v>
      </c>
      <c r="M576" s="4">
        <v>138730</v>
      </c>
      <c r="O576" s="21">
        <f t="shared" si="26"/>
        <v>0.79426785141757894</v>
      </c>
    </row>
    <row r="577" spans="1:15" x14ac:dyDescent="0.3">
      <c r="A577" s="1">
        <v>36251</v>
      </c>
      <c r="B577" s="4">
        <v>6004</v>
      </c>
      <c r="C577" s="23">
        <f t="shared" si="24"/>
        <v>4.3206989111896315</v>
      </c>
      <c r="E577" s="1">
        <v>36251</v>
      </c>
      <c r="F577" s="4">
        <f t="shared" si="25"/>
        <v>174817</v>
      </c>
      <c r="I577" s="1">
        <v>36251</v>
      </c>
      <c r="J577" s="4">
        <v>174817000</v>
      </c>
      <c r="M577" s="4">
        <v>138959</v>
      </c>
      <c r="O577" s="21">
        <f t="shared" si="26"/>
        <v>0.79488264871265379</v>
      </c>
    </row>
    <row r="578" spans="1:15" x14ac:dyDescent="0.3">
      <c r="A578" s="1">
        <v>36281</v>
      </c>
      <c r="B578" s="4">
        <v>5796</v>
      </c>
      <c r="C578" s="23">
        <f t="shared" si="24"/>
        <v>4.1665768077810608</v>
      </c>
      <c r="E578" s="1">
        <v>36281</v>
      </c>
      <c r="F578" s="4">
        <f t="shared" si="25"/>
        <v>174995</v>
      </c>
      <c r="I578" s="1">
        <v>36281</v>
      </c>
      <c r="J578" s="4">
        <v>174995000</v>
      </c>
      <c r="M578" s="4">
        <v>139107</v>
      </c>
      <c r="O578" s="21">
        <f t="shared" si="26"/>
        <v>0.79491985485299588</v>
      </c>
    </row>
    <row r="579" spans="1:15" x14ac:dyDescent="0.3">
      <c r="A579" s="1">
        <v>36312</v>
      </c>
      <c r="B579" s="4">
        <v>5951</v>
      </c>
      <c r="C579" s="23">
        <f t="shared" si="24"/>
        <v>4.271185467490616</v>
      </c>
      <c r="E579" s="1">
        <v>36312</v>
      </c>
      <c r="F579" s="4">
        <f t="shared" si="25"/>
        <v>175152</v>
      </c>
      <c r="I579" s="1">
        <v>36312</v>
      </c>
      <c r="J579" s="4">
        <v>175152000</v>
      </c>
      <c r="M579" s="4">
        <v>139329</v>
      </c>
      <c r="O579" s="21">
        <f t="shared" si="26"/>
        <v>0.79547478761304469</v>
      </c>
    </row>
    <row r="580" spans="1:15" x14ac:dyDescent="0.3">
      <c r="A580" s="1">
        <v>36342</v>
      </c>
      <c r="B580" s="4">
        <v>6025</v>
      </c>
      <c r="C580" s="23">
        <f t="shared" si="24"/>
        <v>4.3208858353832138</v>
      </c>
      <c r="E580" s="1">
        <v>36342</v>
      </c>
      <c r="F580" s="4">
        <f t="shared" si="25"/>
        <v>175301</v>
      </c>
      <c r="I580" s="1">
        <v>36342</v>
      </c>
      <c r="J580" s="4">
        <v>175301000</v>
      </c>
      <c r="M580" s="4">
        <v>139439</v>
      </c>
      <c r="O580" s="21">
        <f t="shared" si="26"/>
        <v>0.79542615273158734</v>
      </c>
    </row>
    <row r="581" spans="1:15" x14ac:dyDescent="0.3">
      <c r="A581" s="1">
        <v>36373</v>
      </c>
      <c r="B581" s="4">
        <v>5838</v>
      </c>
      <c r="C581" s="23">
        <f t="shared" si="24"/>
        <v>4.1870472638600011</v>
      </c>
      <c r="E581" s="1">
        <v>36373</v>
      </c>
      <c r="F581" s="4">
        <f t="shared" si="25"/>
        <v>175493</v>
      </c>
      <c r="I581" s="1">
        <v>36373</v>
      </c>
      <c r="J581" s="4">
        <v>175493000</v>
      </c>
      <c r="M581" s="4">
        <v>139430</v>
      </c>
      <c r="O581" s="21">
        <f t="shared" si="26"/>
        <v>0.7945046241160616</v>
      </c>
    </row>
    <row r="582" spans="1:15" x14ac:dyDescent="0.3">
      <c r="A582" s="1">
        <v>36404</v>
      </c>
      <c r="B582" s="4">
        <v>5915</v>
      </c>
      <c r="C582" s="23">
        <f t="shared" si="24"/>
        <v>4.236438383635817</v>
      </c>
      <c r="E582" s="1">
        <v>36404</v>
      </c>
      <c r="F582" s="4">
        <f t="shared" si="25"/>
        <v>175646</v>
      </c>
      <c r="I582" s="1">
        <v>36404</v>
      </c>
      <c r="J582" s="4">
        <v>175646000</v>
      </c>
      <c r="M582" s="4">
        <v>139622</v>
      </c>
      <c r="O582" s="21">
        <f t="shared" si="26"/>
        <v>0.794905662525762</v>
      </c>
    </row>
    <row r="583" spans="1:15" x14ac:dyDescent="0.3">
      <c r="A583" s="1">
        <v>36434</v>
      </c>
      <c r="B583" s="4">
        <v>5778</v>
      </c>
      <c r="C583" s="23">
        <f t="shared" si="24"/>
        <v>4.1339047441887082</v>
      </c>
      <c r="E583" s="1">
        <v>36434</v>
      </c>
      <c r="F583" s="4">
        <f t="shared" si="25"/>
        <v>175902</v>
      </c>
      <c r="I583" s="1">
        <v>36434</v>
      </c>
      <c r="J583" s="4">
        <v>175902000</v>
      </c>
      <c r="M583" s="4">
        <v>139771</v>
      </c>
      <c r="O583" s="21">
        <f t="shared" si="26"/>
        <v>0.79459585450989756</v>
      </c>
    </row>
    <row r="584" spans="1:15" x14ac:dyDescent="0.3">
      <c r="A584" s="1">
        <v>36465</v>
      </c>
      <c r="B584" s="4">
        <v>5716</v>
      </c>
      <c r="C584" s="23">
        <f t="shared" si="24"/>
        <v>4.0821281913943936</v>
      </c>
      <c r="E584" s="1">
        <v>36465</v>
      </c>
      <c r="F584" s="4">
        <f t="shared" si="25"/>
        <v>176106</v>
      </c>
      <c r="I584" s="1">
        <v>36465</v>
      </c>
      <c r="J584" s="4">
        <v>176106000</v>
      </c>
      <c r="M584" s="4">
        <v>140025</v>
      </c>
      <c r="O584" s="21">
        <f t="shared" si="26"/>
        <v>0.79511771319546176</v>
      </c>
    </row>
    <row r="585" spans="1:15" x14ac:dyDescent="0.3">
      <c r="A585" s="1">
        <v>36495</v>
      </c>
      <c r="B585" s="4">
        <v>5653</v>
      </c>
      <c r="C585" s="23">
        <f t="shared" si="24"/>
        <v>4.0327585837904936</v>
      </c>
      <c r="E585" s="1">
        <v>36495</v>
      </c>
      <c r="F585" s="4">
        <f t="shared" si="25"/>
        <v>176294</v>
      </c>
      <c r="I585" s="1">
        <v>36495</v>
      </c>
      <c r="J585" s="4">
        <v>176294000</v>
      </c>
      <c r="M585" s="4">
        <v>140177</v>
      </c>
      <c r="O585" s="21">
        <f t="shared" si="26"/>
        <v>0.79513199541674695</v>
      </c>
    </row>
    <row r="586" spans="1:15" x14ac:dyDescent="0.3">
      <c r="A586" s="1">
        <v>36526</v>
      </c>
      <c r="B586" s="4">
        <v>5708</v>
      </c>
      <c r="C586" s="23">
        <f t="shared" si="24"/>
        <v>4.0121742920002523</v>
      </c>
      <c r="E586" s="1">
        <v>36526</v>
      </c>
      <c r="F586" s="4">
        <f t="shared" si="25"/>
        <v>178143</v>
      </c>
      <c r="I586" s="1">
        <v>36526</v>
      </c>
      <c r="J586" s="4">
        <v>178143000</v>
      </c>
      <c r="M586" s="4">
        <v>142267</v>
      </c>
      <c r="O586" s="21">
        <f t="shared" si="26"/>
        <v>0.7986112280583576</v>
      </c>
    </row>
    <row r="587" spans="1:15" x14ac:dyDescent="0.3">
      <c r="A587" s="1">
        <v>36557</v>
      </c>
      <c r="B587" s="4">
        <v>5858</v>
      </c>
      <c r="C587" s="23">
        <f t="shared" si="24"/>
        <v>4.1121469085191213</v>
      </c>
      <c r="E587" s="1">
        <v>36557</v>
      </c>
      <c r="F587" s="4">
        <f t="shared" si="25"/>
        <v>178266</v>
      </c>
      <c r="I587" s="1">
        <v>36557</v>
      </c>
      <c r="J587" s="4">
        <v>178266000</v>
      </c>
      <c r="M587" s="4">
        <v>142456</v>
      </c>
      <c r="O587" s="21">
        <f t="shared" si="26"/>
        <v>0.79912041555877167</v>
      </c>
    </row>
    <row r="588" spans="1:15" x14ac:dyDescent="0.3">
      <c r="A588" s="1">
        <v>36586</v>
      </c>
      <c r="B588" s="4">
        <v>5733</v>
      </c>
      <c r="C588" s="23">
        <f t="shared" si="24"/>
        <v>4.025022115506129</v>
      </c>
      <c r="E588" s="1">
        <v>36586</v>
      </c>
      <c r="F588" s="4">
        <f t="shared" si="25"/>
        <v>178414</v>
      </c>
      <c r="I588" s="1">
        <v>36586</v>
      </c>
      <c r="J588" s="4">
        <v>178414000</v>
      </c>
      <c r="M588" s="4">
        <v>142434</v>
      </c>
      <c r="O588" s="21">
        <f t="shared" si="26"/>
        <v>0.79833421144080619</v>
      </c>
    </row>
    <row r="589" spans="1:15" x14ac:dyDescent="0.3">
      <c r="A589" s="1">
        <v>36617</v>
      </c>
      <c r="B589" s="4">
        <v>5481</v>
      </c>
      <c r="C589" s="23">
        <f t="shared" si="24"/>
        <v>3.8395527877212765</v>
      </c>
      <c r="E589" s="1">
        <v>36617</v>
      </c>
      <c r="F589" s="4">
        <f t="shared" si="25"/>
        <v>178578</v>
      </c>
      <c r="I589" s="1">
        <v>36617</v>
      </c>
      <c r="J589" s="4">
        <v>178578000</v>
      </c>
      <c r="M589" s="4">
        <v>142751</v>
      </c>
      <c r="O589" s="21">
        <f t="shared" si="26"/>
        <v>0.79937618295646717</v>
      </c>
    </row>
    <row r="590" spans="1:15" x14ac:dyDescent="0.3">
      <c r="A590" s="1">
        <v>36647</v>
      </c>
      <c r="B590" s="4">
        <v>5758</v>
      </c>
      <c r="C590" s="23">
        <f t="shared" si="24"/>
        <v>4.043880102255808</v>
      </c>
      <c r="E590" s="1">
        <v>36647</v>
      </c>
      <c r="F590" s="4">
        <f t="shared" si="25"/>
        <v>178785</v>
      </c>
      <c r="I590" s="1">
        <v>36647</v>
      </c>
      <c r="J590" s="4">
        <v>178785000</v>
      </c>
      <c r="M590" s="4">
        <v>142388</v>
      </c>
      <c r="O590" s="21">
        <f t="shared" si="26"/>
        <v>0.79642028134351317</v>
      </c>
    </row>
    <row r="591" spans="1:15" x14ac:dyDescent="0.3">
      <c r="A591" s="1">
        <v>36678</v>
      </c>
      <c r="B591" s="4">
        <v>5651</v>
      </c>
      <c r="C591" s="23">
        <f t="shared" si="24"/>
        <v>3.9630832240463985</v>
      </c>
      <c r="E591" s="1">
        <v>36678</v>
      </c>
      <c r="F591" s="4">
        <f t="shared" si="25"/>
        <v>179005</v>
      </c>
      <c r="I591" s="1">
        <v>36678</v>
      </c>
      <c r="J591" s="4">
        <v>179005000</v>
      </c>
      <c r="M591" s="4">
        <v>142591</v>
      </c>
      <c r="O591" s="21">
        <f t="shared" si="26"/>
        <v>0.79657551465042875</v>
      </c>
    </row>
    <row r="592" spans="1:15" x14ac:dyDescent="0.3">
      <c r="A592" s="1">
        <v>36708</v>
      </c>
      <c r="B592" s="4">
        <v>5747</v>
      </c>
      <c r="C592" s="23">
        <f t="shared" si="24"/>
        <v>4.0392752217489702</v>
      </c>
      <c r="E592" s="1">
        <v>36708</v>
      </c>
      <c r="F592" s="4">
        <f t="shared" si="25"/>
        <v>179227</v>
      </c>
      <c r="I592" s="1">
        <v>36708</v>
      </c>
      <c r="J592" s="4">
        <v>179227000</v>
      </c>
      <c r="M592" s="4">
        <v>142278</v>
      </c>
      <c r="O592" s="21">
        <f t="shared" si="26"/>
        <v>0.79384244561366313</v>
      </c>
    </row>
    <row r="593" spans="1:15" x14ac:dyDescent="0.3">
      <c r="A593" s="1">
        <v>36739</v>
      </c>
      <c r="B593" s="4">
        <v>5853</v>
      </c>
      <c r="C593" s="23">
        <f t="shared" si="24"/>
        <v>4.1069649297612862</v>
      </c>
      <c r="E593" s="1">
        <v>36739</v>
      </c>
      <c r="F593" s="4">
        <f t="shared" si="25"/>
        <v>179385</v>
      </c>
      <c r="I593" s="1">
        <v>36739</v>
      </c>
      <c r="J593" s="4">
        <v>179385000</v>
      </c>
      <c r="M593" s="4">
        <v>142514</v>
      </c>
      <c r="O593" s="21">
        <f t="shared" si="26"/>
        <v>0.79445884549990242</v>
      </c>
    </row>
    <row r="594" spans="1:15" x14ac:dyDescent="0.3">
      <c r="A594" s="1">
        <v>36770</v>
      </c>
      <c r="B594" s="4">
        <v>5625</v>
      </c>
      <c r="C594" s="23">
        <f t="shared" si="24"/>
        <v>3.9468698690691704</v>
      </c>
      <c r="E594" s="1">
        <v>36770</v>
      </c>
      <c r="F594" s="4">
        <f t="shared" si="25"/>
        <v>179587</v>
      </c>
      <c r="I594" s="1">
        <v>36770</v>
      </c>
      <c r="J594" s="4">
        <v>179587000</v>
      </c>
      <c r="M594" s="4">
        <v>142518</v>
      </c>
      <c r="O594" s="21">
        <f t="shared" si="26"/>
        <v>0.79358750911814324</v>
      </c>
    </row>
    <row r="595" spans="1:15" x14ac:dyDescent="0.3">
      <c r="A595" s="1">
        <v>36800</v>
      </c>
      <c r="B595" s="4">
        <v>5534</v>
      </c>
      <c r="C595" s="23">
        <f t="shared" si="24"/>
        <v>3.8801867874521458</v>
      </c>
      <c r="E595" s="1">
        <v>36800</v>
      </c>
      <c r="F595" s="4">
        <f t="shared" si="25"/>
        <v>179811</v>
      </c>
      <c r="I595" s="1">
        <v>36800</v>
      </c>
      <c r="J595" s="4">
        <v>179811000</v>
      </c>
      <c r="M595" s="4">
        <v>142622</v>
      </c>
      <c r="O595" s="21">
        <f t="shared" si="26"/>
        <v>0.79317728058906301</v>
      </c>
    </row>
    <row r="596" spans="1:15" x14ac:dyDescent="0.3">
      <c r="A596" s="1">
        <v>36831</v>
      </c>
      <c r="B596" s="4">
        <v>5639</v>
      </c>
      <c r="C596" s="23">
        <f t="shared" si="24"/>
        <v>3.9444048068717561</v>
      </c>
      <c r="E596" s="1">
        <v>36831</v>
      </c>
      <c r="F596" s="4">
        <f t="shared" si="25"/>
        <v>179976</v>
      </c>
      <c r="I596" s="1">
        <v>36831</v>
      </c>
      <c r="J596" s="4">
        <v>179976000</v>
      </c>
      <c r="M596" s="4">
        <v>142962</v>
      </c>
      <c r="O596" s="21">
        <f t="shared" si="26"/>
        <v>0.79433924523269772</v>
      </c>
    </row>
    <row r="597" spans="1:15" x14ac:dyDescent="0.3">
      <c r="A597" s="1">
        <v>36861</v>
      </c>
      <c r="B597" s="4">
        <v>5634</v>
      </c>
      <c r="C597" s="23">
        <f t="shared" si="24"/>
        <v>3.9330392047358429</v>
      </c>
      <c r="E597" s="1">
        <v>36861</v>
      </c>
      <c r="F597" s="4">
        <f t="shared" si="25"/>
        <v>180146</v>
      </c>
      <c r="I597" s="1">
        <v>36861</v>
      </c>
      <c r="J597" s="4">
        <v>180146000</v>
      </c>
      <c r="M597" s="4">
        <v>143248</v>
      </c>
      <c r="O597" s="21">
        <f t="shared" si="26"/>
        <v>0.79517724512339982</v>
      </c>
    </row>
    <row r="598" spans="1:15" x14ac:dyDescent="0.3">
      <c r="A598" s="1">
        <v>36892</v>
      </c>
      <c r="B598" s="4">
        <v>6023</v>
      </c>
      <c r="C598" s="23">
        <f t="shared" si="24"/>
        <v>4.1884561891515997</v>
      </c>
      <c r="E598" s="1">
        <v>36892</v>
      </c>
      <c r="F598" s="4">
        <f t="shared" si="25"/>
        <v>180310</v>
      </c>
      <c r="I598" s="1">
        <v>36892</v>
      </c>
      <c r="J598" s="4">
        <v>180310000</v>
      </c>
      <c r="M598" s="4">
        <v>143800</v>
      </c>
      <c r="O598" s="21">
        <f t="shared" si="26"/>
        <v>0.79751539016138873</v>
      </c>
    </row>
    <row r="599" spans="1:15" x14ac:dyDescent="0.3">
      <c r="A599" s="1">
        <v>36923</v>
      </c>
      <c r="B599" s="4">
        <v>6089</v>
      </c>
      <c r="C599" s="23">
        <f t="shared" si="24"/>
        <v>4.2372704434903028</v>
      </c>
      <c r="E599" s="1">
        <v>36923</v>
      </c>
      <c r="F599" s="4">
        <f t="shared" si="25"/>
        <v>180529</v>
      </c>
      <c r="I599" s="1">
        <v>36923</v>
      </c>
      <c r="J599" s="4">
        <v>180529000</v>
      </c>
      <c r="M599" s="4">
        <v>143701</v>
      </c>
      <c r="O599" s="21">
        <f t="shared" si="26"/>
        <v>0.7959995347007961</v>
      </c>
    </row>
    <row r="600" spans="1:15" x14ac:dyDescent="0.3">
      <c r="A600" s="1">
        <v>36951</v>
      </c>
      <c r="B600" s="4">
        <v>6141</v>
      </c>
      <c r="C600" s="23">
        <f t="shared" si="24"/>
        <v>4.2668352741724798</v>
      </c>
      <c r="E600" s="1">
        <v>36951</v>
      </c>
      <c r="F600" s="4">
        <f t="shared" si="25"/>
        <v>180659</v>
      </c>
      <c r="I600" s="1">
        <v>36951</v>
      </c>
      <c r="J600" s="4">
        <v>180659000</v>
      </c>
      <c r="M600" s="4">
        <v>143924</v>
      </c>
      <c r="O600" s="21">
        <f t="shared" si="26"/>
        <v>0.79666111292545627</v>
      </c>
    </row>
    <row r="601" spans="1:15" x14ac:dyDescent="0.3">
      <c r="A601" s="1">
        <v>36982</v>
      </c>
      <c r="B601" s="4">
        <v>6271</v>
      </c>
      <c r="C601" s="23">
        <f t="shared" si="24"/>
        <v>4.3679345819780035</v>
      </c>
      <c r="E601" s="1">
        <v>36982</v>
      </c>
      <c r="F601" s="4">
        <f t="shared" si="25"/>
        <v>180889</v>
      </c>
      <c r="I601" s="1">
        <v>36982</v>
      </c>
      <c r="J601" s="4">
        <v>180889000</v>
      </c>
      <c r="M601" s="4">
        <v>143569</v>
      </c>
      <c r="O601" s="21">
        <f t="shared" si="26"/>
        <v>0.7936856304142319</v>
      </c>
    </row>
    <row r="602" spans="1:15" x14ac:dyDescent="0.3">
      <c r="A602" s="1">
        <v>37012</v>
      </c>
      <c r="B602" s="4">
        <v>6226</v>
      </c>
      <c r="C602" s="23">
        <f t="shared" si="24"/>
        <v>4.344185657070291</v>
      </c>
      <c r="E602" s="1">
        <v>37012</v>
      </c>
      <c r="F602" s="4">
        <f t="shared" si="25"/>
        <v>181056</v>
      </c>
      <c r="I602" s="1">
        <v>37012</v>
      </c>
      <c r="J602" s="4">
        <v>181056000</v>
      </c>
      <c r="M602" s="4">
        <v>143318</v>
      </c>
      <c r="O602" s="21">
        <f t="shared" si="26"/>
        <v>0.79156724991162952</v>
      </c>
    </row>
    <row r="603" spans="1:15" x14ac:dyDescent="0.3">
      <c r="A603" s="1">
        <v>37043</v>
      </c>
      <c r="B603" s="4">
        <v>6484</v>
      </c>
      <c r="C603" s="23">
        <f t="shared" si="24"/>
        <v>4.5229741135765957</v>
      </c>
      <c r="E603" s="1">
        <v>37043</v>
      </c>
      <c r="F603" s="4">
        <f t="shared" si="25"/>
        <v>181278</v>
      </c>
      <c r="I603" s="1">
        <v>37043</v>
      </c>
      <c r="J603" s="4">
        <v>181278000</v>
      </c>
      <c r="M603" s="4">
        <v>143357</v>
      </c>
      <c r="O603" s="21">
        <f t="shared" si="26"/>
        <v>0.79081300543915978</v>
      </c>
    </row>
    <row r="604" spans="1:15" x14ac:dyDescent="0.3">
      <c r="A604" s="1">
        <v>37073</v>
      </c>
      <c r="B604" s="4">
        <v>6583</v>
      </c>
      <c r="C604" s="23">
        <f t="shared" si="24"/>
        <v>4.582538599690924</v>
      </c>
      <c r="E604" s="1">
        <v>37073</v>
      </c>
      <c r="F604" s="4">
        <f t="shared" si="25"/>
        <v>181549</v>
      </c>
      <c r="I604" s="1">
        <v>37073</v>
      </c>
      <c r="J604" s="4">
        <v>181549000</v>
      </c>
      <c r="M604" s="4">
        <v>143654</v>
      </c>
      <c r="O604" s="21">
        <f t="shared" si="26"/>
        <v>0.79126847297423841</v>
      </c>
    </row>
    <row r="605" spans="1:15" x14ac:dyDescent="0.3">
      <c r="A605" s="1">
        <v>37104</v>
      </c>
      <c r="B605" s="4">
        <v>7042</v>
      </c>
      <c r="C605" s="23">
        <f t="shared" si="24"/>
        <v>4.9147148320817395</v>
      </c>
      <c r="E605" s="1">
        <v>37104</v>
      </c>
      <c r="F605" s="4">
        <f t="shared" si="25"/>
        <v>181776</v>
      </c>
      <c r="I605" s="1">
        <v>37104</v>
      </c>
      <c r="J605" s="4">
        <v>181776000</v>
      </c>
      <c r="M605" s="4">
        <v>143284</v>
      </c>
      <c r="O605" s="21">
        <f t="shared" si="26"/>
        <v>0.78824487281049205</v>
      </c>
    </row>
    <row r="606" spans="1:15" x14ac:dyDescent="0.3">
      <c r="A606" s="1">
        <v>37135</v>
      </c>
      <c r="B606" s="4">
        <v>7142</v>
      </c>
      <c r="C606" s="23">
        <f t="shared" si="24"/>
        <v>4.9601011188354667</v>
      </c>
      <c r="E606" s="1">
        <v>37135</v>
      </c>
      <c r="F606" s="4">
        <f t="shared" si="25"/>
        <v>181988</v>
      </c>
      <c r="I606" s="1">
        <v>37135</v>
      </c>
      <c r="J606" s="4">
        <v>181988000</v>
      </c>
      <c r="M606" s="4">
        <v>143989</v>
      </c>
      <c r="O606" s="21">
        <f t="shared" si="26"/>
        <v>0.79120051871551966</v>
      </c>
    </row>
    <row r="607" spans="1:15" x14ac:dyDescent="0.3">
      <c r="A607" s="1">
        <v>37165</v>
      </c>
      <c r="B607" s="4">
        <v>7694</v>
      </c>
      <c r="C607" s="23">
        <f t="shared" si="24"/>
        <v>5.339866468636786</v>
      </c>
      <c r="E607" s="1">
        <v>37165</v>
      </c>
      <c r="F607" s="4">
        <f t="shared" si="25"/>
        <v>182162</v>
      </c>
      <c r="I607" s="1">
        <v>37165</v>
      </c>
      <c r="J607" s="4">
        <v>182162000</v>
      </c>
      <c r="M607" s="4">
        <v>144086</v>
      </c>
      <c r="O607" s="21">
        <f t="shared" si="26"/>
        <v>0.79097726199756269</v>
      </c>
    </row>
    <row r="608" spans="1:15" x14ac:dyDescent="0.3">
      <c r="A608" s="1">
        <v>37196</v>
      </c>
      <c r="B608" s="4">
        <v>8003</v>
      </c>
      <c r="C608" s="23">
        <f t="shared" si="24"/>
        <v>5.5483915696062116</v>
      </c>
      <c r="E608" s="1">
        <v>37196</v>
      </c>
      <c r="F608" s="4">
        <f t="shared" si="25"/>
        <v>182360</v>
      </c>
      <c r="I608" s="1">
        <v>37196</v>
      </c>
      <c r="J608" s="4">
        <v>182360000</v>
      </c>
      <c r="M608" s="4">
        <v>144240</v>
      </c>
      <c r="O608" s="21">
        <f t="shared" si="26"/>
        <v>0.79096293046720767</v>
      </c>
    </row>
    <row r="609" spans="1:15" x14ac:dyDescent="0.3">
      <c r="A609" s="1">
        <v>37226</v>
      </c>
      <c r="B609" s="4">
        <v>8258</v>
      </c>
      <c r="C609" s="23">
        <f t="shared" si="24"/>
        <v>5.7226014344617306</v>
      </c>
      <c r="E609" s="1">
        <v>37226</v>
      </c>
      <c r="F609" s="4">
        <f t="shared" si="25"/>
        <v>182492</v>
      </c>
      <c r="I609" s="1">
        <v>37226</v>
      </c>
      <c r="J609" s="4">
        <v>182492000</v>
      </c>
      <c r="M609" s="4">
        <v>144305</v>
      </c>
      <c r="O609" s="21">
        <f t="shared" si="26"/>
        <v>0.79074699164894902</v>
      </c>
    </row>
    <row r="610" spans="1:15" x14ac:dyDescent="0.3">
      <c r="A610" s="1">
        <v>37257</v>
      </c>
      <c r="B610" s="4">
        <v>8182</v>
      </c>
      <c r="C610" s="23">
        <f t="shared" si="24"/>
        <v>5.6865647783268347</v>
      </c>
      <c r="E610" s="1">
        <v>37257</v>
      </c>
      <c r="F610" s="4">
        <f t="shared" si="25"/>
        <v>182698</v>
      </c>
      <c r="I610" s="1">
        <v>37257</v>
      </c>
      <c r="J610" s="4">
        <v>182698000</v>
      </c>
      <c r="M610" s="4">
        <v>143883</v>
      </c>
      <c r="O610" s="21">
        <f t="shared" si="26"/>
        <v>0.78754556700128087</v>
      </c>
    </row>
    <row r="611" spans="1:15" x14ac:dyDescent="0.3">
      <c r="A611" s="1">
        <v>37288</v>
      </c>
      <c r="B611" s="4">
        <v>8215</v>
      </c>
      <c r="C611" s="23">
        <f t="shared" si="24"/>
        <v>5.6791079341596786</v>
      </c>
      <c r="E611" s="1">
        <v>37288</v>
      </c>
      <c r="F611" s="4">
        <f t="shared" si="25"/>
        <v>182910</v>
      </c>
      <c r="I611" s="1">
        <v>37288</v>
      </c>
      <c r="J611" s="4">
        <v>182910000</v>
      </c>
      <c r="M611" s="4">
        <v>144653</v>
      </c>
      <c r="O611" s="21">
        <f t="shared" si="26"/>
        <v>0.79084249084249081</v>
      </c>
    </row>
    <row r="612" spans="1:15" x14ac:dyDescent="0.3">
      <c r="A612" s="1">
        <v>37316</v>
      </c>
      <c r="B612" s="4">
        <v>8304</v>
      </c>
      <c r="C612" s="23">
        <f t="shared" si="24"/>
        <v>5.7474685252732192</v>
      </c>
      <c r="E612" s="1">
        <v>37316</v>
      </c>
      <c r="F612" s="4">
        <f t="shared" si="25"/>
        <v>183086</v>
      </c>
      <c r="I612" s="1">
        <v>37316</v>
      </c>
      <c r="J612" s="4">
        <v>183086000</v>
      </c>
      <c r="M612" s="4">
        <v>144481</v>
      </c>
      <c r="O612" s="21">
        <f t="shared" si="26"/>
        <v>0.78914280720535712</v>
      </c>
    </row>
    <row r="613" spans="1:15" x14ac:dyDescent="0.3">
      <c r="A613" s="1">
        <v>37347</v>
      </c>
      <c r="B613" s="4">
        <v>8599</v>
      </c>
      <c r="C613" s="23">
        <f t="shared" si="24"/>
        <v>5.9416134047331148</v>
      </c>
      <c r="E613" s="1">
        <v>37347</v>
      </c>
      <c r="F613" s="4">
        <f t="shared" si="25"/>
        <v>183260</v>
      </c>
      <c r="I613" s="1">
        <v>37347</v>
      </c>
      <c r="J613" s="4">
        <v>183260000</v>
      </c>
      <c r="M613" s="4">
        <v>144725</v>
      </c>
      <c r="O613" s="21">
        <f t="shared" si="26"/>
        <v>0.78972498090145149</v>
      </c>
    </row>
    <row r="614" spans="1:15" x14ac:dyDescent="0.3">
      <c r="A614" s="1">
        <v>37377</v>
      </c>
      <c r="B614" s="4">
        <v>8399</v>
      </c>
      <c r="C614" s="23">
        <f t="shared" si="24"/>
        <v>5.7948916088258429</v>
      </c>
      <c r="E614" s="1">
        <v>37377</v>
      </c>
      <c r="F614" s="4">
        <f t="shared" si="25"/>
        <v>183452</v>
      </c>
      <c r="I614" s="1">
        <v>37377</v>
      </c>
      <c r="J614" s="4">
        <v>183452000</v>
      </c>
      <c r="M614" s="4">
        <v>144938</v>
      </c>
      <c r="O614" s="21">
        <f t="shared" si="26"/>
        <v>0.79005952510738509</v>
      </c>
    </row>
    <row r="615" spans="1:15" x14ac:dyDescent="0.3">
      <c r="A615" s="1">
        <v>37408</v>
      </c>
      <c r="B615" s="4">
        <v>8393</v>
      </c>
      <c r="C615" s="23">
        <f t="shared" si="24"/>
        <v>5.7959504999723768</v>
      </c>
      <c r="E615" s="1">
        <v>37408</v>
      </c>
      <c r="F615" s="4">
        <f t="shared" si="25"/>
        <v>183632</v>
      </c>
      <c r="I615" s="1">
        <v>37408</v>
      </c>
      <c r="J615" s="4">
        <v>183632000</v>
      </c>
      <c r="M615" s="4">
        <v>144808</v>
      </c>
      <c r="O615" s="21">
        <f t="shared" si="26"/>
        <v>0.7885771543086173</v>
      </c>
    </row>
    <row r="616" spans="1:15" x14ac:dyDescent="0.3">
      <c r="A616" s="1">
        <v>37438</v>
      </c>
      <c r="B616" s="4">
        <v>8390</v>
      </c>
      <c r="C616" s="23">
        <f t="shared" si="24"/>
        <v>5.7940788519574866</v>
      </c>
      <c r="E616" s="1">
        <v>37438</v>
      </c>
      <c r="F616" s="4">
        <f t="shared" si="25"/>
        <v>183869</v>
      </c>
      <c r="I616" s="1">
        <v>37438</v>
      </c>
      <c r="J616" s="4">
        <v>183869000</v>
      </c>
      <c r="M616" s="4">
        <v>144803</v>
      </c>
      <c r="O616" s="21">
        <f t="shared" si="26"/>
        <v>0.78753351570955399</v>
      </c>
    </row>
    <row r="617" spans="1:15" x14ac:dyDescent="0.3">
      <c r="A617" s="1">
        <v>37469</v>
      </c>
      <c r="B617" s="4">
        <v>8304</v>
      </c>
      <c r="C617" s="23">
        <f t="shared" si="24"/>
        <v>5.7265411112413709</v>
      </c>
      <c r="E617" s="1">
        <v>37469</v>
      </c>
      <c r="F617" s="4">
        <f t="shared" si="25"/>
        <v>184103</v>
      </c>
      <c r="I617" s="1">
        <v>37469</v>
      </c>
      <c r="J617" s="4">
        <v>184103000</v>
      </c>
      <c r="M617" s="4">
        <v>145009</v>
      </c>
      <c r="O617" s="21">
        <f t="shared" si="26"/>
        <v>0.78765147770541488</v>
      </c>
    </row>
    <row r="618" spans="1:15" x14ac:dyDescent="0.3">
      <c r="A618" s="1">
        <v>37500</v>
      </c>
      <c r="B618" s="4">
        <v>8251</v>
      </c>
      <c r="C618" s="23">
        <f t="shared" si="24"/>
        <v>5.6687644278333522</v>
      </c>
      <c r="E618" s="1">
        <v>37500</v>
      </c>
      <c r="F618" s="4">
        <f t="shared" si="25"/>
        <v>184304</v>
      </c>
      <c r="I618" s="1">
        <v>37500</v>
      </c>
      <c r="J618" s="4">
        <v>184304000</v>
      </c>
      <c r="M618" s="4">
        <v>145552</v>
      </c>
      <c r="O618" s="21">
        <f t="shared" si="26"/>
        <v>0.78973869259484331</v>
      </c>
    </row>
    <row r="619" spans="1:15" x14ac:dyDescent="0.3">
      <c r="A619" s="1">
        <v>37530</v>
      </c>
      <c r="B619" s="4">
        <v>8307</v>
      </c>
      <c r="C619" s="23">
        <f t="shared" si="24"/>
        <v>5.7165861513687597</v>
      </c>
      <c r="E619" s="1">
        <v>37530</v>
      </c>
      <c r="F619" s="4">
        <f t="shared" si="25"/>
        <v>184460</v>
      </c>
      <c r="I619" s="1">
        <v>37530</v>
      </c>
      <c r="J619" s="4">
        <v>184460000</v>
      </c>
      <c r="M619" s="4">
        <v>145314</v>
      </c>
      <c r="O619" s="21">
        <f t="shared" si="26"/>
        <v>0.78778054862842894</v>
      </c>
    </row>
    <row r="620" spans="1:15" x14ac:dyDescent="0.3">
      <c r="A620" s="1">
        <v>37561</v>
      </c>
      <c r="B620" s="4">
        <v>8520</v>
      </c>
      <c r="C620" s="23">
        <f t="shared" si="24"/>
        <v>5.8742010879682294</v>
      </c>
      <c r="E620" s="1">
        <v>37561</v>
      </c>
      <c r="F620" s="4">
        <f t="shared" si="25"/>
        <v>184630</v>
      </c>
      <c r="I620" s="1">
        <v>37561</v>
      </c>
      <c r="J620" s="4">
        <v>184630000</v>
      </c>
      <c r="M620" s="4">
        <v>145041</v>
      </c>
      <c r="O620" s="21">
        <f t="shared" si="26"/>
        <v>0.78557655852245023</v>
      </c>
    </row>
    <row r="621" spans="1:15" x14ac:dyDescent="0.3">
      <c r="A621" s="1">
        <v>37591</v>
      </c>
      <c r="B621" s="4">
        <v>8640</v>
      </c>
      <c r="C621" s="23">
        <f t="shared" si="24"/>
        <v>5.9559097238498335</v>
      </c>
      <c r="E621" s="1">
        <v>37591</v>
      </c>
      <c r="F621" s="4">
        <f t="shared" si="25"/>
        <v>184737</v>
      </c>
      <c r="I621" s="1">
        <v>37591</v>
      </c>
      <c r="J621" s="4">
        <v>184737000</v>
      </c>
      <c r="M621" s="4">
        <v>145066</v>
      </c>
      <c r="O621" s="21">
        <f t="shared" si="26"/>
        <v>0.78525687869782446</v>
      </c>
    </row>
    <row r="622" spans="1:15" x14ac:dyDescent="0.3">
      <c r="A622" s="1">
        <v>37622</v>
      </c>
      <c r="B622" s="4">
        <v>8520</v>
      </c>
      <c r="C622" s="23">
        <f t="shared" si="24"/>
        <v>5.8381356338694097</v>
      </c>
      <c r="E622" s="1">
        <v>37622</v>
      </c>
      <c r="F622" s="4">
        <f t="shared" si="25"/>
        <v>185776</v>
      </c>
      <c r="I622" s="1">
        <v>37622</v>
      </c>
      <c r="J622" s="4">
        <v>185776000</v>
      </c>
      <c r="M622" s="4">
        <v>145937</v>
      </c>
      <c r="O622" s="21">
        <f t="shared" si="26"/>
        <v>0.78555356989062097</v>
      </c>
    </row>
    <row r="623" spans="1:15" x14ac:dyDescent="0.3">
      <c r="A623" s="1">
        <v>37653</v>
      </c>
      <c r="B623" s="4">
        <v>8618</v>
      </c>
      <c r="C623" s="23">
        <f t="shared" ref="C623:C686" si="27">B623/M623*100</f>
        <v>5.8986995208761117</v>
      </c>
      <c r="E623" s="1">
        <v>37653</v>
      </c>
      <c r="F623" s="4">
        <f t="shared" ref="F623:F686" si="28">J623/1000</f>
        <v>185999</v>
      </c>
      <c r="I623" s="1">
        <v>37653</v>
      </c>
      <c r="J623" s="4">
        <v>185999000</v>
      </c>
      <c r="M623" s="4">
        <v>146100</v>
      </c>
      <c r="O623" s="21">
        <f t="shared" ref="O623:O686" si="29">M623/J623*1000</f>
        <v>0.78548809402201092</v>
      </c>
    </row>
    <row r="624" spans="1:15" x14ac:dyDescent="0.3">
      <c r="A624" s="1">
        <v>37681</v>
      </c>
      <c r="B624" s="4">
        <v>8588</v>
      </c>
      <c r="C624" s="23">
        <f t="shared" si="27"/>
        <v>5.8813055566969368</v>
      </c>
      <c r="E624" s="1">
        <v>37681</v>
      </c>
      <c r="F624" s="4">
        <f t="shared" si="28"/>
        <v>186175</v>
      </c>
      <c r="I624" s="1">
        <v>37681</v>
      </c>
      <c r="J624" s="4">
        <v>186175000</v>
      </c>
      <c r="M624" s="4">
        <v>146022</v>
      </c>
      <c r="O624" s="21">
        <f t="shared" si="29"/>
        <v>0.78432657445951393</v>
      </c>
    </row>
    <row r="625" spans="1:15" x14ac:dyDescent="0.3">
      <c r="A625" s="1">
        <v>37712</v>
      </c>
      <c r="B625" s="4">
        <v>8842</v>
      </c>
      <c r="C625" s="23">
        <f t="shared" si="27"/>
        <v>6.0365662165298959</v>
      </c>
      <c r="E625" s="1">
        <v>37712</v>
      </c>
      <c r="F625" s="4">
        <f t="shared" si="28"/>
        <v>186398</v>
      </c>
      <c r="I625" s="1">
        <v>37712</v>
      </c>
      <c r="J625" s="4">
        <v>186398000</v>
      </c>
      <c r="M625" s="4">
        <v>146474</v>
      </c>
      <c r="O625" s="21">
        <f t="shared" si="29"/>
        <v>0.7858131525016363</v>
      </c>
    </row>
    <row r="626" spans="1:15" x14ac:dyDescent="0.3">
      <c r="A626" s="1">
        <v>37742</v>
      </c>
      <c r="B626" s="4">
        <v>8957</v>
      </c>
      <c r="C626" s="23">
        <f t="shared" si="27"/>
        <v>6.1139931740614335</v>
      </c>
      <c r="E626" s="1">
        <v>37742</v>
      </c>
      <c r="F626" s="4">
        <f t="shared" si="28"/>
        <v>186580</v>
      </c>
      <c r="I626" s="1">
        <v>37742</v>
      </c>
      <c r="J626" s="4">
        <v>186580000</v>
      </c>
      <c r="M626" s="4">
        <v>146500</v>
      </c>
      <c r="O626" s="21">
        <f t="shared" si="29"/>
        <v>0.78518597920463062</v>
      </c>
    </row>
    <row r="627" spans="1:15" x14ac:dyDescent="0.3">
      <c r="A627" s="1">
        <v>37773</v>
      </c>
      <c r="B627" s="4">
        <v>9266</v>
      </c>
      <c r="C627" s="23">
        <f t="shared" si="27"/>
        <v>6.3010009792188013</v>
      </c>
      <c r="E627" s="1">
        <v>37773</v>
      </c>
      <c r="F627" s="4">
        <f t="shared" si="28"/>
        <v>186781</v>
      </c>
      <c r="I627" s="1">
        <v>37773</v>
      </c>
      <c r="J627" s="4">
        <v>186781000</v>
      </c>
      <c r="M627" s="4">
        <v>147056</v>
      </c>
      <c r="O627" s="21">
        <f t="shared" si="29"/>
        <v>0.78731776786718133</v>
      </c>
    </row>
    <row r="628" spans="1:15" x14ac:dyDescent="0.3">
      <c r="A628" s="1">
        <v>37803</v>
      </c>
      <c r="B628" s="4">
        <v>9011</v>
      </c>
      <c r="C628" s="23">
        <f t="shared" si="27"/>
        <v>6.1514830870054951</v>
      </c>
      <c r="E628" s="1">
        <v>37803</v>
      </c>
      <c r="F628" s="4">
        <f t="shared" si="28"/>
        <v>187003</v>
      </c>
      <c r="I628" s="1">
        <v>37803</v>
      </c>
      <c r="J628" s="4">
        <v>187003000</v>
      </c>
      <c r="M628" s="4">
        <v>146485</v>
      </c>
      <c r="O628" s="21">
        <f t="shared" si="29"/>
        <v>0.78332967920300745</v>
      </c>
    </row>
    <row r="629" spans="1:15" x14ac:dyDescent="0.3">
      <c r="A629" s="1">
        <v>37834</v>
      </c>
      <c r="B629" s="4">
        <v>8896</v>
      </c>
      <c r="C629" s="23">
        <f t="shared" si="27"/>
        <v>6.0746355286967804</v>
      </c>
      <c r="E629" s="1">
        <v>37834</v>
      </c>
      <c r="F629" s="4">
        <f t="shared" si="28"/>
        <v>187214</v>
      </c>
      <c r="I629" s="1">
        <v>37834</v>
      </c>
      <c r="J629" s="4">
        <v>187214000</v>
      </c>
      <c r="M629" s="4">
        <v>146445</v>
      </c>
      <c r="O629" s="21">
        <f t="shared" si="29"/>
        <v>0.78223316632303141</v>
      </c>
    </row>
    <row r="630" spans="1:15" x14ac:dyDescent="0.3">
      <c r="A630" s="1">
        <v>37865</v>
      </c>
      <c r="B630" s="4">
        <v>8921</v>
      </c>
      <c r="C630" s="23">
        <f t="shared" si="27"/>
        <v>6.0881730703610177</v>
      </c>
      <c r="E630" s="1">
        <v>37865</v>
      </c>
      <c r="F630" s="4">
        <f t="shared" si="28"/>
        <v>187454</v>
      </c>
      <c r="I630" s="1">
        <v>37865</v>
      </c>
      <c r="J630" s="4">
        <v>187454000</v>
      </c>
      <c r="M630" s="4">
        <v>146530</v>
      </c>
      <c r="O630" s="21">
        <f t="shared" si="29"/>
        <v>0.78168510674618841</v>
      </c>
    </row>
    <row r="631" spans="1:15" x14ac:dyDescent="0.3">
      <c r="A631" s="1">
        <v>37895</v>
      </c>
      <c r="B631" s="4">
        <v>8732</v>
      </c>
      <c r="C631" s="23">
        <f t="shared" si="27"/>
        <v>5.9516344502303777</v>
      </c>
      <c r="E631" s="1">
        <v>37895</v>
      </c>
      <c r="F631" s="4">
        <f t="shared" si="28"/>
        <v>187653</v>
      </c>
      <c r="I631" s="1">
        <v>37895</v>
      </c>
      <c r="J631" s="4">
        <v>187653000</v>
      </c>
      <c r="M631" s="4">
        <v>146716</v>
      </c>
      <c r="O631" s="21">
        <f t="shared" si="29"/>
        <v>0.78184734589907967</v>
      </c>
    </row>
    <row r="632" spans="1:15" x14ac:dyDescent="0.3">
      <c r="A632" s="1">
        <v>37926</v>
      </c>
      <c r="B632" s="4">
        <v>8576</v>
      </c>
      <c r="C632" s="23">
        <f t="shared" si="27"/>
        <v>5.834013605442177</v>
      </c>
      <c r="E632" s="1">
        <v>37926</v>
      </c>
      <c r="F632" s="4">
        <f t="shared" si="28"/>
        <v>187863</v>
      </c>
      <c r="I632" s="1">
        <v>37926</v>
      </c>
      <c r="J632" s="4">
        <v>187863000</v>
      </c>
      <c r="M632" s="4">
        <v>147000</v>
      </c>
      <c r="O632" s="21">
        <f t="shared" si="29"/>
        <v>0.78248510882930644</v>
      </c>
    </row>
    <row r="633" spans="1:15" x14ac:dyDescent="0.3">
      <c r="A633" s="1">
        <v>37956</v>
      </c>
      <c r="B633" s="4">
        <v>8317</v>
      </c>
      <c r="C633" s="23">
        <f t="shared" si="27"/>
        <v>5.6682728022408657</v>
      </c>
      <c r="E633" s="1">
        <v>37956</v>
      </c>
      <c r="F633" s="4">
        <f t="shared" si="28"/>
        <v>188077</v>
      </c>
      <c r="I633" s="1">
        <v>37956</v>
      </c>
      <c r="J633" s="4">
        <v>188077000</v>
      </c>
      <c r="M633" s="4">
        <v>146729</v>
      </c>
      <c r="O633" s="21">
        <f t="shared" si="29"/>
        <v>0.78015387314770013</v>
      </c>
    </row>
    <row r="634" spans="1:15" x14ac:dyDescent="0.3">
      <c r="A634" s="1">
        <v>37987</v>
      </c>
      <c r="B634" s="4">
        <v>8370</v>
      </c>
      <c r="C634" s="23">
        <f t="shared" si="27"/>
        <v>5.7000040860244345</v>
      </c>
      <c r="E634" s="1">
        <v>37987</v>
      </c>
      <c r="F634" s="4">
        <f t="shared" si="28"/>
        <v>187710</v>
      </c>
      <c r="I634" s="1">
        <v>37987</v>
      </c>
      <c r="J634" s="4">
        <v>187710000</v>
      </c>
      <c r="M634" s="4">
        <v>146842</v>
      </c>
      <c r="O634" s="21">
        <f t="shared" si="29"/>
        <v>0.78228117841351019</v>
      </c>
    </row>
    <row r="635" spans="1:15" x14ac:dyDescent="0.3">
      <c r="A635" s="1">
        <v>38018</v>
      </c>
      <c r="B635" s="4">
        <v>8167</v>
      </c>
      <c r="C635" s="23">
        <f t="shared" si="27"/>
        <v>5.5668023093334424</v>
      </c>
      <c r="E635" s="1">
        <v>38018</v>
      </c>
      <c r="F635" s="4">
        <f t="shared" si="28"/>
        <v>187892</v>
      </c>
      <c r="I635" s="1">
        <v>38018</v>
      </c>
      <c r="J635" s="4">
        <v>187892000</v>
      </c>
      <c r="M635" s="4">
        <v>146709</v>
      </c>
      <c r="O635" s="21">
        <f t="shared" si="29"/>
        <v>0.78081557490473241</v>
      </c>
    </row>
    <row r="636" spans="1:15" x14ac:dyDescent="0.3">
      <c r="A636" s="1">
        <v>38047</v>
      </c>
      <c r="B636" s="4">
        <v>8491</v>
      </c>
      <c r="C636" s="23">
        <f t="shared" si="27"/>
        <v>5.7783917682926829</v>
      </c>
      <c r="E636" s="1">
        <v>38047</v>
      </c>
      <c r="F636" s="4">
        <f t="shared" si="28"/>
        <v>188075</v>
      </c>
      <c r="I636" s="1">
        <v>38047</v>
      </c>
      <c r="J636" s="4">
        <v>188075000</v>
      </c>
      <c r="M636" s="4">
        <v>146944</v>
      </c>
      <c r="O636" s="21">
        <f t="shared" si="29"/>
        <v>0.78130533032035099</v>
      </c>
    </row>
    <row r="637" spans="1:15" x14ac:dyDescent="0.3">
      <c r="A637" s="1">
        <v>38078</v>
      </c>
      <c r="B637" s="4">
        <v>8170</v>
      </c>
      <c r="C637" s="23">
        <f t="shared" si="27"/>
        <v>5.5635001702417437</v>
      </c>
      <c r="E637" s="1">
        <v>38078</v>
      </c>
      <c r="F637" s="4">
        <f t="shared" si="28"/>
        <v>188258</v>
      </c>
      <c r="I637" s="1">
        <v>38078</v>
      </c>
      <c r="J637" s="4">
        <v>188258000</v>
      </c>
      <c r="M637" s="4">
        <v>146850</v>
      </c>
      <c r="O637" s="21">
        <f t="shared" si="29"/>
        <v>0.78004653188709105</v>
      </c>
    </row>
    <row r="638" spans="1:15" x14ac:dyDescent="0.3">
      <c r="A638" s="1">
        <v>38108</v>
      </c>
      <c r="B638" s="4">
        <v>8212</v>
      </c>
      <c r="C638" s="23">
        <f t="shared" si="27"/>
        <v>5.5839254751300444</v>
      </c>
      <c r="E638" s="1">
        <v>38108</v>
      </c>
      <c r="F638" s="4">
        <f t="shared" si="28"/>
        <v>188421</v>
      </c>
      <c r="I638" s="1">
        <v>38108</v>
      </c>
      <c r="J638" s="4">
        <v>188421000</v>
      </c>
      <c r="M638" s="4">
        <v>147065</v>
      </c>
      <c r="O638" s="21">
        <f t="shared" si="29"/>
        <v>0.78051278785273404</v>
      </c>
    </row>
    <row r="639" spans="1:15" x14ac:dyDescent="0.3">
      <c r="A639" s="1">
        <v>38139</v>
      </c>
      <c r="B639" s="4">
        <v>8286</v>
      </c>
      <c r="C639" s="23">
        <f t="shared" si="27"/>
        <v>5.6191509561915094</v>
      </c>
      <c r="E639" s="1">
        <v>38139</v>
      </c>
      <c r="F639" s="4">
        <f t="shared" si="28"/>
        <v>188624</v>
      </c>
      <c r="I639" s="1">
        <v>38139</v>
      </c>
      <c r="J639" s="4">
        <v>188624000</v>
      </c>
      <c r="M639" s="4">
        <v>147460</v>
      </c>
      <c r="O639" s="21">
        <f t="shared" si="29"/>
        <v>0.78176690134871485</v>
      </c>
    </row>
    <row r="640" spans="1:15" x14ac:dyDescent="0.3">
      <c r="A640" s="1">
        <v>38169</v>
      </c>
      <c r="B640" s="4">
        <v>8136</v>
      </c>
      <c r="C640" s="23">
        <f t="shared" si="27"/>
        <v>5.5087614765864092</v>
      </c>
      <c r="E640" s="1">
        <v>38169</v>
      </c>
      <c r="F640" s="4">
        <f t="shared" si="28"/>
        <v>188805</v>
      </c>
      <c r="I640" s="1">
        <v>38169</v>
      </c>
      <c r="J640" s="4">
        <v>188805000</v>
      </c>
      <c r="M640" s="4">
        <v>147692</v>
      </c>
      <c r="O640" s="21">
        <f t="shared" si="29"/>
        <v>0.78224623288578166</v>
      </c>
    </row>
    <row r="641" spans="1:15" x14ac:dyDescent="0.3">
      <c r="A641" s="1">
        <v>38200</v>
      </c>
      <c r="B641" s="4">
        <v>7990</v>
      </c>
      <c r="C641" s="23">
        <f t="shared" si="27"/>
        <v>5.4145997668808103</v>
      </c>
      <c r="E641" s="1">
        <v>38200</v>
      </c>
      <c r="F641" s="4">
        <f t="shared" si="28"/>
        <v>189023</v>
      </c>
      <c r="I641" s="1">
        <v>38200</v>
      </c>
      <c r="J641" s="4">
        <v>189023000</v>
      </c>
      <c r="M641" s="4">
        <v>147564</v>
      </c>
      <c r="O641" s="21">
        <f t="shared" si="29"/>
        <v>0.78066690296947983</v>
      </c>
    </row>
    <row r="642" spans="1:15" x14ac:dyDescent="0.3">
      <c r="A642" s="1">
        <v>38231</v>
      </c>
      <c r="B642" s="4">
        <v>7927</v>
      </c>
      <c r="C642" s="23">
        <f t="shared" si="27"/>
        <v>5.377336091985212</v>
      </c>
      <c r="E642" s="1">
        <v>38231</v>
      </c>
      <c r="F642" s="4">
        <f t="shared" si="28"/>
        <v>189243</v>
      </c>
      <c r="I642" s="1">
        <v>38231</v>
      </c>
      <c r="J642" s="4">
        <v>189243000</v>
      </c>
      <c r="M642" s="4">
        <v>147415</v>
      </c>
      <c r="O642" s="21">
        <f t="shared" si="29"/>
        <v>0.77897200953271728</v>
      </c>
    </row>
    <row r="643" spans="1:15" x14ac:dyDescent="0.3">
      <c r="A643" s="1">
        <v>38261</v>
      </c>
      <c r="B643" s="4">
        <v>8061</v>
      </c>
      <c r="C643" s="23">
        <f t="shared" si="27"/>
        <v>5.4542502012950544</v>
      </c>
      <c r="E643" s="1">
        <v>38261</v>
      </c>
      <c r="F643" s="4">
        <f t="shared" si="28"/>
        <v>189434</v>
      </c>
      <c r="I643" s="1">
        <v>38261</v>
      </c>
      <c r="J643" s="4">
        <v>189434000</v>
      </c>
      <c r="M643" s="4">
        <v>147793</v>
      </c>
      <c r="O643" s="21">
        <f t="shared" si="29"/>
        <v>0.78018201589999681</v>
      </c>
    </row>
    <row r="644" spans="1:15" x14ac:dyDescent="0.3">
      <c r="A644" s="1">
        <v>38292</v>
      </c>
      <c r="B644" s="4">
        <v>7932</v>
      </c>
      <c r="C644" s="23">
        <f t="shared" si="27"/>
        <v>5.3535994384525045</v>
      </c>
      <c r="E644" s="1">
        <v>38292</v>
      </c>
      <c r="F644" s="4">
        <f t="shared" si="28"/>
        <v>189648</v>
      </c>
      <c r="I644" s="1">
        <v>38292</v>
      </c>
      <c r="J644" s="4">
        <v>189648000</v>
      </c>
      <c r="M644" s="4">
        <v>148162</v>
      </c>
      <c r="O644" s="21">
        <f t="shared" si="29"/>
        <v>0.78124736353665736</v>
      </c>
    </row>
    <row r="645" spans="1:15" x14ac:dyDescent="0.3">
      <c r="A645" s="1">
        <v>38322</v>
      </c>
      <c r="B645" s="4">
        <v>7934</v>
      </c>
      <c r="C645" s="23">
        <f t="shared" si="27"/>
        <v>5.3586745824299769</v>
      </c>
      <c r="E645" s="1">
        <v>38322</v>
      </c>
      <c r="F645" s="4">
        <f t="shared" si="28"/>
        <v>189844</v>
      </c>
      <c r="I645" s="1">
        <v>38322</v>
      </c>
      <c r="J645" s="4">
        <v>189844000</v>
      </c>
      <c r="M645" s="4">
        <v>148059</v>
      </c>
      <c r="O645" s="21">
        <f t="shared" si="29"/>
        <v>0.77989823223278065</v>
      </c>
    </row>
    <row r="646" spans="1:15" x14ac:dyDescent="0.3">
      <c r="A646" s="1">
        <v>38353</v>
      </c>
      <c r="B646" s="4">
        <v>7784</v>
      </c>
      <c r="C646" s="23">
        <f t="shared" si="27"/>
        <v>5.2584290915969163</v>
      </c>
      <c r="E646" s="1">
        <v>38353</v>
      </c>
      <c r="F646" s="4">
        <f t="shared" si="28"/>
        <v>189949</v>
      </c>
      <c r="I646" s="1">
        <v>38353</v>
      </c>
      <c r="J646" s="4">
        <v>189949000</v>
      </c>
      <c r="M646" s="4">
        <v>148029</v>
      </c>
      <c r="O646" s="21">
        <f t="shared" si="29"/>
        <v>0.77930918299122398</v>
      </c>
    </row>
    <row r="647" spans="1:15" x14ac:dyDescent="0.3">
      <c r="A647" s="1">
        <v>38384</v>
      </c>
      <c r="B647" s="4">
        <v>7980</v>
      </c>
      <c r="C647" s="23">
        <f t="shared" si="27"/>
        <v>5.3786632875899816</v>
      </c>
      <c r="E647" s="1">
        <v>38384</v>
      </c>
      <c r="F647" s="4">
        <f t="shared" si="28"/>
        <v>190108</v>
      </c>
      <c r="I647" s="1">
        <v>38384</v>
      </c>
      <c r="J647" s="4">
        <v>190108000</v>
      </c>
      <c r="M647" s="4">
        <v>148364</v>
      </c>
      <c r="O647" s="21">
        <f t="shared" si="29"/>
        <v>0.78041955099206772</v>
      </c>
    </row>
    <row r="648" spans="1:15" x14ac:dyDescent="0.3">
      <c r="A648" s="1">
        <v>38412</v>
      </c>
      <c r="B648" s="4">
        <v>7737</v>
      </c>
      <c r="C648" s="23">
        <f t="shared" si="27"/>
        <v>5.2139280684138525</v>
      </c>
      <c r="E648" s="1">
        <v>38412</v>
      </c>
      <c r="F648" s="4">
        <f t="shared" si="28"/>
        <v>190281</v>
      </c>
      <c r="I648" s="1">
        <v>38412</v>
      </c>
      <c r="J648" s="4">
        <v>190281000</v>
      </c>
      <c r="M648" s="4">
        <v>148391</v>
      </c>
      <c r="O648" s="21">
        <f t="shared" si="29"/>
        <v>0.77985190323784292</v>
      </c>
    </row>
    <row r="649" spans="1:15" x14ac:dyDescent="0.3">
      <c r="A649" s="1">
        <v>38443</v>
      </c>
      <c r="B649" s="4">
        <v>7672</v>
      </c>
      <c r="C649" s="23">
        <f t="shared" si="27"/>
        <v>5.1515517773927986</v>
      </c>
      <c r="E649" s="1">
        <v>38443</v>
      </c>
      <c r="F649" s="4">
        <f t="shared" si="28"/>
        <v>190459</v>
      </c>
      <c r="I649" s="1">
        <v>38443</v>
      </c>
      <c r="J649" s="4">
        <v>190459000</v>
      </c>
      <c r="M649" s="4">
        <v>148926</v>
      </c>
      <c r="O649" s="21">
        <f t="shared" si="29"/>
        <v>0.78193206936926063</v>
      </c>
    </row>
    <row r="650" spans="1:15" x14ac:dyDescent="0.3">
      <c r="A650" s="1">
        <v>38473</v>
      </c>
      <c r="B650" s="4">
        <v>7651</v>
      </c>
      <c r="C650" s="23">
        <f t="shared" si="27"/>
        <v>5.125920367678094</v>
      </c>
      <c r="E650" s="1">
        <v>38473</v>
      </c>
      <c r="F650" s="4">
        <f t="shared" si="28"/>
        <v>190656</v>
      </c>
      <c r="I650" s="1">
        <v>38473</v>
      </c>
      <c r="J650" s="4">
        <v>190656000</v>
      </c>
      <c r="M650" s="4">
        <v>149261</v>
      </c>
      <c r="O650" s="21">
        <f t="shared" si="29"/>
        <v>0.78288121013763012</v>
      </c>
    </row>
    <row r="651" spans="1:15" x14ac:dyDescent="0.3">
      <c r="A651" s="1">
        <v>38504</v>
      </c>
      <c r="B651" s="4">
        <v>7524</v>
      </c>
      <c r="C651" s="23">
        <f t="shared" si="27"/>
        <v>5.041611385840068</v>
      </c>
      <c r="E651" s="1">
        <v>38504</v>
      </c>
      <c r="F651" s="4">
        <f t="shared" si="28"/>
        <v>190878</v>
      </c>
      <c r="I651" s="1">
        <v>38504</v>
      </c>
      <c r="J651" s="4">
        <v>190878000</v>
      </c>
      <c r="M651" s="4">
        <v>149238</v>
      </c>
      <c r="O651" s="21">
        <f t="shared" si="29"/>
        <v>0.78185018703045916</v>
      </c>
    </row>
    <row r="652" spans="1:15" x14ac:dyDescent="0.3">
      <c r="A652" s="1">
        <v>38534</v>
      </c>
      <c r="B652" s="4">
        <v>7406</v>
      </c>
      <c r="C652" s="23">
        <f t="shared" si="27"/>
        <v>4.9561004336420575</v>
      </c>
      <c r="E652" s="1">
        <v>38534</v>
      </c>
      <c r="F652" s="4">
        <f t="shared" si="28"/>
        <v>191069</v>
      </c>
      <c r="I652" s="1">
        <v>38534</v>
      </c>
      <c r="J652" s="4">
        <v>191069000</v>
      </c>
      <c r="M652" s="4">
        <v>149432</v>
      </c>
      <c r="O652" s="21">
        <f t="shared" si="29"/>
        <v>0.78208395919798601</v>
      </c>
    </row>
    <row r="653" spans="1:15" x14ac:dyDescent="0.3">
      <c r="A653" s="1">
        <v>38565</v>
      </c>
      <c r="B653" s="4">
        <v>7345</v>
      </c>
      <c r="C653" s="23">
        <f t="shared" si="27"/>
        <v>4.9038917338211636</v>
      </c>
      <c r="E653" s="1">
        <v>38565</v>
      </c>
      <c r="F653" s="4">
        <f t="shared" si="28"/>
        <v>191272</v>
      </c>
      <c r="I653" s="1">
        <v>38565</v>
      </c>
      <c r="J653" s="4">
        <v>191272000</v>
      </c>
      <c r="M653" s="4">
        <v>149779</v>
      </c>
      <c r="O653" s="21">
        <f t="shared" si="29"/>
        <v>0.78306809151365597</v>
      </c>
    </row>
    <row r="654" spans="1:15" x14ac:dyDescent="0.3">
      <c r="A654" s="1">
        <v>38596</v>
      </c>
      <c r="B654" s="4">
        <v>7553</v>
      </c>
      <c r="C654" s="23">
        <f t="shared" si="27"/>
        <v>5.0368779759126134</v>
      </c>
      <c r="E654" s="1">
        <v>38596</v>
      </c>
      <c r="F654" s="4">
        <f t="shared" si="28"/>
        <v>191525</v>
      </c>
      <c r="I654" s="1">
        <v>38596</v>
      </c>
      <c r="J654" s="4">
        <v>191525000</v>
      </c>
      <c r="M654" s="4">
        <v>149954</v>
      </c>
      <c r="O654" s="21">
        <f t="shared" si="29"/>
        <v>0.78294739590131834</v>
      </c>
    </row>
    <row r="655" spans="1:15" x14ac:dyDescent="0.3">
      <c r="A655" s="1">
        <v>38626</v>
      </c>
      <c r="B655" s="4">
        <v>7453</v>
      </c>
      <c r="C655" s="23">
        <f t="shared" si="27"/>
        <v>4.9686335424430501</v>
      </c>
      <c r="E655" s="1">
        <v>38626</v>
      </c>
      <c r="F655" s="4">
        <f t="shared" si="28"/>
        <v>191753</v>
      </c>
      <c r="I655" s="1">
        <v>38626</v>
      </c>
      <c r="J655" s="4">
        <v>191753000</v>
      </c>
      <c r="M655" s="4">
        <v>150001</v>
      </c>
      <c r="O655" s="21">
        <f t="shared" si="29"/>
        <v>0.78226155522990515</v>
      </c>
    </row>
    <row r="656" spans="1:15" x14ac:dyDescent="0.3">
      <c r="A656" s="1">
        <v>38657</v>
      </c>
      <c r="B656" s="4">
        <v>7566</v>
      </c>
      <c r="C656" s="23">
        <f t="shared" si="27"/>
        <v>5.0418152134075234</v>
      </c>
      <c r="E656" s="1">
        <v>38657</v>
      </c>
      <c r="F656" s="4">
        <f t="shared" si="28"/>
        <v>192003</v>
      </c>
      <c r="I656" s="1">
        <v>38657</v>
      </c>
      <c r="J656" s="4">
        <v>192003000</v>
      </c>
      <c r="M656" s="4">
        <v>150065</v>
      </c>
      <c r="O656" s="21">
        <f t="shared" si="29"/>
        <v>0.78157632953651757</v>
      </c>
    </row>
    <row r="657" spans="1:15" x14ac:dyDescent="0.3">
      <c r="A657" s="1">
        <v>38687</v>
      </c>
      <c r="B657" s="4">
        <v>7279</v>
      </c>
      <c r="C657" s="23">
        <f t="shared" si="27"/>
        <v>4.8516963274011866</v>
      </c>
      <c r="E657" s="1">
        <v>38687</v>
      </c>
      <c r="F657" s="4">
        <f t="shared" si="28"/>
        <v>192217</v>
      </c>
      <c r="I657" s="1">
        <v>38687</v>
      </c>
      <c r="J657" s="4">
        <v>192217000</v>
      </c>
      <c r="M657" s="4">
        <v>150030</v>
      </c>
      <c r="O657" s="21">
        <f t="shared" si="29"/>
        <v>0.78052409516327903</v>
      </c>
    </row>
    <row r="658" spans="1:15" x14ac:dyDescent="0.3">
      <c r="A658" s="1">
        <v>38718</v>
      </c>
      <c r="B658" s="4">
        <v>7064</v>
      </c>
      <c r="C658" s="23">
        <f t="shared" si="27"/>
        <v>4.7026242560613527</v>
      </c>
      <c r="E658" s="1">
        <v>38718</v>
      </c>
      <c r="F658" s="4">
        <f t="shared" si="28"/>
        <v>192191</v>
      </c>
      <c r="I658" s="1">
        <v>38718</v>
      </c>
      <c r="J658" s="4">
        <v>192191000</v>
      </c>
      <c r="M658" s="4">
        <v>150214</v>
      </c>
      <c r="O658" s="21">
        <f t="shared" si="29"/>
        <v>0.78158706703227521</v>
      </c>
    </row>
    <row r="659" spans="1:15" x14ac:dyDescent="0.3">
      <c r="A659" s="1">
        <v>38749</v>
      </c>
      <c r="B659" s="4">
        <v>7184</v>
      </c>
      <c r="C659" s="23">
        <f t="shared" si="27"/>
        <v>4.768954003226213</v>
      </c>
      <c r="E659" s="1">
        <v>38749</v>
      </c>
      <c r="F659" s="4">
        <f t="shared" si="28"/>
        <v>192368</v>
      </c>
      <c r="I659" s="1">
        <v>38749</v>
      </c>
      <c r="J659" s="4">
        <v>192368000</v>
      </c>
      <c r="M659" s="4">
        <v>150641</v>
      </c>
      <c r="O659" s="21">
        <f t="shared" si="29"/>
        <v>0.783087623721201</v>
      </c>
    </row>
    <row r="660" spans="1:15" x14ac:dyDescent="0.3">
      <c r="A660" s="1">
        <v>38777</v>
      </c>
      <c r="B660" s="4">
        <v>7072</v>
      </c>
      <c r="C660" s="23">
        <f t="shared" si="27"/>
        <v>4.689250926644255</v>
      </c>
      <c r="E660" s="1">
        <v>38777</v>
      </c>
      <c r="F660" s="4">
        <f t="shared" si="28"/>
        <v>192514</v>
      </c>
      <c r="I660" s="1">
        <v>38777</v>
      </c>
      <c r="J660" s="4">
        <v>192514000</v>
      </c>
      <c r="M660" s="4">
        <v>150813</v>
      </c>
      <c r="O660" s="21">
        <f t="shared" si="29"/>
        <v>0.78338718223090265</v>
      </c>
    </row>
    <row r="661" spans="1:15" x14ac:dyDescent="0.3">
      <c r="A661" s="1">
        <v>38808</v>
      </c>
      <c r="B661" s="4">
        <v>7120</v>
      </c>
      <c r="C661" s="23">
        <f t="shared" si="27"/>
        <v>4.7189506962440602</v>
      </c>
      <c r="E661" s="1">
        <v>38808</v>
      </c>
      <c r="F661" s="4">
        <f t="shared" si="28"/>
        <v>192690</v>
      </c>
      <c r="I661" s="1">
        <v>38808</v>
      </c>
      <c r="J661" s="4">
        <v>192690000</v>
      </c>
      <c r="M661" s="4">
        <v>150881</v>
      </c>
      <c r="O661" s="21">
        <f t="shared" si="29"/>
        <v>0.78302454720016601</v>
      </c>
    </row>
    <row r="662" spans="1:15" x14ac:dyDescent="0.3">
      <c r="A662" s="1">
        <v>38838</v>
      </c>
      <c r="B662" s="4">
        <v>6980</v>
      </c>
      <c r="C662" s="23">
        <f t="shared" si="27"/>
        <v>4.6204052452852666</v>
      </c>
      <c r="E662" s="1">
        <v>38838</v>
      </c>
      <c r="F662" s="4">
        <f t="shared" si="28"/>
        <v>192874</v>
      </c>
      <c r="I662" s="1">
        <v>38838</v>
      </c>
      <c r="J662" s="4">
        <v>192874000</v>
      </c>
      <c r="M662" s="4">
        <v>151069</v>
      </c>
      <c r="O662" s="21">
        <f t="shared" si="29"/>
        <v>0.78325227868971459</v>
      </c>
    </row>
    <row r="663" spans="1:15" x14ac:dyDescent="0.3">
      <c r="A663" s="1">
        <v>38869</v>
      </c>
      <c r="B663" s="4">
        <v>7001</v>
      </c>
      <c r="C663" s="23">
        <f t="shared" si="27"/>
        <v>4.625579766639798</v>
      </c>
      <c r="E663" s="1">
        <v>38869</v>
      </c>
      <c r="F663" s="4">
        <f t="shared" si="28"/>
        <v>193064</v>
      </c>
      <c r="I663" s="1">
        <v>38869</v>
      </c>
      <c r="J663" s="4">
        <v>193064000</v>
      </c>
      <c r="M663" s="4">
        <v>151354</v>
      </c>
      <c r="O663" s="21">
        <f t="shared" si="29"/>
        <v>0.78395765134877549</v>
      </c>
    </row>
    <row r="664" spans="1:15" x14ac:dyDescent="0.3">
      <c r="A664" s="1">
        <v>38899</v>
      </c>
      <c r="B664" s="4">
        <v>7175</v>
      </c>
      <c r="C664" s="23">
        <f t="shared" si="27"/>
        <v>4.7398217694894207</v>
      </c>
      <c r="E664" s="1">
        <v>38899</v>
      </c>
      <c r="F664" s="4">
        <f t="shared" si="28"/>
        <v>193287</v>
      </c>
      <c r="I664" s="1">
        <v>38899</v>
      </c>
      <c r="J664" s="4">
        <v>193287000</v>
      </c>
      <c r="M664" s="4">
        <v>151377</v>
      </c>
      <c r="O664" s="21">
        <f t="shared" si="29"/>
        <v>0.78317217402101547</v>
      </c>
    </row>
    <row r="665" spans="1:15" x14ac:dyDescent="0.3">
      <c r="A665" s="1">
        <v>38930</v>
      </c>
      <c r="B665" s="4">
        <v>7091</v>
      </c>
      <c r="C665" s="23">
        <f t="shared" si="27"/>
        <v>4.6738643254501833</v>
      </c>
      <c r="E665" s="1">
        <v>38930</v>
      </c>
      <c r="F665" s="4">
        <f t="shared" si="28"/>
        <v>193496</v>
      </c>
      <c r="I665" s="1">
        <v>38930</v>
      </c>
      <c r="J665" s="4">
        <v>193496000</v>
      </c>
      <c r="M665" s="4">
        <v>151716</v>
      </c>
      <c r="O665" s="21">
        <f t="shared" si="29"/>
        <v>0.78407822383925252</v>
      </c>
    </row>
    <row r="666" spans="1:15" x14ac:dyDescent="0.3">
      <c r="A666" s="1">
        <v>38961</v>
      </c>
      <c r="B666" s="4">
        <v>6847</v>
      </c>
      <c r="C666" s="23">
        <f t="shared" si="27"/>
        <v>4.514644406641084</v>
      </c>
      <c r="E666" s="1">
        <v>38961</v>
      </c>
      <c r="F666" s="4">
        <f t="shared" si="28"/>
        <v>193687</v>
      </c>
      <c r="I666" s="1">
        <v>38961</v>
      </c>
      <c r="J666" s="4">
        <v>193687000</v>
      </c>
      <c r="M666" s="4">
        <v>151662</v>
      </c>
      <c r="O666" s="21">
        <f t="shared" si="29"/>
        <v>0.78302622272016187</v>
      </c>
    </row>
    <row r="667" spans="1:15" x14ac:dyDescent="0.3">
      <c r="A667" s="1">
        <v>38991</v>
      </c>
      <c r="B667" s="4">
        <v>6727</v>
      </c>
      <c r="C667" s="23">
        <f t="shared" si="27"/>
        <v>4.4244644536671025</v>
      </c>
      <c r="E667" s="1">
        <v>38991</v>
      </c>
      <c r="F667" s="4">
        <f t="shared" si="28"/>
        <v>193878</v>
      </c>
      <c r="I667" s="1">
        <v>38991</v>
      </c>
      <c r="J667" s="4">
        <v>193878000</v>
      </c>
      <c r="M667" s="4">
        <v>152041</v>
      </c>
      <c r="O667" s="21">
        <f t="shared" si="29"/>
        <v>0.78420965761974026</v>
      </c>
    </row>
    <row r="668" spans="1:15" x14ac:dyDescent="0.3">
      <c r="A668" s="1">
        <v>39022</v>
      </c>
      <c r="B668" s="4">
        <v>6872</v>
      </c>
      <c r="C668" s="23">
        <f t="shared" si="27"/>
        <v>4.5090088316732935</v>
      </c>
      <c r="E668" s="1">
        <v>39022</v>
      </c>
      <c r="F668" s="4">
        <f t="shared" si="28"/>
        <v>194101</v>
      </c>
      <c r="I668" s="1">
        <v>39022</v>
      </c>
      <c r="J668" s="4">
        <v>194101000</v>
      </c>
      <c r="M668" s="4">
        <v>152406</v>
      </c>
      <c r="O668" s="21">
        <f t="shared" si="29"/>
        <v>0.78518915410018497</v>
      </c>
    </row>
    <row r="669" spans="1:15" x14ac:dyDescent="0.3">
      <c r="A669" s="1">
        <v>39052</v>
      </c>
      <c r="B669" s="4">
        <v>6762</v>
      </c>
      <c r="C669" s="23">
        <f t="shared" si="27"/>
        <v>4.4273629625749678</v>
      </c>
      <c r="E669" s="1">
        <v>39052</v>
      </c>
      <c r="F669" s="4">
        <f t="shared" si="28"/>
        <v>194267</v>
      </c>
      <c r="I669" s="1">
        <v>39052</v>
      </c>
      <c r="J669" s="4">
        <v>194267000</v>
      </c>
      <c r="M669" s="4">
        <v>152732</v>
      </c>
      <c r="O669" s="21">
        <f t="shared" si="29"/>
        <v>0.78619631743940033</v>
      </c>
    </row>
    <row r="670" spans="1:15" x14ac:dyDescent="0.3">
      <c r="A670" s="1">
        <v>39083</v>
      </c>
      <c r="B670" s="4">
        <v>7116</v>
      </c>
      <c r="C670" s="23">
        <f t="shared" si="27"/>
        <v>4.6466071148722765</v>
      </c>
      <c r="E670" s="1">
        <v>39083</v>
      </c>
      <c r="F670" s="4">
        <f t="shared" si="28"/>
        <v>194704</v>
      </c>
      <c r="I670" s="1">
        <v>39083</v>
      </c>
      <c r="J670" s="4">
        <v>194704000</v>
      </c>
      <c r="M670" s="4">
        <v>153144</v>
      </c>
      <c r="O670" s="21">
        <f t="shared" si="29"/>
        <v>0.78654778535623304</v>
      </c>
    </row>
    <row r="671" spans="1:15" x14ac:dyDescent="0.3">
      <c r="A671" s="1">
        <v>39114</v>
      </c>
      <c r="B671" s="4">
        <v>6927</v>
      </c>
      <c r="C671" s="23">
        <f t="shared" si="27"/>
        <v>4.5279540864017571</v>
      </c>
      <c r="E671" s="1">
        <v>39114</v>
      </c>
      <c r="F671" s="4">
        <f t="shared" si="28"/>
        <v>194878</v>
      </c>
      <c r="I671" s="1">
        <v>39114</v>
      </c>
      <c r="J671" s="4">
        <v>194878000</v>
      </c>
      <c r="M671" s="4">
        <v>152983</v>
      </c>
      <c r="O671" s="21">
        <f t="shared" si="29"/>
        <v>0.78501934543663221</v>
      </c>
    </row>
    <row r="672" spans="1:15" x14ac:dyDescent="0.3">
      <c r="A672" s="1">
        <v>39142</v>
      </c>
      <c r="B672" s="4">
        <v>6731</v>
      </c>
      <c r="C672" s="23">
        <f t="shared" si="27"/>
        <v>4.3978804450803981</v>
      </c>
      <c r="E672" s="1">
        <v>39142</v>
      </c>
      <c r="F672" s="4">
        <f t="shared" si="28"/>
        <v>195021</v>
      </c>
      <c r="I672" s="1">
        <v>39142</v>
      </c>
      <c r="J672" s="4">
        <v>195021000</v>
      </c>
      <c r="M672" s="4">
        <v>153051</v>
      </c>
      <c r="O672" s="21">
        <f t="shared" si="29"/>
        <v>0.78479240697155694</v>
      </c>
    </row>
    <row r="673" spans="1:15" x14ac:dyDescent="0.3">
      <c r="A673" s="1">
        <v>39173</v>
      </c>
      <c r="B673" s="4">
        <v>6850</v>
      </c>
      <c r="C673" s="23">
        <f t="shared" si="27"/>
        <v>4.493718634171942</v>
      </c>
      <c r="E673" s="1">
        <v>39173</v>
      </c>
      <c r="F673" s="4">
        <f t="shared" si="28"/>
        <v>195205</v>
      </c>
      <c r="I673" s="1">
        <v>39173</v>
      </c>
      <c r="J673" s="4">
        <v>195205000</v>
      </c>
      <c r="M673" s="4">
        <v>152435</v>
      </c>
      <c r="O673" s="21">
        <f t="shared" si="29"/>
        <v>0.78089700571194387</v>
      </c>
    </row>
    <row r="674" spans="1:15" x14ac:dyDescent="0.3">
      <c r="A674" s="1">
        <v>39203</v>
      </c>
      <c r="B674" s="4">
        <v>6766</v>
      </c>
      <c r="C674" s="23">
        <f t="shared" si="27"/>
        <v>4.4317809654811029</v>
      </c>
      <c r="E674" s="1">
        <v>39203</v>
      </c>
      <c r="F674" s="4">
        <f t="shared" si="28"/>
        <v>195347</v>
      </c>
      <c r="I674" s="1">
        <v>39203</v>
      </c>
      <c r="J674" s="4">
        <v>195347000</v>
      </c>
      <c r="M674" s="4">
        <v>152670</v>
      </c>
      <c r="O674" s="21">
        <f t="shared" si="29"/>
        <v>0.78153235012567379</v>
      </c>
    </row>
    <row r="675" spans="1:15" x14ac:dyDescent="0.3">
      <c r="A675" s="1">
        <v>39234</v>
      </c>
      <c r="B675" s="4">
        <v>6979</v>
      </c>
      <c r="C675" s="23">
        <f t="shared" si="27"/>
        <v>4.5602158898595802</v>
      </c>
      <c r="E675" s="1">
        <v>39234</v>
      </c>
      <c r="F675" s="4">
        <f t="shared" si="28"/>
        <v>195506</v>
      </c>
      <c r="I675" s="1">
        <v>39234</v>
      </c>
      <c r="J675" s="4">
        <v>195506000</v>
      </c>
      <c r="M675" s="4">
        <v>153041</v>
      </c>
      <c r="O675" s="21">
        <f t="shared" si="29"/>
        <v>0.78279438994199657</v>
      </c>
    </row>
    <row r="676" spans="1:15" x14ac:dyDescent="0.3">
      <c r="A676" s="1">
        <v>39264</v>
      </c>
      <c r="B676" s="4">
        <v>7149</v>
      </c>
      <c r="C676" s="23">
        <f t="shared" si="27"/>
        <v>4.6709004665020188</v>
      </c>
      <c r="E676" s="1">
        <v>39264</v>
      </c>
      <c r="F676" s="4">
        <f t="shared" si="28"/>
        <v>195724</v>
      </c>
      <c r="I676" s="1">
        <v>39264</v>
      </c>
      <c r="J676" s="4">
        <v>195724000</v>
      </c>
      <c r="M676" s="4">
        <v>153054</v>
      </c>
      <c r="O676" s="21">
        <f t="shared" si="29"/>
        <v>0.78198892317753566</v>
      </c>
    </row>
    <row r="677" spans="1:15" x14ac:dyDescent="0.3">
      <c r="A677" s="1">
        <v>39295</v>
      </c>
      <c r="B677" s="4">
        <v>7067</v>
      </c>
      <c r="C677" s="23">
        <f t="shared" si="27"/>
        <v>4.6265441999620291</v>
      </c>
      <c r="E677" s="1">
        <v>39295</v>
      </c>
      <c r="F677" s="4">
        <f t="shared" si="28"/>
        <v>195921</v>
      </c>
      <c r="I677" s="1">
        <v>39295</v>
      </c>
      <c r="J677" s="4">
        <v>195921000</v>
      </c>
      <c r="M677" s="4">
        <v>152749</v>
      </c>
      <c r="O677" s="21">
        <f t="shared" si="29"/>
        <v>0.77964587767518534</v>
      </c>
    </row>
    <row r="678" spans="1:15" x14ac:dyDescent="0.3">
      <c r="A678" s="1">
        <v>39326</v>
      </c>
      <c r="B678" s="4">
        <v>7170</v>
      </c>
      <c r="C678" s="23">
        <f t="shared" si="27"/>
        <v>4.6736282216746838</v>
      </c>
      <c r="E678" s="1">
        <v>39326</v>
      </c>
      <c r="F678" s="4">
        <f t="shared" si="28"/>
        <v>196110</v>
      </c>
      <c r="I678" s="1">
        <v>39326</v>
      </c>
      <c r="J678" s="4">
        <v>196110000</v>
      </c>
      <c r="M678" s="4">
        <v>153414</v>
      </c>
      <c r="O678" s="21">
        <f t="shared" si="29"/>
        <v>0.78228545204222122</v>
      </c>
    </row>
    <row r="679" spans="1:15" x14ac:dyDescent="0.3">
      <c r="A679" s="1">
        <v>39356</v>
      </c>
      <c r="B679" s="4">
        <v>7237</v>
      </c>
      <c r="C679" s="23">
        <f t="shared" si="27"/>
        <v>4.7244145890862566</v>
      </c>
      <c r="E679" s="1">
        <v>39356</v>
      </c>
      <c r="F679" s="4">
        <f t="shared" si="28"/>
        <v>196271</v>
      </c>
      <c r="I679" s="1">
        <v>39356</v>
      </c>
      <c r="J679" s="4">
        <v>196271000</v>
      </c>
      <c r="M679" s="4">
        <v>153183</v>
      </c>
      <c r="O679" s="21">
        <f t="shared" si="29"/>
        <v>0.7804668035522313</v>
      </c>
    </row>
    <row r="680" spans="1:15" x14ac:dyDescent="0.3">
      <c r="A680" s="1">
        <v>39387</v>
      </c>
      <c r="B680" s="4">
        <v>7240</v>
      </c>
      <c r="C680" s="23">
        <f t="shared" si="27"/>
        <v>4.7063412097377055</v>
      </c>
      <c r="E680" s="1">
        <v>39387</v>
      </c>
      <c r="F680" s="4">
        <f t="shared" si="28"/>
        <v>196428</v>
      </c>
      <c r="I680" s="1">
        <v>39387</v>
      </c>
      <c r="J680" s="4">
        <v>196428000</v>
      </c>
      <c r="M680" s="4">
        <v>153835</v>
      </c>
      <c r="O680" s="21">
        <f t="shared" si="29"/>
        <v>0.78316227829026408</v>
      </c>
    </row>
    <row r="681" spans="1:15" x14ac:dyDescent="0.3">
      <c r="A681" s="1">
        <v>39417</v>
      </c>
      <c r="B681" s="4">
        <v>7645</v>
      </c>
      <c r="C681" s="23">
        <f t="shared" si="27"/>
        <v>4.9669304434828936</v>
      </c>
      <c r="E681" s="1">
        <v>39417</v>
      </c>
      <c r="F681" s="4">
        <f t="shared" si="28"/>
        <v>196553</v>
      </c>
      <c r="I681" s="1">
        <v>39417</v>
      </c>
      <c r="J681" s="4">
        <v>196553000</v>
      </c>
      <c r="M681" s="4">
        <v>153918</v>
      </c>
      <c r="O681" s="21">
        <f t="shared" si="29"/>
        <v>0.78308649575432587</v>
      </c>
    </row>
    <row r="682" spans="1:15" x14ac:dyDescent="0.3">
      <c r="A682" s="1">
        <v>39448</v>
      </c>
      <c r="B682" s="4">
        <v>7685</v>
      </c>
      <c r="C682" s="23">
        <f t="shared" si="27"/>
        <v>4.988219105171261</v>
      </c>
      <c r="E682" s="1">
        <v>39448</v>
      </c>
      <c r="F682" s="4">
        <f t="shared" si="28"/>
        <v>195806</v>
      </c>
      <c r="I682" s="1">
        <v>39448</v>
      </c>
      <c r="J682" s="4">
        <v>195806000</v>
      </c>
      <c r="M682" s="4">
        <v>154063</v>
      </c>
      <c r="O682" s="21">
        <f t="shared" si="29"/>
        <v>0.7868145000663922</v>
      </c>
    </row>
    <row r="683" spans="1:15" x14ac:dyDescent="0.3">
      <c r="A683" s="1">
        <v>39479</v>
      </c>
      <c r="B683" s="4">
        <v>7497</v>
      </c>
      <c r="C683" s="23">
        <f t="shared" si="27"/>
        <v>4.8791758052234586</v>
      </c>
      <c r="E683" s="1">
        <v>39479</v>
      </c>
      <c r="F683" s="4">
        <f t="shared" si="28"/>
        <v>195943</v>
      </c>
      <c r="I683" s="1">
        <v>39479</v>
      </c>
      <c r="J683" s="4">
        <v>195943000</v>
      </c>
      <c r="M683" s="4">
        <v>153653</v>
      </c>
      <c r="O683" s="21">
        <f t="shared" si="29"/>
        <v>0.78417192755035903</v>
      </c>
    </row>
    <row r="684" spans="1:15" x14ac:dyDescent="0.3">
      <c r="A684" s="1">
        <v>39508</v>
      </c>
      <c r="B684" s="4">
        <v>7822</v>
      </c>
      <c r="C684" s="23">
        <f t="shared" si="27"/>
        <v>5.0822569327130491</v>
      </c>
      <c r="E684" s="1">
        <v>39508</v>
      </c>
      <c r="F684" s="4">
        <f t="shared" si="28"/>
        <v>196070</v>
      </c>
      <c r="I684" s="1">
        <v>39508</v>
      </c>
      <c r="J684" s="4">
        <v>196070000</v>
      </c>
      <c r="M684" s="4">
        <v>153908</v>
      </c>
      <c r="O684" s="21">
        <f t="shared" si="29"/>
        <v>0.78496455347579941</v>
      </c>
    </row>
    <row r="685" spans="1:15" x14ac:dyDescent="0.3">
      <c r="A685" s="1">
        <v>39539</v>
      </c>
      <c r="B685" s="4">
        <v>7637</v>
      </c>
      <c r="C685" s="23">
        <f t="shared" si="27"/>
        <v>4.9665407201711655</v>
      </c>
      <c r="E685" s="1">
        <v>39539</v>
      </c>
      <c r="F685" s="4">
        <f t="shared" si="28"/>
        <v>196196</v>
      </c>
      <c r="I685" s="1">
        <v>39539</v>
      </c>
      <c r="J685" s="4">
        <v>196196000</v>
      </c>
      <c r="M685" s="4">
        <v>153769</v>
      </c>
      <c r="O685" s="21">
        <f t="shared" si="29"/>
        <v>0.78375196232339084</v>
      </c>
    </row>
    <row r="686" spans="1:15" x14ac:dyDescent="0.3">
      <c r="A686" s="1">
        <v>39569</v>
      </c>
      <c r="B686" s="4">
        <v>8395</v>
      </c>
      <c r="C686" s="23">
        <f t="shared" si="27"/>
        <v>5.4405941556547832</v>
      </c>
      <c r="E686" s="1">
        <v>39569</v>
      </c>
      <c r="F686" s="4">
        <f t="shared" si="28"/>
        <v>196351</v>
      </c>
      <c r="I686" s="1">
        <v>39569</v>
      </c>
      <c r="J686" s="4">
        <v>196351000</v>
      </c>
      <c r="M686" s="4">
        <v>154303</v>
      </c>
      <c r="O686" s="21">
        <f t="shared" si="29"/>
        <v>0.78585288590330571</v>
      </c>
    </row>
    <row r="687" spans="1:15" x14ac:dyDescent="0.3">
      <c r="A687" s="1">
        <v>39600</v>
      </c>
      <c r="B687" s="4">
        <v>8575</v>
      </c>
      <c r="C687" s="23">
        <f t="shared" ref="C687:C748" si="30">B687/M687*100</f>
        <v>5.5568876245034442</v>
      </c>
      <c r="E687" s="1">
        <v>39600</v>
      </c>
      <c r="F687" s="4">
        <f t="shared" ref="F687:F749" si="31">J687/1000</f>
        <v>196517</v>
      </c>
      <c r="I687" s="1">
        <v>39600</v>
      </c>
      <c r="J687" s="4">
        <v>196517000</v>
      </c>
      <c r="M687" s="4">
        <v>154313</v>
      </c>
      <c r="O687" s="21">
        <f t="shared" ref="O687:O748" si="32">M687/J687*1000</f>
        <v>0.78523995379534595</v>
      </c>
    </row>
    <row r="688" spans="1:15" x14ac:dyDescent="0.3">
      <c r="A688" s="1">
        <v>39630</v>
      </c>
      <c r="B688" s="4">
        <v>8937</v>
      </c>
      <c r="C688" s="23">
        <f t="shared" si="30"/>
        <v>5.7856268895377063</v>
      </c>
      <c r="E688" s="1">
        <v>39630</v>
      </c>
      <c r="F688" s="4">
        <f t="shared" si="31"/>
        <v>196699</v>
      </c>
      <c r="I688" s="1">
        <v>39630</v>
      </c>
      <c r="J688" s="4">
        <v>196699000</v>
      </c>
      <c r="M688" s="4">
        <v>154469</v>
      </c>
      <c r="O688" s="21">
        <f t="shared" si="32"/>
        <v>0.78530648351033816</v>
      </c>
    </row>
    <row r="689" spans="1:15" x14ac:dyDescent="0.3">
      <c r="A689" s="1">
        <v>39661</v>
      </c>
      <c r="B689" s="4">
        <v>9438</v>
      </c>
      <c r="C689" s="23">
        <f t="shared" si="30"/>
        <v>6.1031679826178049</v>
      </c>
      <c r="E689" s="1">
        <v>39661</v>
      </c>
      <c r="F689" s="4">
        <f t="shared" si="31"/>
        <v>196860</v>
      </c>
      <c r="I689" s="1">
        <v>39661</v>
      </c>
      <c r="J689" s="4">
        <v>196860000</v>
      </c>
      <c r="M689" s="4">
        <v>154641</v>
      </c>
      <c r="O689" s="21">
        <f t="shared" si="32"/>
        <v>0.78553794574824753</v>
      </c>
    </row>
    <row r="690" spans="1:15" x14ac:dyDescent="0.3">
      <c r="A690" s="1">
        <v>39692</v>
      </c>
      <c r="B690" s="4">
        <v>9494</v>
      </c>
      <c r="C690" s="23">
        <f t="shared" si="30"/>
        <v>6.1422009445558645</v>
      </c>
      <c r="E690" s="1">
        <v>39692</v>
      </c>
      <c r="F690" s="4">
        <f t="shared" si="31"/>
        <v>197042</v>
      </c>
      <c r="I690" s="1">
        <v>39692</v>
      </c>
      <c r="J690" s="4">
        <v>197042000</v>
      </c>
      <c r="M690" s="4">
        <v>154570</v>
      </c>
      <c r="O690" s="21">
        <f t="shared" si="32"/>
        <v>0.78445204575674221</v>
      </c>
    </row>
    <row r="691" spans="1:15" x14ac:dyDescent="0.3">
      <c r="A691" s="1">
        <v>39722</v>
      </c>
      <c r="B691" s="4">
        <v>10074</v>
      </c>
      <c r="C691" s="23">
        <f t="shared" si="30"/>
        <v>6.5045584854980758</v>
      </c>
      <c r="E691" s="1">
        <v>39722</v>
      </c>
      <c r="F691" s="4">
        <f t="shared" si="31"/>
        <v>197175</v>
      </c>
      <c r="I691" s="1">
        <v>39722</v>
      </c>
      <c r="J691" s="4">
        <v>197175000</v>
      </c>
      <c r="M691" s="4">
        <v>154876</v>
      </c>
      <c r="O691" s="21">
        <f t="shared" si="32"/>
        <v>0.78547483200202872</v>
      </c>
    </row>
    <row r="692" spans="1:15" x14ac:dyDescent="0.3">
      <c r="A692" s="1">
        <v>39753</v>
      </c>
      <c r="B692" s="4">
        <v>10538</v>
      </c>
      <c r="C692" s="23">
        <f t="shared" si="30"/>
        <v>6.8145810565251974</v>
      </c>
      <c r="E692" s="1">
        <v>39753</v>
      </c>
      <c r="F692" s="4">
        <f t="shared" si="31"/>
        <v>197347</v>
      </c>
      <c r="I692" s="1">
        <v>39753</v>
      </c>
      <c r="J692" s="4">
        <v>197347000</v>
      </c>
      <c r="M692" s="4">
        <v>154639</v>
      </c>
      <c r="O692" s="21">
        <f t="shared" si="32"/>
        <v>0.78358931222668704</v>
      </c>
    </row>
    <row r="693" spans="1:15" x14ac:dyDescent="0.3">
      <c r="A693" s="1">
        <v>39783</v>
      </c>
      <c r="B693" s="4">
        <v>11286</v>
      </c>
      <c r="C693" s="23">
        <f t="shared" si="30"/>
        <v>7.2975332191005782</v>
      </c>
      <c r="E693" s="1">
        <v>39783</v>
      </c>
      <c r="F693" s="4">
        <f t="shared" si="31"/>
        <v>197513</v>
      </c>
      <c r="I693" s="1">
        <v>39783</v>
      </c>
      <c r="J693" s="4">
        <v>197513000</v>
      </c>
      <c r="M693" s="4">
        <v>154655</v>
      </c>
      <c r="O693" s="21">
        <f t="shared" si="32"/>
        <v>0.78301175112524246</v>
      </c>
    </row>
    <row r="694" spans="1:15" x14ac:dyDescent="0.3">
      <c r="A694" s="1">
        <v>39814</v>
      </c>
      <c r="B694" s="4">
        <v>12079</v>
      </c>
      <c r="C694" s="23">
        <f t="shared" si="30"/>
        <v>7.8317080761450288</v>
      </c>
      <c r="E694" s="1">
        <v>39814</v>
      </c>
      <c r="F694" s="4">
        <f t="shared" si="31"/>
        <v>197062</v>
      </c>
      <c r="I694" s="1">
        <v>39814</v>
      </c>
      <c r="J694" s="4">
        <v>197062000</v>
      </c>
      <c r="M694" s="4">
        <v>154232</v>
      </c>
      <c r="O694" s="21">
        <f t="shared" si="32"/>
        <v>0.78265723477890203</v>
      </c>
    </row>
    <row r="695" spans="1:15" x14ac:dyDescent="0.3">
      <c r="A695" s="1">
        <v>39845</v>
      </c>
      <c r="B695" s="4">
        <v>12881</v>
      </c>
      <c r="C695" s="23">
        <f t="shared" si="30"/>
        <v>8.3358140377671077</v>
      </c>
      <c r="E695" s="1">
        <v>39845</v>
      </c>
      <c r="F695" s="4">
        <f t="shared" si="31"/>
        <v>197204</v>
      </c>
      <c r="I695" s="1">
        <v>39845</v>
      </c>
      <c r="J695" s="4">
        <v>197204000</v>
      </c>
      <c r="M695" s="4">
        <v>154526</v>
      </c>
      <c r="O695" s="21">
        <f t="shared" si="32"/>
        <v>0.78358451147035557</v>
      </c>
    </row>
    <row r="696" spans="1:15" x14ac:dyDescent="0.3">
      <c r="A696" s="1">
        <v>39873</v>
      </c>
      <c r="B696" s="4">
        <v>13421</v>
      </c>
      <c r="C696" s="23">
        <f t="shared" si="30"/>
        <v>8.7069066185724857</v>
      </c>
      <c r="E696" s="1">
        <v>39873</v>
      </c>
      <c r="F696" s="4">
        <f t="shared" si="31"/>
        <v>197304</v>
      </c>
      <c r="I696" s="1">
        <v>39873</v>
      </c>
      <c r="J696" s="4">
        <v>197304000</v>
      </c>
      <c r="M696" s="4">
        <v>154142</v>
      </c>
      <c r="O696" s="21">
        <f t="shared" si="32"/>
        <v>0.78124113043830834</v>
      </c>
    </row>
    <row r="697" spans="1:15" x14ac:dyDescent="0.3">
      <c r="A697" s="1">
        <v>39904</v>
      </c>
      <c r="B697" s="4">
        <v>13826</v>
      </c>
      <c r="C697" s="23">
        <f t="shared" si="30"/>
        <v>8.9500838301646173</v>
      </c>
      <c r="E697" s="1">
        <v>39904</v>
      </c>
      <c r="F697" s="4">
        <f t="shared" si="31"/>
        <v>197410</v>
      </c>
      <c r="I697" s="1">
        <v>39904</v>
      </c>
      <c r="J697" s="4">
        <v>197410000</v>
      </c>
      <c r="M697" s="4">
        <v>154479</v>
      </c>
      <c r="O697" s="21">
        <f t="shared" si="32"/>
        <v>0.78252874727724031</v>
      </c>
    </row>
    <row r="698" spans="1:15" x14ac:dyDescent="0.3">
      <c r="A698" s="1">
        <v>39934</v>
      </c>
      <c r="B698" s="4">
        <v>14492</v>
      </c>
      <c r="C698" s="23">
        <f t="shared" si="30"/>
        <v>9.3652660557573242</v>
      </c>
      <c r="E698" s="1">
        <v>39934</v>
      </c>
      <c r="F698" s="4">
        <f t="shared" si="31"/>
        <v>197547</v>
      </c>
      <c r="I698" s="1">
        <v>39934</v>
      </c>
      <c r="J698" s="4">
        <v>197547000</v>
      </c>
      <c r="M698" s="4">
        <v>154742</v>
      </c>
      <c r="O698" s="21">
        <f t="shared" si="32"/>
        <v>0.78331738776088722</v>
      </c>
    </row>
    <row r="699" spans="1:15" x14ac:dyDescent="0.3">
      <c r="A699" s="1">
        <v>39965</v>
      </c>
      <c r="B699" s="4">
        <v>14705</v>
      </c>
      <c r="C699" s="23">
        <f t="shared" si="30"/>
        <v>9.5048800982483357</v>
      </c>
      <c r="E699" s="1">
        <v>39965</v>
      </c>
      <c r="F699" s="4">
        <f t="shared" si="31"/>
        <v>197688</v>
      </c>
      <c r="I699" s="1">
        <v>39965</v>
      </c>
      <c r="J699" s="4">
        <v>197688000</v>
      </c>
      <c r="M699" s="4">
        <v>154710</v>
      </c>
      <c r="O699" s="21">
        <f t="shared" si="32"/>
        <v>0.78259681923030233</v>
      </c>
    </row>
    <row r="700" spans="1:15" x14ac:dyDescent="0.3">
      <c r="A700" s="1">
        <v>39995</v>
      </c>
      <c r="B700" s="4">
        <v>14607</v>
      </c>
      <c r="C700" s="23">
        <f t="shared" si="30"/>
        <v>9.4540629753082435</v>
      </c>
      <c r="E700" s="1">
        <v>39995</v>
      </c>
      <c r="F700" s="4">
        <f t="shared" si="31"/>
        <v>197891</v>
      </c>
      <c r="I700" s="1">
        <v>39995</v>
      </c>
      <c r="J700" s="4">
        <v>197891000</v>
      </c>
      <c r="M700" s="4">
        <v>154505</v>
      </c>
      <c r="O700" s="21">
        <f t="shared" si="32"/>
        <v>0.78075809410230879</v>
      </c>
    </row>
    <row r="701" spans="1:15" x14ac:dyDescent="0.3">
      <c r="A701" s="1">
        <v>40026</v>
      </c>
      <c r="B701" s="4">
        <v>14819</v>
      </c>
      <c r="C701" s="23">
        <f t="shared" si="30"/>
        <v>9.6040181464679204</v>
      </c>
      <c r="E701" s="1">
        <v>40026</v>
      </c>
      <c r="F701" s="4">
        <f t="shared" si="31"/>
        <v>198028</v>
      </c>
      <c r="I701" s="1">
        <v>40026</v>
      </c>
      <c r="J701" s="4">
        <v>198028000</v>
      </c>
      <c r="M701" s="4">
        <v>154300</v>
      </c>
      <c r="O701" s="21">
        <f t="shared" si="32"/>
        <v>0.7791827418344881</v>
      </c>
    </row>
    <row r="702" spans="1:15" x14ac:dyDescent="0.3">
      <c r="A702" s="1">
        <v>40057</v>
      </c>
      <c r="B702" s="4">
        <v>15005</v>
      </c>
      <c r="C702" s="23">
        <f t="shared" si="30"/>
        <v>9.755225433150212</v>
      </c>
      <c r="E702" s="1">
        <v>40057</v>
      </c>
      <c r="F702" s="4">
        <f t="shared" si="31"/>
        <v>198179</v>
      </c>
      <c r="I702" s="1">
        <v>40057</v>
      </c>
      <c r="J702" s="4">
        <v>198179000</v>
      </c>
      <c r="M702" s="4">
        <v>153815</v>
      </c>
      <c r="O702" s="21">
        <f t="shared" si="32"/>
        <v>0.77614177082334657</v>
      </c>
    </row>
    <row r="703" spans="1:15" x14ac:dyDescent="0.3">
      <c r="A703" s="1">
        <v>40087</v>
      </c>
      <c r="B703" s="4">
        <v>15382</v>
      </c>
      <c r="C703" s="23">
        <f t="shared" si="30"/>
        <v>10.001040285038099</v>
      </c>
      <c r="E703" s="1">
        <v>40087</v>
      </c>
      <c r="F703" s="4">
        <f t="shared" si="31"/>
        <v>198318</v>
      </c>
      <c r="I703" s="1">
        <v>40087</v>
      </c>
      <c r="J703" s="4">
        <v>198318000</v>
      </c>
      <c r="M703" s="4">
        <v>153804</v>
      </c>
      <c r="O703" s="21">
        <f t="shared" si="32"/>
        <v>0.77554231083411485</v>
      </c>
    </row>
    <row r="704" spans="1:15" x14ac:dyDescent="0.3">
      <c r="A704" s="1">
        <v>40118</v>
      </c>
      <c r="B704" s="4">
        <v>15223</v>
      </c>
      <c r="C704" s="23">
        <f t="shared" si="30"/>
        <v>9.892323588087363</v>
      </c>
      <c r="E704" s="1">
        <v>40118</v>
      </c>
      <c r="F704" s="4">
        <f t="shared" si="31"/>
        <v>198446</v>
      </c>
      <c r="I704" s="1">
        <v>40118</v>
      </c>
      <c r="J704" s="4">
        <v>198446000</v>
      </c>
      <c r="M704" s="4">
        <v>153887</v>
      </c>
      <c r="O704" s="21">
        <f t="shared" si="32"/>
        <v>0.77546032673876009</v>
      </c>
    </row>
    <row r="705" spans="1:15" x14ac:dyDescent="0.3">
      <c r="A705" s="1">
        <v>40148</v>
      </c>
      <c r="B705" s="4">
        <v>15095</v>
      </c>
      <c r="C705" s="23">
        <f t="shared" si="30"/>
        <v>9.8582810867293631</v>
      </c>
      <c r="E705" s="1">
        <v>40148</v>
      </c>
      <c r="F705" s="4">
        <f t="shared" si="31"/>
        <v>198562</v>
      </c>
      <c r="I705" s="1">
        <v>40148</v>
      </c>
      <c r="J705" s="4">
        <v>198562000</v>
      </c>
      <c r="M705" s="4">
        <v>153120</v>
      </c>
      <c r="O705" s="21">
        <f t="shared" si="32"/>
        <v>0.77114452916469411</v>
      </c>
    </row>
    <row r="706" spans="1:15" x14ac:dyDescent="0.3">
      <c r="A706" s="1">
        <v>40179</v>
      </c>
      <c r="B706" s="4">
        <v>15016</v>
      </c>
      <c r="C706" s="23">
        <f t="shared" si="30"/>
        <v>9.7852790720406624</v>
      </c>
      <c r="E706" s="1">
        <v>40179</v>
      </c>
      <c r="F706" s="4">
        <f t="shared" si="31"/>
        <v>198431</v>
      </c>
      <c r="I706" s="1">
        <v>40179</v>
      </c>
      <c r="J706" s="4">
        <v>198431000</v>
      </c>
      <c r="M706" s="4">
        <v>153455</v>
      </c>
      <c r="O706" s="21">
        <f t="shared" si="32"/>
        <v>0.77334186694619289</v>
      </c>
    </row>
    <row r="707" spans="1:15" x14ac:dyDescent="0.3">
      <c r="A707" s="1">
        <v>40210</v>
      </c>
      <c r="B707" s="4">
        <v>15078</v>
      </c>
      <c r="C707" s="23">
        <f t="shared" si="30"/>
        <v>9.8098918686809551</v>
      </c>
      <c r="E707" s="1">
        <v>40210</v>
      </c>
      <c r="F707" s="4">
        <f t="shared" si="31"/>
        <v>198554</v>
      </c>
      <c r="I707" s="1">
        <v>40210</v>
      </c>
      <c r="J707" s="4">
        <v>198554000</v>
      </c>
      <c r="M707" s="4">
        <v>153702</v>
      </c>
      <c r="O707" s="21">
        <f t="shared" si="32"/>
        <v>0.77410679210693312</v>
      </c>
    </row>
    <row r="708" spans="1:15" x14ac:dyDescent="0.3">
      <c r="A708" s="1">
        <v>40238</v>
      </c>
      <c r="B708" s="4">
        <v>15192</v>
      </c>
      <c r="C708" s="23">
        <f t="shared" si="30"/>
        <v>9.8674980514419328</v>
      </c>
      <c r="E708" s="1">
        <v>40238</v>
      </c>
      <c r="F708" s="4">
        <f t="shared" si="31"/>
        <v>198660</v>
      </c>
      <c r="I708" s="1">
        <v>40238</v>
      </c>
      <c r="J708" s="4">
        <v>198660000</v>
      </c>
      <c r="M708" s="4">
        <v>153960</v>
      </c>
      <c r="O708" s="21">
        <f t="shared" si="32"/>
        <v>0.77499244941105416</v>
      </c>
    </row>
    <row r="709" spans="1:15" x14ac:dyDescent="0.3">
      <c r="A709" s="1">
        <v>40269</v>
      </c>
      <c r="B709" s="4">
        <v>15281</v>
      </c>
      <c r="C709" s="23">
        <f t="shared" si="30"/>
        <v>9.8856880389708692</v>
      </c>
      <c r="E709" s="1">
        <v>40269</v>
      </c>
      <c r="F709" s="4">
        <f t="shared" si="31"/>
        <v>198756</v>
      </c>
      <c r="I709" s="1">
        <v>40269</v>
      </c>
      <c r="J709" s="4">
        <v>198756000</v>
      </c>
      <c r="M709" s="4">
        <v>154577</v>
      </c>
      <c r="O709" s="21">
        <f t="shared" si="32"/>
        <v>0.77772243353659765</v>
      </c>
    </row>
    <row r="710" spans="1:15" x14ac:dyDescent="0.3">
      <c r="A710" s="1">
        <v>40299</v>
      </c>
      <c r="B710" s="4">
        <v>14856</v>
      </c>
      <c r="C710" s="23">
        <f t="shared" si="30"/>
        <v>9.6398676270196617</v>
      </c>
      <c r="E710" s="1">
        <v>40299</v>
      </c>
      <c r="F710" s="4">
        <f t="shared" si="31"/>
        <v>198911</v>
      </c>
      <c r="I710" s="1">
        <v>40299</v>
      </c>
      <c r="J710" s="4">
        <v>198911000</v>
      </c>
      <c r="M710" s="4">
        <v>154110</v>
      </c>
      <c r="O710" s="21">
        <f t="shared" si="32"/>
        <v>0.77476861510926998</v>
      </c>
    </row>
    <row r="711" spans="1:15" x14ac:dyDescent="0.3">
      <c r="A711" s="1">
        <v>40330</v>
      </c>
      <c r="B711" s="4">
        <v>14475</v>
      </c>
      <c r="C711" s="23">
        <f t="shared" si="30"/>
        <v>9.4224172161720574</v>
      </c>
      <c r="E711" s="1">
        <v>40330</v>
      </c>
      <c r="F711" s="4">
        <f t="shared" si="31"/>
        <v>199022</v>
      </c>
      <c r="I711" s="1">
        <v>40330</v>
      </c>
      <c r="J711" s="4">
        <v>199022000</v>
      </c>
      <c r="M711" s="4">
        <v>153623</v>
      </c>
      <c r="O711" s="21">
        <f t="shared" si="32"/>
        <v>0.77188953984986586</v>
      </c>
    </row>
    <row r="712" spans="1:15" x14ac:dyDescent="0.3">
      <c r="A712" s="1">
        <v>40360</v>
      </c>
      <c r="B712" s="4">
        <v>14542</v>
      </c>
      <c r="C712" s="23">
        <f t="shared" si="30"/>
        <v>9.4607342445790419</v>
      </c>
      <c r="E712" s="1">
        <v>40360</v>
      </c>
      <c r="F712" s="4">
        <f t="shared" si="31"/>
        <v>199182</v>
      </c>
      <c r="I712" s="1">
        <v>40360</v>
      </c>
      <c r="J712" s="4">
        <v>199182000</v>
      </c>
      <c r="M712" s="4">
        <v>153709</v>
      </c>
      <c r="O712" s="21">
        <f t="shared" si="32"/>
        <v>0.77170125814581647</v>
      </c>
    </row>
    <row r="713" spans="1:15" x14ac:dyDescent="0.3">
      <c r="A713" s="1">
        <v>40391</v>
      </c>
      <c r="B713" s="4">
        <v>14673</v>
      </c>
      <c r="C713" s="23">
        <f t="shared" si="30"/>
        <v>9.5230986902737573</v>
      </c>
      <c r="E713" s="1">
        <v>40391</v>
      </c>
      <c r="F713" s="4">
        <f t="shared" si="31"/>
        <v>199308</v>
      </c>
      <c r="I713" s="1">
        <v>40391</v>
      </c>
      <c r="J713" s="4">
        <v>199308000</v>
      </c>
      <c r="M713" s="4">
        <v>154078</v>
      </c>
      <c r="O713" s="21">
        <f t="shared" si="32"/>
        <v>0.77306480422261026</v>
      </c>
    </row>
    <row r="714" spans="1:15" x14ac:dyDescent="0.3">
      <c r="A714" s="1">
        <v>40422</v>
      </c>
      <c r="B714" s="4">
        <v>14577</v>
      </c>
      <c r="C714" s="23">
        <f t="shared" si="30"/>
        <v>9.4676746814231709</v>
      </c>
      <c r="E714" s="1">
        <v>40422</v>
      </c>
      <c r="F714" s="4">
        <f t="shared" si="31"/>
        <v>199445</v>
      </c>
      <c r="I714" s="1">
        <v>40422</v>
      </c>
      <c r="J714" s="4">
        <v>199445000</v>
      </c>
      <c r="M714" s="4">
        <v>153966</v>
      </c>
      <c r="O714" s="21">
        <f t="shared" si="32"/>
        <v>0.77197222291859913</v>
      </c>
    </row>
    <row r="715" spans="1:15" x14ac:dyDescent="0.3">
      <c r="A715" s="1">
        <v>40452</v>
      </c>
      <c r="B715" s="4">
        <v>14584</v>
      </c>
      <c r="C715" s="23">
        <f t="shared" si="30"/>
        <v>9.4897872866522217</v>
      </c>
      <c r="E715" s="1">
        <v>40452</v>
      </c>
      <c r="F715" s="4">
        <f t="shared" si="31"/>
        <v>199624</v>
      </c>
      <c r="I715" s="1">
        <v>40452</v>
      </c>
      <c r="J715" s="4">
        <v>199624000</v>
      </c>
      <c r="M715" s="4">
        <v>153681</v>
      </c>
      <c r="O715" s="21">
        <f t="shared" si="32"/>
        <v>0.76985232236604817</v>
      </c>
    </row>
    <row r="716" spans="1:15" x14ac:dyDescent="0.3">
      <c r="A716" s="1">
        <v>40483</v>
      </c>
      <c r="B716" s="4">
        <v>15094</v>
      </c>
      <c r="C716" s="23">
        <f t="shared" si="30"/>
        <v>9.792396522641754</v>
      </c>
      <c r="E716" s="1">
        <v>40483</v>
      </c>
      <c r="F716" s="4">
        <f t="shared" si="31"/>
        <v>199742</v>
      </c>
      <c r="I716" s="1">
        <v>40483</v>
      </c>
      <c r="J716" s="4">
        <v>199742000</v>
      </c>
      <c r="M716" s="4">
        <v>154140</v>
      </c>
      <c r="O716" s="21">
        <f t="shared" si="32"/>
        <v>0.77169548717846015</v>
      </c>
    </row>
    <row r="717" spans="1:15" x14ac:dyDescent="0.3">
      <c r="A717" s="1">
        <v>40513</v>
      </c>
      <c r="B717" s="4">
        <v>14354</v>
      </c>
      <c r="C717" s="23">
        <f t="shared" si="30"/>
        <v>9.3420718650951198</v>
      </c>
      <c r="E717" s="1">
        <v>40513</v>
      </c>
      <c r="F717" s="4">
        <f t="shared" si="31"/>
        <v>199844</v>
      </c>
      <c r="I717" s="1">
        <v>40513</v>
      </c>
      <c r="J717" s="4">
        <v>199844000</v>
      </c>
      <c r="M717" s="4">
        <v>153649</v>
      </c>
      <c r="O717" s="21">
        <f t="shared" si="32"/>
        <v>0.76884469886511486</v>
      </c>
    </row>
    <row r="718" spans="1:15" x14ac:dyDescent="0.3">
      <c r="A718" s="1">
        <v>40544</v>
      </c>
      <c r="B718" s="4">
        <v>13992</v>
      </c>
      <c r="C718" s="23">
        <f t="shared" si="30"/>
        <v>9.1305369215107923</v>
      </c>
      <c r="E718" s="1">
        <v>40544</v>
      </c>
      <c r="F718" s="4">
        <f t="shared" si="31"/>
        <v>199321</v>
      </c>
      <c r="I718" s="1">
        <v>40544</v>
      </c>
      <c r="J718" s="4">
        <v>199321000</v>
      </c>
      <c r="M718" s="4">
        <v>153244</v>
      </c>
      <c r="O718" s="21">
        <f t="shared" si="32"/>
        <v>0.76883017845585755</v>
      </c>
    </row>
    <row r="719" spans="1:15" x14ac:dyDescent="0.3">
      <c r="A719" s="1">
        <v>40575</v>
      </c>
      <c r="B719" s="4">
        <v>13798</v>
      </c>
      <c r="C719" s="23">
        <f t="shared" si="30"/>
        <v>9.0024727766214951</v>
      </c>
      <c r="E719" s="1">
        <v>40575</v>
      </c>
      <c r="F719" s="4">
        <f t="shared" si="31"/>
        <v>199449</v>
      </c>
      <c r="I719" s="1">
        <v>40575</v>
      </c>
      <c r="J719" s="4">
        <v>199449000</v>
      </c>
      <c r="M719" s="4">
        <v>153269</v>
      </c>
      <c r="O719" s="21">
        <f t="shared" si="32"/>
        <v>0.76846211312165014</v>
      </c>
    </row>
    <row r="720" spans="1:15" x14ac:dyDescent="0.3">
      <c r="A720" s="1">
        <v>40603</v>
      </c>
      <c r="B720" s="4">
        <v>13716</v>
      </c>
      <c r="C720" s="23">
        <f t="shared" si="30"/>
        <v>8.9437786095280334</v>
      </c>
      <c r="E720" s="1">
        <v>40603</v>
      </c>
      <c r="F720" s="4">
        <f t="shared" si="31"/>
        <v>199550</v>
      </c>
      <c r="I720" s="1">
        <v>40603</v>
      </c>
      <c r="J720" s="4">
        <v>199550000</v>
      </c>
      <c r="M720" s="4">
        <v>153358</v>
      </c>
      <c r="O720" s="21">
        <f t="shared" si="32"/>
        <v>0.76851916812828869</v>
      </c>
    </row>
    <row r="721" spans="1:15" x14ac:dyDescent="0.3">
      <c r="A721" s="1">
        <v>40634</v>
      </c>
      <c r="B721" s="4">
        <v>13872</v>
      </c>
      <c r="C721" s="23">
        <f t="shared" si="30"/>
        <v>9.0384289605024826</v>
      </c>
      <c r="E721" s="1">
        <v>40634</v>
      </c>
      <c r="F721" s="4">
        <f t="shared" si="31"/>
        <v>199668</v>
      </c>
      <c r="I721" s="1">
        <v>40634</v>
      </c>
      <c r="J721" s="4">
        <v>199668000</v>
      </c>
      <c r="M721" s="4">
        <v>153478</v>
      </c>
      <c r="O721" s="21">
        <f t="shared" si="32"/>
        <v>0.76866598553598975</v>
      </c>
    </row>
    <row r="722" spans="1:15" x14ac:dyDescent="0.3">
      <c r="A722" s="1">
        <v>40664</v>
      </c>
      <c r="B722" s="4">
        <v>13871</v>
      </c>
      <c r="C722" s="23">
        <f t="shared" si="30"/>
        <v>9.0334219026779206</v>
      </c>
      <c r="E722" s="1">
        <v>40664</v>
      </c>
      <c r="F722" s="4">
        <f t="shared" si="31"/>
        <v>199825</v>
      </c>
      <c r="I722" s="1">
        <v>40664</v>
      </c>
      <c r="J722" s="4">
        <v>199825000</v>
      </c>
      <c r="M722" s="4">
        <v>153552</v>
      </c>
      <c r="O722" s="21">
        <f t="shared" si="32"/>
        <v>0.76843237833103961</v>
      </c>
    </row>
    <row r="723" spans="1:15" x14ac:dyDescent="0.3">
      <c r="A723" s="1">
        <v>40695</v>
      </c>
      <c r="B723" s="4">
        <v>13964</v>
      </c>
      <c r="C723" s="23">
        <f t="shared" si="30"/>
        <v>9.1048386570949802</v>
      </c>
      <c r="E723" s="1">
        <v>40695</v>
      </c>
      <c r="F723" s="4">
        <f t="shared" si="31"/>
        <v>199914</v>
      </c>
      <c r="I723" s="1">
        <v>40695</v>
      </c>
      <c r="J723" s="4">
        <v>199914000</v>
      </c>
      <c r="M723" s="4">
        <v>153369</v>
      </c>
      <c r="O723" s="21">
        <f t="shared" si="32"/>
        <v>0.76717488520063626</v>
      </c>
    </row>
    <row r="724" spans="1:15" x14ac:dyDescent="0.3">
      <c r="A724" s="1">
        <v>40725</v>
      </c>
      <c r="B724" s="4">
        <v>13817</v>
      </c>
      <c r="C724" s="23">
        <f t="shared" si="30"/>
        <v>9.0115767161258766</v>
      </c>
      <c r="E724" s="1">
        <v>40725</v>
      </c>
      <c r="F724" s="4">
        <f t="shared" si="31"/>
        <v>200036</v>
      </c>
      <c r="I724" s="1">
        <v>40725</v>
      </c>
      <c r="J724" s="4">
        <v>200036000</v>
      </c>
      <c r="M724" s="4">
        <v>153325</v>
      </c>
      <c r="O724" s="21">
        <f t="shared" si="32"/>
        <v>0.76648703233417992</v>
      </c>
    </row>
    <row r="725" spans="1:15" x14ac:dyDescent="0.3">
      <c r="A725" s="1">
        <v>40756</v>
      </c>
      <c r="B725" s="4">
        <v>13837</v>
      </c>
      <c r="C725" s="23">
        <f t="shared" si="30"/>
        <v>9.0021924831009645</v>
      </c>
      <c r="E725" s="1">
        <v>40756</v>
      </c>
      <c r="F725" s="4">
        <f t="shared" si="31"/>
        <v>200093</v>
      </c>
      <c r="I725" s="1">
        <v>40756</v>
      </c>
      <c r="J725" s="4">
        <v>200093000</v>
      </c>
      <c r="M725" s="4">
        <v>153707</v>
      </c>
      <c r="O725" s="21">
        <f t="shared" si="32"/>
        <v>0.76817779732424429</v>
      </c>
    </row>
    <row r="726" spans="1:15" x14ac:dyDescent="0.3">
      <c r="A726" s="1">
        <v>40787</v>
      </c>
      <c r="B726" s="4">
        <v>13910</v>
      </c>
      <c r="C726" s="23">
        <f t="shared" si="30"/>
        <v>9.0281293404467977</v>
      </c>
      <c r="E726" s="1">
        <v>40787</v>
      </c>
      <c r="F726" s="4">
        <f t="shared" si="31"/>
        <v>200134</v>
      </c>
      <c r="I726" s="1">
        <v>40787</v>
      </c>
      <c r="J726" s="4">
        <v>200134000</v>
      </c>
      <c r="M726" s="4">
        <v>154074</v>
      </c>
      <c r="O726" s="21">
        <f t="shared" si="32"/>
        <v>0.76985419768754937</v>
      </c>
    </row>
    <row r="727" spans="1:15" x14ac:dyDescent="0.3">
      <c r="A727" s="1">
        <v>40817</v>
      </c>
      <c r="B727" s="4">
        <v>13696</v>
      </c>
      <c r="C727" s="23">
        <f t="shared" si="30"/>
        <v>8.8929290305824296</v>
      </c>
      <c r="E727" s="1">
        <v>40817</v>
      </c>
      <c r="F727" s="4">
        <f t="shared" si="31"/>
        <v>200224</v>
      </c>
      <c r="I727" s="1">
        <v>40817</v>
      </c>
      <c r="J727" s="4">
        <v>200224000</v>
      </c>
      <c r="M727" s="4">
        <v>154010</v>
      </c>
      <c r="O727" s="21">
        <f t="shared" si="32"/>
        <v>0.76918850887006551</v>
      </c>
    </row>
    <row r="728" spans="1:15" x14ac:dyDescent="0.3">
      <c r="A728" s="1">
        <v>40848</v>
      </c>
      <c r="B728" s="4">
        <v>13325</v>
      </c>
      <c r="C728" s="23">
        <f t="shared" si="30"/>
        <v>8.6472069359360404</v>
      </c>
      <c r="E728" s="1">
        <v>40848</v>
      </c>
      <c r="F728" s="4">
        <f t="shared" si="31"/>
        <v>200233</v>
      </c>
      <c r="I728" s="1">
        <v>40848</v>
      </c>
      <c r="J728" s="4">
        <v>200233000</v>
      </c>
      <c r="M728" s="4">
        <v>154096</v>
      </c>
      <c r="O728" s="21">
        <f t="shared" si="32"/>
        <v>0.76958343529787798</v>
      </c>
    </row>
    <row r="729" spans="1:15" x14ac:dyDescent="0.3">
      <c r="A729" s="1">
        <v>40878</v>
      </c>
      <c r="B729" s="4">
        <v>13049</v>
      </c>
      <c r="C729" s="23">
        <f t="shared" si="30"/>
        <v>8.4764039104875124</v>
      </c>
      <c r="E729" s="1">
        <v>40878</v>
      </c>
      <c r="F729" s="4">
        <f t="shared" si="31"/>
        <v>200220</v>
      </c>
      <c r="I729" s="1">
        <v>40878</v>
      </c>
      <c r="J729" s="4">
        <v>200220000</v>
      </c>
      <c r="M729" s="4">
        <v>153945</v>
      </c>
      <c r="O729" s="21">
        <f t="shared" si="32"/>
        <v>0.76887923284387172</v>
      </c>
    </row>
    <row r="730" spans="1:15" x14ac:dyDescent="0.3">
      <c r="A730" s="1">
        <v>40909</v>
      </c>
      <c r="B730" s="4">
        <v>12748</v>
      </c>
      <c r="C730" s="23">
        <f t="shared" si="30"/>
        <v>8.2588302365959212</v>
      </c>
      <c r="E730" s="1">
        <v>40909</v>
      </c>
      <c r="F730" s="4">
        <f t="shared" si="31"/>
        <v>201184</v>
      </c>
      <c r="I730" s="1">
        <v>40909</v>
      </c>
      <c r="J730" s="4">
        <v>201184000</v>
      </c>
      <c r="M730" s="4">
        <v>154356</v>
      </c>
      <c r="O730" s="21">
        <f t="shared" si="32"/>
        <v>0.76723795132813744</v>
      </c>
    </row>
    <row r="731" spans="1:15" x14ac:dyDescent="0.3">
      <c r="A731" s="1">
        <v>40940</v>
      </c>
      <c r="B731" s="4">
        <v>12806</v>
      </c>
      <c r="C731" s="23">
        <f t="shared" si="30"/>
        <v>8.2712740190537701</v>
      </c>
      <c r="E731" s="1">
        <v>40940</v>
      </c>
      <c r="F731" s="4">
        <f t="shared" si="31"/>
        <v>201204</v>
      </c>
      <c r="I731" s="1">
        <v>40940</v>
      </c>
      <c r="J731" s="4">
        <v>201204000</v>
      </c>
      <c r="M731" s="4">
        <v>154825</v>
      </c>
      <c r="O731" s="21">
        <f t="shared" si="32"/>
        <v>0.76949265422158608</v>
      </c>
    </row>
    <row r="732" spans="1:15" x14ac:dyDescent="0.3">
      <c r="A732" s="1">
        <v>40969</v>
      </c>
      <c r="B732" s="4">
        <v>12686</v>
      </c>
      <c r="C732" s="23">
        <f t="shared" si="30"/>
        <v>8.2000168059622389</v>
      </c>
      <c r="E732" s="1">
        <v>40969</v>
      </c>
      <c r="F732" s="4">
        <f t="shared" si="31"/>
        <v>201225</v>
      </c>
      <c r="I732" s="1">
        <v>40969</v>
      </c>
      <c r="J732" s="4">
        <v>201225000</v>
      </c>
      <c r="M732" s="4">
        <v>154707</v>
      </c>
      <c r="O732" s="21">
        <f t="shared" si="32"/>
        <v>0.76882594111069702</v>
      </c>
    </row>
    <row r="733" spans="1:15" x14ac:dyDescent="0.3">
      <c r="A733" s="1">
        <v>41000</v>
      </c>
      <c r="B733" s="4">
        <v>12518</v>
      </c>
      <c r="C733" s="23">
        <f t="shared" si="30"/>
        <v>8.1048358379032841</v>
      </c>
      <c r="E733" s="1">
        <v>41000</v>
      </c>
      <c r="F733" s="4">
        <f t="shared" si="31"/>
        <v>201303</v>
      </c>
      <c r="I733" s="1">
        <v>41000</v>
      </c>
      <c r="J733" s="4">
        <v>201303000</v>
      </c>
      <c r="M733" s="4">
        <v>154451</v>
      </c>
      <c r="O733" s="21">
        <f t="shared" si="32"/>
        <v>0.76725632504234909</v>
      </c>
    </row>
    <row r="734" spans="1:15" x14ac:dyDescent="0.3">
      <c r="A734" s="1">
        <v>41030</v>
      </c>
      <c r="B734" s="4">
        <v>12695</v>
      </c>
      <c r="C734" s="23">
        <f t="shared" si="30"/>
        <v>8.1904282635904977</v>
      </c>
      <c r="E734" s="1">
        <v>41030</v>
      </c>
      <c r="F734" s="4">
        <f t="shared" si="31"/>
        <v>201365</v>
      </c>
      <c r="I734" s="1">
        <v>41030</v>
      </c>
      <c r="J734" s="4">
        <v>201365000</v>
      </c>
      <c r="M734" s="4">
        <v>154998</v>
      </c>
      <c r="O734" s="21">
        <f t="shared" si="32"/>
        <v>0.76973654805949399</v>
      </c>
    </row>
    <row r="735" spans="1:15" x14ac:dyDescent="0.3">
      <c r="A735" s="1">
        <v>41061</v>
      </c>
      <c r="B735" s="4">
        <v>12701</v>
      </c>
      <c r="C735" s="23">
        <f t="shared" si="30"/>
        <v>8.1863241142385696</v>
      </c>
      <c r="E735" s="1">
        <v>41061</v>
      </c>
      <c r="F735" s="4">
        <f t="shared" si="31"/>
        <v>201404</v>
      </c>
      <c r="I735" s="1">
        <v>41061</v>
      </c>
      <c r="J735" s="4">
        <v>201404000</v>
      </c>
      <c r="M735" s="4">
        <v>155149</v>
      </c>
      <c r="O735" s="21">
        <f t="shared" si="32"/>
        <v>0.77033723262695875</v>
      </c>
    </row>
    <row r="736" spans="1:15" x14ac:dyDescent="0.3">
      <c r="A736" s="1">
        <v>41091</v>
      </c>
      <c r="B736" s="4">
        <v>12745</v>
      </c>
      <c r="C736" s="23">
        <f t="shared" si="30"/>
        <v>8.2228458982547821</v>
      </c>
      <c r="E736" s="1">
        <v>41091</v>
      </c>
      <c r="F736" s="4">
        <f t="shared" si="31"/>
        <v>201478</v>
      </c>
      <c r="I736" s="1">
        <v>41091</v>
      </c>
      <c r="J736" s="4">
        <v>201478000</v>
      </c>
      <c r="M736" s="4">
        <v>154995</v>
      </c>
      <c r="O736" s="21">
        <f t="shared" si="32"/>
        <v>0.76928994728953037</v>
      </c>
    </row>
    <row r="737" spans="1:15" x14ac:dyDescent="0.3">
      <c r="A737" s="1">
        <v>41122</v>
      </c>
      <c r="B737" s="4">
        <v>12483</v>
      </c>
      <c r="C737" s="23">
        <f t="shared" si="30"/>
        <v>8.0719315602630495</v>
      </c>
      <c r="E737" s="1">
        <v>41122</v>
      </c>
      <c r="F737" s="4">
        <f t="shared" si="31"/>
        <v>201484</v>
      </c>
      <c r="I737" s="1">
        <v>41122</v>
      </c>
      <c r="J737" s="4">
        <v>201484000</v>
      </c>
      <c r="M737" s="4">
        <v>154647</v>
      </c>
      <c r="O737" s="21">
        <f t="shared" si="32"/>
        <v>0.76753985428123328</v>
      </c>
    </row>
    <row r="738" spans="1:15" x14ac:dyDescent="0.3">
      <c r="A738" s="1">
        <v>41153</v>
      </c>
      <c r="B738" s="4">
        <v>12082</v>
      </c>
      <c r="C738" s="23">
        <f t="shared" si="30"/>
        <v>7.7920235269837992</v>
      </c>
      <c r="E738" s="1">
        <v>41153</v>
      </c>
      <c r="F738" s="4">
        <f t="shared" si="31"/>
        <v>201494</v>
      </c>
      <c r="I738" s="1">
        <v>41153</v>
      </c>
      <c r="J738" s="4">
        <v>201494000</v>
      </c>
      <c r="M738" s="4">
        <v>155056</v>
      </c>
      <c r="O738" s="21">
        <f t="shared" si="32"/>
        <v>0.76953159895580014</v>
      </c>
    </row>
    <row r="739" spans="1:15" x14ac:dyDescent="0.3">
      <c r="A739" s="1">
        <v>41183</v>
      </c>
      <c r="B739" s="4">
        <v>12248</v>
      </c>
      <c r="C739" s="23">
        <f t="shared" si="30"/>
        <v>7.8726795906823677</v>
      </c>
      <c r="E739" s="1">
        <v>41183</v>
      </c>
      <c r="F739" s="4">
        <f t="shared" si="31"/>
        <v>201570</v>
      </c>
      <c r="I739" s="1">
        <v>41183</v>
      </c>
      <c r="J739" s="4">
        <v>201570000</v>
      </c>
      <c r="M739" s="4">
        <v>155576</v>
      </c>
      <c r="O739" s="21">
        <f t="shared" si="32"/>
        <v>0.77182120355211592</v>
      </c>
    </row>
    <row r="740" spans="1:15" x14ac:dyDescent="0.3">
      <c r="A740" s="1">
        <v>41214</v>
      </c>
      <c r="B740" s="4">
        <v>12042</v>
      </c>
      <c r="C740" s="23">
        <f t="shared" si="30"/>
        <v>7.7530759276070533</v>
      </c>
      <c r="E740" s="1">
        <v>41214</v>
      </c>
      <c r="F740" s="4">
        <f t="shared" si="31"/>
        <v>201617</v>
      </c>
      <c r="I740" s="1">
        <v>41214</v>
      </c>
      <c r="J740" s="4">
        <v>201617000</v>
      </c>
      <c r="M740" s="4">
        <v>155319</v>
      </c>
      <c r="O740" s="21">
        <f t="shared" si="32"/>
        <v>0.77036658615096942</v>
      </c>
    </row>
    <row r="741" spans="1:15" x14ac:dyDescent="0.3">
      <c r="A741" s="1">
        <v>41244</v>
      </c>
      <c r="B741" s="4">
        <v>12206</v>
      </c>
      <c r="C741" s="23">
        <f t="shared" si="30"/>
        <v>7.848962452816842</v>
      </c>
      <c r="E741" s="1">
        <v>41244</v>
      </c>
      <c r="F741" s="4">
        <f t="shared" si="31"/>
        <v>201655</v>
      </c>
      <c r="I741" s="1">
        <v>41244</v>
      </c>
      <c r="J741" s="4">
        <v>201655000</v>
      </c>
      <c r="M741" s="4">
        <v>155511</v>
      </c>
      <c r="O741" s="21">
        <f t="shared" si="32"/>
        <v>0.77117353896506413</v>
      </c>
    </row>
    <row r="742" spans="1:15" x14ac:dyDescent="0.3">
      <c r="A742" s="1">
        <v>41275</v>
      </c>
      <c r="B742" s="4">
        <v>12332</v>
      </c>
      <c r="C742" s="23">
        <f t="shared" si="30"/>
        <v>7.9227003482082061</v>
      </c>
      <c r="E742" s="1">
        <v>41275</v>
      </c>
      <c r="F742" s="4">
        <f t="shared" si="31"/>
        <v>201939</v>
      </c>
      <c r="I742" s="1">
        <v>41275</v>
      </c>
      <c r="J742" s="4">
        <v>201939000</v>
      </c>
      <c r="M742" s="4">
        <v>155654</v>
      </c>
      <c r="O742" s="21">
        <f t="shared" si="32"/>
        <v>0.77079712190314897</v>
      </c>
    </row>
    <row r="743" spans="1:15" x14ac:dyDescent="0.3">
      <c r="A743" s="1">
        <v>41306</v>
      </c>
      <c r="B743" s="4">
        <v>12032</v>
      </c>
      <c r="C743" s="23">
        <f t="shared" si="30"/>
        <v>7.7364265322393972</v>
      </c>
      <c r="E743" s="1">
        <v>41306</v>
      </c>
      <c r="F743" s="4">
        <f t="shared" si="31"/>
        <v>201977</v>
      </c>
      <c r="I743" s="1">
        <v>41306</v>
      </c>
      <c r="J743" s="4">
        <v>201977000</v>
      </c>
      <c r="M743" s="4">
        <v>155524</v>
      </c>
      <c r="O743" s="21">
        <f t="shared" si="32"/>
        <v>0.77000846631052056</v>
      </c>
    </row>
    <row r="744" spans="1:15" x14ac:dyDescent="0.3">
      <c r="A744" s="1">
        <v>41334</v>
      </c>
      <c r="B744" s="4">
        <v>11742</v>
      </c>
      <c r="C744" s="23">
        <f t="shared" si="30"/>
        <v>7.5741156436256674</v>
      </c>
      <c r="E744" s="1">
        <v>41334</v>
      </c>
      <c r="F744" s="4">
        <f t="shared" si="31"/>
        <v>202009</v>
      </c>
      <c r="I744" s="1">
        <v>41334</v>
      </c>
      <c r="J744" s="4">
        <v>202009000</v>
      </c>
      <c r="M744" s="4">
        <v>155028</v>
      </c>
      <c r="O744" s="21">
        <f t="shared" si="32"/>
        <v>0.76743115405749252</v>
      </c>
    </row>
    <row r="745" spans="1:15" x14ac:dyDescent="0.3">
      <c r="A745" s="1">
        <v>41365</v>
      </c>
      <c r="B745" s="4">
        <v>11659</v>
      </c>
      <c r="C745" s="23">
        <f t="shared" si="30"/>
        <v>7.5104033806155712</v>
      </c>
      <c r="E745" s="1">
        <v>41365</v>
      </c>
      <c r="F745" s="4">
        <f t="shared" si="31"/>
        <v>202104</v>
      </c>
      <c r="I745" s="1">
        <v>41365</v>
      </c>
      <c r="J745" s="4">
        <v>202104000</v>
      </c>
      <c r="M745" s="4">
        <v>155238</v>
      </c>
      <c r="O745" s="21">
        <f t="shared" si="32"/>
        <v>0.76810948818430114</v>
      </c>
    </row>
    <row r="746" spans="1:15" x14ac:dyDescent="0.3">
      <c r="A746" s="1">
        <v>41395</v>
      </c>
      <c r="B746" s="4">
        <v>11760</v>
      </c>
      <c r="C746" s="23">
        <f t="shared" si="30"/>
        <v>7.5550244767374624</v>
      </c>
      <c r="E746" s="1">
        <v>41395</v>
      </c>
      <c r="F746" s="4">
        <f t="shared" si="31"/>
        <v>202171</v>
      </c>
      <c r="I746" s="1">
        <v>41395</v>
      </c>
      <c r="J746" s="4">
        <v>202171000</v>
      </c>
      <c r="M746" s="4">
        <v>155658</v>
      </c>
      <c r="O746" s="21">
        <f t="shared" si="32"/>
        <v>0.76993238397198405</v>
      </c>
    </row>
    <row r="747" spans="1:15" x14ac:dyDescent="0.3">
      <c r="A747" s="1">
        <v>41426</v>
      </c>
      <c r="B747" s="4">
        <v>11777</v>
      </c>
      <c r="C747" s="23">
        <f t="shared" si="30"/>
        <v>7.5573523277825903</v>
      </c>
      <c r="E747" s="1">
        <v>41426</v>
      </c>
      <c r="F747" s="4">
        <f t="shared" si="31"/>
        <v>202245</v>
      </c>
      <c r="I747" s="1">
        <v>41426</v>
      </c>
      <c r="J747" s="4">
        <v>202245000</v>
      </c>
      <c r="M747" s="4">
        <v>155835</v>
      </c>
      <c r="O747" s="21">
        <f t="shared" si="32"/>
        <v>0.77052584736334651</v>
      </c>
    </row>
    <row r="748" spans="1:15" x14ac:dyDescent="0.3">
      <c r="A748" s="1">
        <v>41456</v>
      </c>
      <c r="B748" s="4">
        <v>11514</v>
      </c>
      <c r="C748" s="23">
        <f t="shared" si="30"/>
        <v>7.390338771999641</v>
      </c>
      <c r="E748" s="1">
        <v>41456</v>
      </c>
      <c r="F748" s="4">
        <f t="shared" si="31"/>
        <v>202303</v>
      </c>
      <c r="I748" s="1">
        <v>41456</v>
      </c>
      <c r="J748" s="4">
        <v>202303000</v>
      </c>
      <c r="M748" s="4">
        <v>155798</v>
      </c>
      <c r="O748" s="21">
        <f t="shared" si="32"/>
        <v>0.7701220446557886</v>
      </c>
    </row>
    <row r="749" spans="1:15" x14ac:dyDescent="0.3">
      <c r="A749" s="1">
        <v>41487</v>
      </c>
      <c r="B749" s="4">
        <v>11316</v>
      </c>
      <c r="E749" s="1">
        <v>41487</v>
      </c>
      <c r="F749" s="4">
        <f t="shared" si="31"/>
        <v>0</v>
      </c>
      <c r="M749" s="4">
        <v>155486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2"/>
  <sheetViews>
    <sheetView workbookViewId="0">
      <pane xSplit="1" ySplit="2" topLeftCell="B222" activePane="bottomRight" state="frozen"/>
      <selection pane="topRight" activeCell="B1" sqref="B1"/>
      <selection pane="bottomLeft" activeCell="A3" sqref="A3"/>
      <selection pane="bottomRight" activeCell="F228" sqref="F228"/>
    </sheetView>
  </sheetViews>
  <sheetFormatPr defaultRowHeight="14.4" x14ac:dyDescent="0.3"/>
  <cols>
    <col min="1" max="5" width="20.6640625" customWidth="1"/>
    <col min="10" max="10" width="8.88671875" style="8"/>
  </cols>
  <sheetData>
    <row r="1" spans="1:10" x14ac:dyDescent="0.3">
      <c r="A1" s="3" t="s">
        <v>0</v>
      </c>
      <c r="B1" s="3" t="s">
        <v>18</v>
      </c>
      <c r="C1" s="3" t="s">
        <v>34</v>
      </c>
      <c r="D1" s="3" t="s">
        <v>36</v>
      </c>
      <c r="E1" s="3" t="s">
        <v>39</v>
      </c>
      <c r="F1" s="3" t="s">
        <v>41</v>
      </c>
      <c r="H1" s="3" t="s">
        <v>42</v>
      </c>
      <c r="I1" s="14" t="s">
        <v>43</v>
      </c>
      <c r="J1" s="14" t="s">
        <v>94</v>
      </c>
    </row>
    <row r="2" spans="1:10" x14ac:dyDescent="0.3">
      <c r="A2" s="3" t="s">
        <v>1</v>
      </c>
      <c r="B2" s="3" t="s">
        <v>19</v>
      </c>
      <c r="C2" s="3" t="s">
        <v>35</v>
      </c>
      <c r="D2" s="3" t="s">
        <v>37</v>
      </c>
      <c r="E2" s="3" t="s">
        <v>40</v>
      </c>
    </row>
    <row r="3" spans="1:10" x14ac:dyDescent="0.3">
      <c r="A3" s="3" t="s">
        <v>2</v>
      </c>
      <c r="B3" s="3" t="s">
        <v>13</v>
      </c>
      <c r="C3" s="3" t="s">
        <v>13</v>
      </c>
      <c r="D3" s="3" t="s">
        <v>13</v>
      </c>
      <c r="E3" s="3" t="s">
        <v>13</v>
      </c>
    </row>
    <row r="4" spans="1:10" x14ac:dyDescent="0.3">
      <c r="A4" s="3" t="s">
        <v>3</v>
      </c>
      <c r="B4" s="3" t="s">
        <v>14</v>
      </c>
      <c r="C4" s="3" t="s">
        <v>14</v>
      </c>
      <c r="D4" s="3" t="s">
        <v>14</v>
      </c>
      <c r="E4" s="3" t="s">
        <v>14</v>
      </c>
    </row>
    <row r="5" spans="1:10" x14ac:dyDescent="0.3">
      <c r="A5" s="3" t="s">
        <v>4</v>
      </c>
      <c r="B5" s="3" t="s">
        <v>15</v>
      </c>
      <c r="C5" s="3" t="s">
        <v>15</v>
      </c>
      <c r="D5" s="3" t="s">
        <v>15</v>
      </c>
      <c r="E5" s="3" t="s">
        <v>15</v>
      </c>
    </row>
    <row r="6" spans="1:10" x14ac:dyDescent="0.3">
      <c r="A6" s="3" t="s">
        <v>5</v>
      </c>
      <c r="B6" s="3" t="s">
        <v>17</v>
      </c>
      <c r="C6" s="3" t="s">
        <v>17</v>
      </c>
      <c r="D6" s="3" t="s">
        <v>17</v>
      </c>
      <c r="E6" s="3" t="s">
        <v>17</v>
      </c>
    </row>
    <row r="7" spans="1:10" x14ac:dyDescent="0.3">
      <c r="A7" s="3" t="s">
        <v>6</v>
      </c>
      <c r="B7" s="3" t="s">
        <v>20</v>
      </c>
      <c r="C7" s="3" t="s">
        <v>20</v>
      </c>
      <c r="D7" s="3" t="s">
        <v>20</v>
      </c>
      <c r="E7" s="3" t="s">
        <v>20</v>
      </c>
    </row>
    <row r="8" spans="1:10" x14ac:dyDescent="0.3">
      <c r="A8" s="3" t="s">
        <v>7</v>
      </c>
      <c r="B8" s="3" t="s">
        <v>21</v>
      </c>
      <c r="C8" s="3" t="s">
        <v>21</v>
      </c>
      <c r="D8" s="3" t="s">
        <v>38</v>
      </c>
      <c r="E8" s="3" t="s">
        <v>38</v>
      </c>
    </row>
    <row r="9" spans="1:10" x14ac:dyDescent="0.3">
      <c r="A9" s="3" t="s">
        <v>8</v>
      </c>
      <c r="B9" s="3" t="s">
        <v>16</v>
      </c>
      <c r="C9" s="3" t="s">
        <v>16</v>
      </c>
      <c r="D9" s="3" t="s">
        <v>16</v>
      </c>
      <c r="E9" s="3" t="s">
        <v>16</v>
      </c>
    </row>
    <row r="10" spans="1:10" x14ac:dyDescent="0.3">
      <c r="A10" s="3" t="s">
        <v>9</v>
      </c>
      <c r="B10" s="3" t="s">
        <v>22</v>
      </c>
      <c r="C10" s="3" t="s">
        <v>10</v>
      </c>
      <c r="D10" s="3" t="s">
        <v>10</v>
      </c>
      <c r="E10" s="3" t="s">
        <v>10</v>
      </c>
    </row>
    <row r="11" spans="1:10" x14ac:dyDescent="0.3">
      <c r="B11" s="3" t="s">
        <v>23</v>
      </c>
    </row>
    <row r="12" spans="1:10" x14ac:dyDescent="0.3">
      <c r="B12" s="3" t="s">
        <v>24</v>
      </c>
    </row>
    <row r="13" spans="1:10" x14ac:dyDescent="0.3">
      <c r="B13" s="3" t="s">
        <v>25</v>
      </c>
    </row>
    <row r="14" spans="1:10" x14ac:dyDescent="0.3">
      <c r="B14" s="3" t="s">
        <v>26</v>
      </c>
    </row>
    <row r="15" spans="1:10" x14ac:dyDescent="0.3">
      <c r="B15" s="3" t="s">
        <v>10</v>
      </c>
    </row>
    <row r="16" spans="1:10" x14ac:dyDescent="0.3">
      <c r="B16" s="3" t="s">
        <v>27</v>
      </c>
    </row>
    <row r="17" spans="1:9" x14ac:dyDescent="0.3">
      <c r="B17" s="3" t="s">
        <v>28</v>
      </c>
    </row>
    <row r="18" spans="1:9" x14ac:dyDescent="0.3">
      <c r="B18" s="3" t="s">
        <v>10</v>
      </c>
    </row>
    <row r="19" spans="1:9" x14ac:dyDescent="0.3">
      <c r="B19" s="3" t="s">
        <v>29</v>
      </c>
    </row>
    <row r="20" spans="1:9" x14ac:dyDescent="0.3">
      <c r="B20" s="3" t="s">
        <v>10</v>
      </c>
    </row>
    <row r="21" spans="1:9" x14ac:dyDescent="0.3">
      <c r="B21" s="3" t="s">
        <v>30</v>
      </c>
    </row>
    <row r="22" spans="1:9" x14ac:dyDescent="0.3">
      <c r="B22" s="3" t="s">
        <v>31</v>
      </c>
    </row>
    <row r="23" spans="1:9" x14ac:dyDescent="0.3">
      <c r="B23" s="3" t="s">
        <v>32</v>
      </c>
    </row>
    <row r="24" spans="1:9" x14ac:dyDescent="0.3">
      <c r="B24" s="3" t="s">
        <v>33</v>
      </c>
    </row>
    <row r="26" spans="1:9" x14ac:dyDescent="0.3">
      <c r="A26" s="3" t="s">
        <v>11</v>
      </c>
      <c r="B26" s="3" t="s">
        <v>12</v>
      </c>
      <c r="C26" s="3" t="s">
        <v>12</v>
      </c>
      <c r="D26" s="3" t="s">
        <v>12</v>
      </c>
      <c r="E26" s="3" t="s">
        <v>12</v>
      </c>
    </row>
    <row r="27" spans="1:9" x14ac:dyDescent="0.3">
      <c r="A27" s="3" t="s">
        <v>44</v>
      </c>
      <c r="B27" s="3" t="s">
        <v>19</v>
      </c>
      <c r="C27" s="3" t="s">
        <v>35</v>
      </c>
      <c r="D27" s="3" t="s">
        <v>37</v>
      </c>
      <c r="E27" s="3" t="s">
        <v>40</v>
      </c>
    </row>
    <row r="28" spans="1:9" x14ac:dyDescent="0.3">
      <c r="A28" s="1">
        <v>14246</v>
      </c>
      <c r="B28" s="4">
        <v>3988</v>
      </c>
      <c r="C28" s="2">
        <v>593.79999999999995</v>
      </c>
      <c r="H28" s="5">
        <f>B28-F28</f>
        <v>3988</v>
      </c>
      <c r="I28" s="5"/>
    </row>
    <row r="29" spans="1:9" x14ac:dyDescent="0.3">
      <c r="A29" s="1">
        <v>14277</v>
      </c>
      <c r="B29" s="4">
        <v>4001</v>
      </c>
      <c r="C29" s="2">
        <v>606.29999999999995</v>
      </c>
      <c r="H29" s="5">
        <f t="shared" ref="H29:H92" si="0">B29-F29</f>
        <v>4001</v>
      </c>
      <c r="I29" s="5"/>
    </row>
    <row r="30" spans="1:9" x14ac:dyDescent="0.3">
      <c r="A30" s="1">
        <v>14305</v>
      </c>
      <c r="B30" s="4">
        <v>4002</v>
      </c>
      <c r="C30" s="2">
        <v>610.20000000000005</v>
      </c>
      <c r="H30" s="5">
        <f t="shared" si="0"/>
        <v>4002</v>
      </c>
      <c r="I30" s="5"/>
    </row>
    <row r="31" spans="1:9" x14ac:dyDescent="0.3">
      <c r="A31" s="1">
        <v>14336</v>
      </c>
      <c r="B31" s="4">
        <v>4002</v>
      </c>
      <c r="C31" s="2">
        <v>611.5</v>
      </c>
      <c r="H31" s="5">
        <f t="shared" si="0"/>
        <v>4002</v>
      </c>
      <c r="I31" s="5"/>
    </row>
    <row r="32" spans="1:9" x14ac:dyDescent="0.3">
      <c r="A32" s="1">
        <v>14366</v>
      </c>
      <c r="B32" s="4">
        <v>4006</v>
      </c>
      <c r="C32" s="2">
        <v>623.70000000000005</v>
      </c>
      <c r="H32" s="5">
        <f t="shared" si="0"/>
        <v>4006</v>
      </c>
      <c r="I32" s="5"/>
    </row>
    <row r="33" spans="1:9" x14ac:dyDescent="0.3">
      <c r="A33" s="1">
        <v>14397</v>
      </c>
      <c r="B33" s="4">
        <v>4003</v>
      </c>
      <c r="C33" s="2">
        <v>628.5</v>
      </c>
      <c r="H33" s="5">
        <f t="shared" si="0"/>
        <v>4003</v>
      </c>
      <c r="I33" s="5"/>
    </row>
    <row r="34" spans="1:9" x14ac:dyDescent="0.3">
      <c r="A34" s="1">
        <v>14427</v>
      </c>
      <c r="B34" s="4">
        <v>4019</v>
      </c>
      <c r="C34" s="2">
        <v>631.6</v>
      </c>
      <c r="H34" s="5">
        <f t="shared" si="0"/>
        <v>4019</v>
      </c>
      <c r="I34" s="5"/>
    </row>
    <row r="35" spans="1:9" x14ac:dyDescent="0.3">
      <c r="A35" s="1">
        <v>14458</v>
      </c>
      <c r="B35" s="4">
        <v>4046</v>
      </c>
      <c r="C35" s="2">
        <v>638.79999999999995</v>
      </c>
      <c r="H35" s="5">
        <f t="shared" si="0"/>
        <v>4046</v>
      </c>
      <c r="I35" s="5"/>
    </row>
    <row r="36" spans="1:9" x14ac:dyDescent="0.3">
      <c r="A36" s="1">
        <v>14489</v>
      </c>
      <c r="B36" s="4">
        <v>4076</v>
      </c>
      <c r="C36" s="2">
        <v>644</v>
      </c>
      <c r="H36" s="5">
        <f t="shared" si="0"/>
        <v>4076</v>
      </c>
      <c r="I36" s="5"/>
    </row>
    <row r="37" spans="1:9" x14ac:dyDescent="0.3">
      <c r="A37" s="1">
        <v>14519</v>
      </c>
      <c r="B37" s="4">
        <v>4089</v>
      </c>
      <c r="C37" s="2">
        <v>644.6</v>
      </c>
      <c r="H37" s="5">
        <f t="shared" si="0"/>
        <v>4089</v>
      </c>
      <c r="I37" s="5"/>
    </row>
    <row r="38" spans="1:9" x14ac:dyDescent="0.3">
      <c r="A38" s="1">
        <v>14550</v>
      </c>
      <c r="B38" s="4">
        <v>4109</v>
      </c>
      <c r="C38" s="2">
        <v>650.79999999999995</v>
      </c>
      <c r="H38" s="5">
        <f t="shared" si="0"/>
        <v>4109</v>
      </c>
      <c r="I38" s="5"/>
    </row>
    <row r="39" spans="1:9" x14ac:dyDescent="0.3">
      <c r="A39" s="1">
        <v>14580</v>
      </c>
      <c r="B39" s="4">
        <v>4134</v>
      </c>
      <c r="C39" s="2">
        <v>666.2</v>
      </c>
      <c r="H39" s="5">
        <f t="shared" si="0"/>
        <v>4134</v>
      </c>
      <c r="I39" s="5"/>
    </row>
    <row r="40" spans="1:9" x14ac:dyDescent="0.3">
      <c r="A40" s="1">
        <v>14611</v>
      </c>
      <c r="B40" s="4">
        <v>4150</v>
      </c>
      <c r="C40" s="2">
        <v>659.4</v>
      </c>
      <c r="H40" s="5">
        <f t="shared" si="0"/>
        <v>4150</v>
      </c>
      <c r="I40" s="5"/>
    </row>
    <row r="41" spans="1:9" x14ac:dyDescent="0.3">
      <c r="A41" s="1">
        <v>14642</v>
      </c>
      <c r="B41" s="4">
        <v>4150</v>
      </c>
      <c r="C41" s="2">
        <v>658.4</v>
      </c>
      <c r="H41" s="5">
        <f t="shared" si="0"/>
        <v>4150</v>
      </c>
      <c r="I41" s="5"/>
    </row>
    <row r="42" spans="1:9" x14ac:dyDescent="0.3">
      <c r="A42" s="1">
        <v>14671</v>
      </c>
      <c r="B42" s="4">
        <v>4151</v>
      </c>
      <c r="C42" s="2">
        <v>663.8</v>
      </c>
      <c r="H42" s="5">
        <f t="shared" si="0"/>
        <v>4151</v>
      </c>
      <c r="I42" s="5"/>
    </row>
    <row r="43" spans="1:9" x14ac:dyDescent="0.3">
      <c r="A43" s="1">
        <v>14702</v>
      </c>
      <c r="B43" s="4">
        <v>4152</v>
      </c>
      <c r="C43" s="2">
        <v>670.9</v>
      </c>
      <c r="H43" s="5">
        <f t="shared" si="0"/>
        <v>4152</v>
      </c>
      <c r="I43" s="5"/>
    </row>
    <row r="44" spans="1:9" x14ac:dyDescent="0.3">
      <c r="A44" s="1">
        <v>14732</v>
      </c>
      <c r="B44" s="4">
        <v>4172</v>
      </c>
      <c r="C44" s="2">
        <v>680.4</v>
      </c>
      <c r="H44" s="5">
        <f t="shared" si="0"/>
        <v>4172</v>
      </c>
      <c r="I44" s="5"/>
    </row>
    <row r="45" spans="1:9" x14ac:dyDescent="0.3">
      <c r="A45" s="1">
        <v>14763</v>
      </c>
      <c r="B45" s="4">
        <v>4218</v>
      </c>
      <c r="C45" s="2">
        <v>690.9</v>
      </c>
      <c r="H45" s="5">
        <f t="shared" si="0"/>
        <v>4218</v>
      </c>
      <c r="I45" s="5"/>
    </row>
    <row r="46" spans="1:9" x14ac:dyDescent="0.3">
      <c r="A46" s="1">
        <v>14793</v>
      </c>
      <c r="B46" s="4">
        <v>4261</v>
      </c>
      <c r="C46" s="2">
        <v>707.3</v>
      </c>
      <c r="H46" s="5">
        <f t="shared" si="0"/>
        <v>4261</v>
      </c>
      <c r="I46" s="5"/>
    </row>
    <row r="47" spans="1:9" x14ac:dyDescent="0.3">
      <c r="A47" s="1">
        <v>14824</v>
      </c>
      <c r="B47" s="4">
        <v>4282</v>
      </c>
      <c r="C47" s="2">
        <v>719.2</v>
      </c>
      <c r="H47" s="5">
        <f t="shared" si="0"/>
        <v>4282</v>
      </c>
      <c r="I47" s="5"/>
    </row>
    <row r="48" spans="1:9" x14ac:dyDescent="0.3">
      <c r="A48" s="1">
        <v>14855</v>
      </c>
      <c r="B48" s="4">
        <v>4312</v>
      </c>
      <c r="C48" s="2">
        <v>737.6</v>
      </c>
      <c r="H48" s="5">
        <f t="shared" si="0"/>
        <v>4312</v>
      </c>
      <c r="I48" s="5"/>
    </row>
    <row r="49" spans="1:9" x14ac:dyDescent="0.3">
      <c r="A49" s="1">
        <v>14885</v>
      </c>
      <c r="B49" s="4">
        <v>4353</v>
      </c>
      <c r="C49" s="2">
        <v>774.5</v>
      </c>
      <c r="H49" s="5">
        <f t="shared" si="0"/>
        <v>4353</v>
      </c>
      <c r="I49" s="5"/>
    </row>
    <row r="50" spans="1:9" x14ac:dyDescent="0.3">
      <c r="A50" s="1">
        <v>14916</v>
      </c>
      <c r="B50" s="4">
        <v>4396</v>
      </c>
      <c r="C50" s="2">
        <v>804.7</v>
      </c>
      <c r="H50" s="5">
        <f t="shared" si="0"/>
        <v>4396</v>
      </c>
      <c r="I50" s="5"/>
    </row>
    <row r="51" spans="1:9" x14ac:dyDescent="0.3">
      <c r="A51" s="1">
        <v>14946</v>
      </c>
      <c r="B51" s="4">
        <v>4415</v>
      </c>
      <c r="C51" s="2">
        <v>833.3</v>
      </c>
      <c r="H51" s="5">
        <f t="shared" si="0"/>
        <v>4415</v>
      </c>
      <c r="I51" s="5"/>
    </row>
    <row r="52" spans="1:9" x14ac:dyDescent="0.3">
      <c r="A52" s="1">
        <v>14977</v>
      </c>
      <c r="B52" s="4">
        <v>4468</v>
      </c>
      <c r="C52" s="2">
        <v>872.5</v>
      </c>
      <c r="H52" s="5">
        <f t="shared" si="0"/>
        <v>4468</v>
      </c>
      <c r="I52" s="5"/>
    </row>
    <row r="53" spans="1:9" x14ac:dyDescent="0.3">
      <c r="A53" s="1">
        <v>15008</v>
      </c>
      <c r="B53" s="4">
        <v>4504</v>
      </c>
      <c r="C53" s="2">
        <v>890.2</v>
      </c>
      <c r="H53" s="5">
        <f t="shared" si="0"/>
        <v>4504</v>
      </c>
      <c r="I53" s="5"/>
    </row>
    <row r="54" spans="1:9" x14ac:dyDescent="0.3">
      <c r="A54" s="1">
        <v>15036</v>
      </c>
      <c r="B54" s="4">
        <v>4535</v>
      </c>
      <c r="C54" s="2">
        <v>907.1</v>
      </c>
      <c r="H54" s="5">
        <f t="shared" si="0"/>
        <v>4535</v>
      </c>
      <c r="I54" s="5"/>
    </row>
    <row r="55" spans="1:9" x14ac:dyDescent="0.3">
      <c r="A55" s="1">
        <v>15067</v>
      </c>
      <c r="B55" s="4">
        <v>4585</v>
      </c>
      <c r="C55" s="2">
        <v>951.9</v>
      </c>
      <c r="H55" s="5">
        <f t="shared" si="0"/>
        <v>4585</v>
      </c>
      <c r="I55" s="5"/>
    </row>
    <row r="56" spans="1:9" x14ac:dyDescent="0.3">
      <c r="A56" s="1">
        <v>15097</v>
      </c>
      <c r="B56" s="4">
        <v>4642</v>
      </c>
      <c r="C56" s="2">
        <v>995.1</v>
      </c>
      <c r="H56" s="5">
        <f t="shared" si="0"/>
        <v>4642</v>
      </c>
      <c r="I56" s="5"/>
    </row>
    <row r="57" spans="1:9" x14ac:dyDescent="0.3">
      <c r="A57" s="1">
        <v>15128</v>
      </c>
      <c r="B57" s="4">
        <v>4701</v>
      </c>
      <c r="C57" s="2">
        <v>1034.7</v>
      </c>
      <c r="H57" s="5">
        <f t="shared" si="0"/>
        <v>4701</v>
      </c>
      <c r="I57" s="5"/>
    </row>
    <row r="58" spans="1:9" x14ac:dyDescent="0.3">
      <c r="A58" s="1">
        <v>15158</v>
      </c>
      <c r="B58" s="4">
        <v>4750</v>
      </c>
      <c r="C58" s="2">
        <v>1072.0999999999999</v>
      </c>
      <c r="H58" s="5">
        <f t="shared" si="0"/>
        <v>4750</v>
      </c>
      <c r="I58" s="5"/>
    </row>
    <row r="59" spans="1:9" x14ac:dyDescent="0.3">
      <c r="A59" s="1">
        <v>15189</v>
      </c>
      <c r="B59" s="4">
        <v>4821</v>
      </c>
      <c r="C59" s="2">
        <v>1122.0999999999999</v>
      </c>
      <c r="H59" s="5">
        <f t="shared" si="0"/>
        <v>4821</v>
      </c>
      <c r="I59" s="5"/>
    </row>
    <row r="60" spans="1:9" x14ac:dyDescent="0.3">
      <c r="A60" s="1">
        <v>15220</v>
      </c>
      <c r="B60" s="4">
        <v>4891</v>
      </c>
      <c r="C60" s="2">
        <v>1176.3</v>
      </c>
      <c r="H60" s="5">
        <f t="shared" si="0"/>
        <v>4891</v>
      </c>
      <c r="I60" s="5"/>
    </row>
    <row r="61" spans="1:9" x14ac:dyDescent="0.3">
      <c r="A61" s="1">
        <v>15250</v>
      </c>
      <c r="B61" s="4">
        <v>4907</v>
      </c>
      <c r="C61" s="2">
        <v>1210.3</v>
      </c>
      <c r="H61" s="5">
        <f t="shared" si="0"/>
        <v>4907</v>
      </c>
      <c r="I61" s="5"/>
    </row>
    <row r="62" spans="1:9" x14ac:dyDescent="0.3">
      <c r="A62" s="1">
        <v>15281</v>
      </c>
      <c r="B62" s="4">
        <v>4949</v>
      </c>
      <c r="C62" s="2">
        <v>1251.5</v>
      </c>
      <c r="H62" s="5">
        <f t="shared" si="0"/>
        <v>4949</v>
      </c>
      <c r="I62" s="5"/>
    </row>
    <row r="63" spans="1:9" x14ac:dyDescent="0.3">
      <c r="A63" s="1">
        <v>15311</v>
      </c>
      <c r="B63" s="4">
        <v>4971</v>
      </c>
      <c r="C63" s="2">
        <v>1308.7</v>
      </c>
      <c r="H63" s="5">
        <f t="shared" si="0"/>
        <v>4971</v>
      </c>
      <c r="I63" s="5"/>
    </row>
    <row r="64" spans="1:9" x14ac:dyDescent="0.3">
      <c r="A64" s="1">
        <v>15342</v>
      </c>
      <c r="B64" s="4">
        <v>5089</v>
      </c>
      <c r="C64" s="2">
        <v>1416.5</v>
      </c>
      <c r="H64" s="5">
        <f t="shared" si="0"/>
        <v>5089</v>
      </c>
      <c r="I64" s="5"/>
    </row>
    <row r="65" spans="1:9" x14ac:dyDescent="0.3">
      <c r="A65" s="1">
        <v>15373</v>
      </c>
      <c r="B65" s="4">
        <v>5146</v>
      </c>
      <c r="C65" s="2">
        <v>1484.2</v>
      </c>
      <c r="H65" s="5">
        <f t="shared" si="0"/>
        <v>5146</v>
      </c>
      <c r="I65" s="5"/>
    </row>
    <row r="66" spans="1:9" x14ac:dyDescent="0.3">
      <c r="A66" s="1">
        <v>15401</v>
      </c>
      <c r="B66" s="4">
        <v>5257</v>
      </c>
      <c r="C66" s="2">
        <v>1593.7</v>
      </c>
      <c r="H66" s="5">
        <f t="shared" si="0"/>
        <v>5257</v>
      </c>
      <c r="I66" s="5"/>
    </row>
    <row r="67" spans="1:9" x14ac:dyDescent="0.3">
      <c r="A67" s="1">
        <v>15432</v>
      </c>
      <c r="B67" s="4">
        <v>5357</v>
      </c>
      <c r="C67" s="2">
        <v>1704.7</v>
      </c>
      <c r="H67" s="5">
        <f t="shared" si="0"/>
        <v>5357</v>
      </c>
      <c r="I67" s="5"/>
    </row>
    <row r="68" spans="1:9" x14ac:dyDescent="0.3">
      <c r="A68" s="1">
        <v>15462</v>
      </c>
      <c r="B68" s="4">
        <v>5431</v>
      </c>
      <c r="C68" s="2">
        <v>1781.9</v>
      </c>
      <c r="H68" s="5">
        <f t="shared" si="0"/>
        <v>5431</v>
      </c>
      <c r="I68" s="5"/>
    </row>
    <row r="69" spans="1:9" x14ac:dyDescent="0.3">
      <c r="A69" s="1">
        <v>15493</v>
      </c>
      <c r="B69" s="4">
        <v>5510</v>
      </c>
      <c r="C69" s="2">
        <v>1842.3</v>
      </c>
      <c r="H69" s="5">
        <f t="shared" si="0"/>
        <v>5510</v>
      </c>
      <c r="I69" s="5"/>
    </row>
    <row r="70" spans="1:9" x14ac:dyDescent="0.3">
      <c r="A70" s="1">
        <v>15523</v>
      </c>
      <c r="B70" s="4">
        <v>5591</v>
      </c>
      <c r="C70" s="2">
        <v>1975.4</v>
      </c>
      <c r="H70" s="5">
        <f t="shared" si="0"/>
        <v>5591</v>
      </c>
      <c r="I70" s="5"/>
    </row>
    <row r="71" spans="1:9" x14ac:dyDescent="0.3">
      <c r="A71" s="1">
        <v>15554</v>
      </c>
      <c r="B71" s="4">
        <v>5814</v>
      </c>
      <c r="C71" s="2">
        <v>2218.4</v>
      </c>
      <c r="H71" s="5">
        <f t="shared" si="0"/>
        <v>5814</v>
      </c>
      <c r="I71" s="5"/>
    </row>
    <row r="72" spans="1:9" x14ac:dyDescent="0.3">
      <c r="A72" s="1">
        <v>15585</v>
      </c>
      <c r="B72" s="4">
        <v>5866</v>
      </c>
      <c r="C72" s="2">
        <v>2267.6</v>
      </c>
      <c r="H72" s="5">
        <f t="shared" si="0"/>
        <v>5866</v>
      </c>
      <c r="I72" s="5"/>
    </row>
    <row r="73" spans="1:9" x14ac:dyDescent="0.3">
      <c r="A73" s="1">
        <v>15615</v>
      </c>
      <c r="B73" s="4">
        <v>5956</v>
      </c>
      <c r="C73" s="2">
        <v>2379.8000000000002</v>
      </c>
      <c r="H73" s="5">
        <f t="shared" si="0"/>
        <v>5956</v>
      </c>
      <c r="I73" s="5"/>
    </row>
    <row r="74" spans="1:9" x14ac:dyDescent="0.3">
      <c r="A74" s="1">
        <v>15646</v>
      </c>
      <c r="B74" s="4">
        <v>6026</v>
      </c>
      <c r="C74" s="2">
        <v>2470.1999999999998</v>
      </c>
      <c r="H74" s="5">
        <f t="shared" si="0"/>
        <v>6026</v>
      </c>
      <c r="I74" s="5"/>
    </row>
    <row r="75" spans="1:9" x14ac:dyDescent="0.3">
      <c r="A75" s="1">
        <v>15676</v>
      </c>
      <c r="B75" s="4">
        <v>6072</v>
      </c>
      <c r="C75" s="2">
        <v>2562.1</v>
      </c>
      <c r="H75" s="5">
        <f t="shared" si="0"/>
        <v>6072</v>
      </c>
      <c r="I75" s="5"/>
    </row>
    <row r="76" spans="1:9" x14ac:dyDescent="0.3">
      <c r="A76" s="1">
        <v>15707</v>
      </c>
      <c r="B76" s="4">
        <v>6132</v>
      </c>
      <c r="C76" s="2">
        <v>2615.4</v>
      </c>
      <c r="H76" s="5">
        <f t="shared" si="0"/>
        <v>6132</v>
      </c>
      <c r="I76" s="5"/>
    </row>
    <row r="77" spans="1:9" x14ac:dyDescent="0.3">
      <c r="A77" s="1">
        <v>15738</v>
      </c>
      <c r="B77" s="4">
        <v>6223</v>
      </c>
      <c r="C77" s="2">
        <v>2671</v>
      </c>
      <c r="H77" s="5">
        <f t="shared" si="0"/>
        <v>6223</v>
      </c>
      <c r="I77" s="5"/>
    </row>
    <row r="78" spans="1:9" x14ac:dyDescent="0.3">
      <c r="A78" s="1">
        <v>15766</v>
      </c>
      <c r="B78" s="4">
        <v>6257</v>
      </c>
      <c r="C78" s="2">
        <v>2695.1</v>
      </c>
      <c r="H78" s="5">
        <f t="shared" si="0"/>
        <v>6257</v>
      </c>
      <c r="I78" s="5"/>
    </row>
    <row r="79" spans="1:9" x14ac:dyDescent="0.3">
      <c r="A79" s="1">
        <v>15797</v>
      </c>
      <c r="B79" s="4">
        <v>6267</v>
      </c>
      <c r="C79" s="2">
        <v>2710.2</v>
      </c>
      <c r="H79" s="5">
        <f t="shared" si="0"/>
        <v>6267</v>
      </c>
      <c r="I79" s="5"/>
    </row>
    <row r="80" spans="1:9" x14ac:dyDescent="0.3">
      <c r="A80" s="1">
        <v>15827</v>
      </c>
      <c r="B80" s="4">
        <v>6281</v>
      </c>
      <c r="C80" s="2">
        <v>2726.1</v>
      </c>
      <c r="H80" s="5">
        <f t="shared" si="0"/>
        <v>6281</v>
      </c>
      <c r="I80" s="5"/>
    </row>
    <row r="81" spans="1:9" x14ac:dyDescent="0.3">
      <c r="A81" s="1">
        <v>15858</v>
      </c>
      <c r="B81" s="4">
        <v>6324</v>
      </c>
      <c r="C81" s="2">
        <v>2750.4</v>
      </c>
      <c r="H81" s="5">
        <f t="shared" si="0"/>
        <v>6324</v>
      </c>
      <c r="I81" s="5"/>
    </row>
    <row r="82" spans="1:9" x14ac:dyDescent="0.3">
      <c r="A82" s="1">
        <v>15888</v>
      </c>
      <c r="B82" s="4">
        <v>6257</v>
      </c>
      <c r="C82" s="2">
        <v>2741.5</v>
      </c>
      <c r="H82" s="5">
        <f t="shared" si="0"/>
        <v>6257</v>
      </c>
      <c r="I82" s="5"/>
    </row>
    <row r="83" spans="1:9" x14ac:dyDescent="0.3">
      <c r="A83" s="1">
        <v>15919</v>
      </c>
      <c r="B83" s="4">
        <v>6151</v>
      </c>
      <c r="C83" s="2">
        <v>2641.5</v>
      </c>
      <c r="H83" s="5">
        <f t="shared" si="0"/>
        <v>6151</v>
      </c>
      <c r="I83" s="5"/>
    </row>
    <row r="84" spans="1:9" x14ac:dyDescent="0.3">
      <c r="A84" s="1">
        <v>15950</v>
      </c>
      <c r="B84" s="4">
        <v>6167</v>
      </c>
      <c r="C84" s="2">
        <v>2633.9</v>
      </c>
      <c r="H84" s="5">
        <f t="shared" si="0"/>
        <v>6167</v>
      </c>
      <c r="I84" s="5"/>
    </row>
    <row r="85" spans="1:9" x14ac:dyDescent="0.3">
      <c r="A85" s="1">
        <v>15980</v>
      </c>
      <c r="B85" s="4">
        <v>6170</v>
      </c>
      <c r="C85" s="2">
        <v>2643.9</v>
      </c>
      <c r="H85" s="5">
        <f t="shared" si="0"/>
        <v>6170</v>
      </c>
      <c r="I85" s="5"/>
    </row>
    <row r="86" spans="1:9" x14ac:dyDescent="0.3">
      <c r="A86" s="1">
        <v>16011</v>
      </c>
      <c r="B86" s="4">
        <v>6179</v>
      </c>
      <c r="C86" s="2">
        <v>2668.6</v>
      </c>
      <c r="H86" s="5">
        <f t="shared" si="0"/>
        <v>6179</v>
      </c>
      <c r="I86" s="5"/>
    </row>
    <row r="87" spans="1:9" x14ac:dyDescent="0.3">
      <c r="A87" s="1">
        <v>16041</v>
      </c>
      <c r="B87" s="4">
        <v>6271</v>
      </c>
      <c r="C87" s="2">
        <v>2674.7</v>
      </c>
      <c r="H87" s="5">
        <f t="shared" si="0"/>
        <v>6271</v>
      </c>
      <c r="I87" s="5"/>
    </row>
    <row r="88" spans="1:9" x14ac:dyDescent="0.3">
      <c r="A88" s="1">
        <v>16072</v>
      </c>
      <c r="B88" s="4">
        <v>6162</v>
      </c>
      <c r="C88" s="2">
        <v>2665.1</v>
      </c>
      <c r="H88" s="5">
        <f t="shared" si="0"/>
        <v>6162</v>
      </c>
      <c r="I88" s="5"/>
    </row>
    <row r="89" spans="1:9" x14ac:dyDescent="0.3">
      <c r="A89" s="1">
        <v>16103</v>
      </c>
      <c r="B89" s="4">
        <v>6129</v>
      </c>
      <c r="C89" s="2">
        <v>2643.1</v>
      </c>
      <c r="H89" s="5">
        <f t="shared" si="0"/>
        <v>6129</v>
      </c>
      <c r="I89" s="5"/>
    </row>
    <row r="90" spans="1:9" x14ac:dyDescent="0.3">
      <c r="A90" s="1">
        <v>16132</v>
      </c>
      <c r="B90" s="4">
        <v>6113</v>
      </c>
      <c r="C90" s="2">
        <v>2632.8</v>
      </c>
      <c r="H90" s="5">
        <f t="shared" si="0"/>
        <v>6113</v>
      </c>
      <c r="I90" s="5"/>
    </row>
    <row r="91" spans="1:9" x14ac:dyDescent="0.3">
      <c r="A91" s="1">
        <v>16163</v>
      </c>
      <c r="B91" s="4">
        <v>6112</v>
      </c>
      <c r="C91" s="2">
        <v>2632.1</v>
      </c>
      <c r="H91" s="5">
        <f t="shared" si="0"/>
        <v>6112</v>
      </c>
      <c r="I91" s="5"/>
    </row>
    <row r="92" spans="1:9" x14ac:dyDescent="0.3">
      <c r="A92" s="1">
        <v>16193</v>
      </c>
      <c r="B92" s="4">
        <v>6121</v>
      </c>
      <c r="C92" s="2">
        <v>2639.3</v>
      </c>
      <c r="H92" s="5">
        <f t="shared" si="0"/>
        <v>6121</v>
      </c>
      <c r="I92" s="5"/>
    </row>
    <row r="93" spans="1:9" x14ac:dyDescent="0.3">
      <c r="A93" s="1">
        <v>16224</v>
      </c>
      <c r="B93" s="4">
        <v>6147</v>
      </c>
      <c r="C93" s="2">
        <v>2634.2</v>
      </c>
      <c r="H93" s="5">
        <f t="shared" ref="H93:H156" si="1">B93-F93</f>
        <v>6147</v>
      </c>
      <c r="I93" s="5"/>
    </row>
    <row r="94" spans="1:9" x14ac:dyDescent="0.3">
      <c r="A94" s="1">
        <v>16254</v>
      </c>
      <c r="B94" s="4">
        <v>6190</v>
      </c>
      <c r="C94" s="2">
        <v>2660.7</v>
      </c>
      <c r="H94" s="5">
        <f t="shared" si="1"/>
        <v>6190</v>
      </c>
      <c r="I94" s="5"/>
    </row>
    <row r="95" spans="1:9" x14ac:dyDescent="0.3">
      <c r="A95" s="1">
        <v>16285</v>
      </c>
      <c r="B95" s="4">
        <v>6204</v>
      </c>
      <c r="C95" s="2">
        <v>2668.6</v>
      </c>
      <c r="H95" s="5">
        <f t="shared" si="1"/>
        <v>6204</v>
      </c>
      <c r="I95" s="5"/>
    </row>
    <row r="96" spans="1:9" x14ac:dyDescent="0.3">
      <c r="A96" s="1">
        <v>16316</v>
      </c>
      <c r="B96" s="4">
        <v>6216</v>
      </c>
      <c r="C96" s="2">
        <v>2685</v>
      </c>
      <c r="H96" s="5">
        <f t="shared" si="1"/>
        <v>6216</v>
      </c>
      <c r="I96" s="5"/>
    </row>
    <row r="97" spans="1:9" x14ac:dyDescent="0.3">
      <c r="A97" s="1">
        <v>16346</v>
      </c>
      <c r="B97" s="4">
        <v>6223</v>
      </c>
      <c r="C97" s="2">
        <v>2700.2</v>
      </c>
      <c r="H97" s="5">
        <f t="shared" si="1"/>
        <v>6223</v>
      </c>
      <c r="I97" s="5"/>
    </row>
    <row r="98" spans="1:9" x14ac:dyDescent="0.3">
      <c r="A98" s="1">
        <v>16377</v>
      </c>
      <c r="B98" s="4">
        <v>6263</v>
      </c>
      <c r="C98" s="2">
        <v>2721.3</v>
      </c>
      <c r="H98" s="5">
        <f t="shared" si="1"/>
        <v>6263</v>
      </c>
      <c r="I98" s="5"/>
    </row>
    <row r="99" spans="1:9" x14ac:dyDescent="0.3">
      <c r="A99" s="1">
        <v>16407</v>
      </c>
      <c r="B99" s="4">
        <v>6375</v>
      </c>
      <c r="C99" s="2">
        <v>2713.5</v>
      </c>
      <c r="H99" s="5">
        <f t="shared" si="1"/>
        <v>6375</v>
      </c>
      <c r="I99" s="5"/>
    </row>
    <row r="100" spans="1:9" x14ac:dyDescent="0.3">
      <c r="A100" s="1">
        <v>16438</v>
      </c>
      <c r="B100" s="4">
        <v>6254</v>
      </c>
      <c r="C100" s="2">
        <v>2710</v>
      </c>
      <c r="H100" s="5">
        <f t="shared" si="1"/>
        <v>6254</v>
      </c>
      <c r="I100" s="5"/>
    </row>
    <row r="101" spans="1:9" x14ac:dyDescent="0.3">
      <c r="A101" s="1">
        <v>16469</v>
      </c>
      <c r="B101" s="4">
        <v>6239</v>
      </c>
      <c r="C101" s="2">
        <v>2701.2</v>
      </c>
      <c r="H101" s="5">
        <f t="shared" si="1"/>
        <v>6239</v>
      </c>
      <c r="I101" s="5"/>
    </row>
    <row r="102" spans="1:9" x14ac:dyDescent="0.3">
      <c r="A102" s="1">
        <v>16497</v>
      </c>
      <c r="B102" s="4">
        <v>6216</v>
      </c>
      <c r="C102" s="2">
        <v>2683</v>
      </c>
      <c r="H102" s="5">
        <f t="shared" si="1"/>
        <v>6216</v>
      </c>
      <c r="I102" s="5"/>
    </row>
    <row r="103" spans="1:9" x14ac:dyDescent="0.3">
      <c r="A103" s="1">
        <v>16528</v>
      </c>
      <c r="B103" s="4">
        <v>6185</v>
      </c>
      <c r="C103" s="2">
        <v>2660.6</v>
      </c>
      <c r="H103" s="5">
        <f t="shared" si="1"/>
        <v>6185</v>
      </c>
      <c r="I103" s="5"/>
    </row>
    <row r="104" spans="1:9" x14ac:dyDescent="0.3">
      <c r="A104" s="1">
        <v>16558</v>
      </c>
      <c r="B104" s="4">
        <v>6159</v>
      </c>
      <c r="C104" s="2">
        <v>2634.9</v>
      </c>
      <c r="H104" s="5">
        <f t="shared" si="1"/>
        <v>6159</v>
      </c>
      <c r="I104" s="5"/>
    </row>
    <row r="105" spans="1:9" x14ac:dyDescent="0.3">
      <c r="A105" s="1">
        <v>16589</v>
      </c>
      <c r="B105" s="4">
        <v>6181</v>
      </c>
      <c r="C105" s="2">
        <v>2617.3000000000002</v>
      </c>
      <c r="H105" s="5">
        <f t="shared" si="1"/>
        <v>6181</v>
      </c>
      <c r="I105" s="5"/>
    </row>
    <row r="106" spans="1:9" x14ac:dyDescent="0.3">
      <c r="A106" s="1">
        <v>16619</v>
      </c>
      <c r="B106" s="4">
        <v>6185</v>
      </c>
      <c r="C106" s="2">
        <v>2605.1999999999998</v>
      </c>
      <c r="H106" s="5">
        <f t="shared" si="1"/>
        <v>6185</v>
      </c>
      <c r="I106" s="5"/>
    </row>
    <row r="107" spans="1:9" x14ac:dyDescent="0.3">
      <c r="A107" s="1">
        <v>16650</v>
      </c>
      <c r="B107" s="4">
        <v>6135</v>
      </c>
      <c r="C107" s="2">
        <v>2530.6</v>
      </c>
      <c r="H107" s="5">
        <f t="shared" si="1"/>
        <v>6135</v>
      </c>
      <c r="I107" s="5"/>
    </row>
    <row r="108" spans="1:9" x14ac:dyDescent="0.3">
      <c r="A108" s="1">
        <v>16681</v>
      </c>
      <c r="B108" s="4">
        <v>5942</v>
      </c>
      <c r="C108" s="2">
        <v>2331.8000000000002</v>
      </c>
      <c r="H108" s="5">
        <f t="shared" si="1"/>
        <v>5942</v>
      </c>
      <c r="I108" s="5"/>
    </row>
    <row r="109" spans="1:9" x14ac:dyDescent="0.3">
      <c r="A109" s="1">
        <v>16711</v>
      </c>
      <c r="B109" s="4">
        <v>5854</v>
      </c>
      <c r="C109" s="2">
        <v>2235.1999999999998</v>
      </c>
      <c r="H109" s="5">
        <f t="shared" si="1"/>
        <v>5854</v>
      </c>
      <c r="I109" s="5"/>
    </row>
    <row r="110" spans="1:9" x14ac:dyDescent="0.3">
      <c r="A110" s="1">
        <v>16742</v>
      </c>
      <c r="B110" s="4">
        <v>5830</v>
      </c>
      <c r="C110" s="2">
        <v>2195.5</v>
      </c>
      <c r="H110" s="5">
        <f t="shared" si="1"/>
        <v>5830</v>
      </c>
      <c r="I110" s="5"/>
    </row>
    <row r="111" spans="1:9" x14ac:dyDescent="0.3">
      <c r="A111" s="1">
        <v>16772</v>
      </c>
      <c r="B111" s="4">
        <v>5811</v>
      </c>
      <c r="C111" s="2">
        <v>2147</v>
      </c>
      <c r="H111" s="5">
        <f t="shared" si="1"/>
        <v>5811</v>
      </c>
      <c r="I111" s="5"/>
    </row>
    <row r="112" spans="1:9" x14ac:dyDescent="0.3">
      <c r="A112" s="1">
        <v>16803</v>
      </c>
      <c r="B112" s="4">
        <v>5785</v>
      </c>
      <c r="C112" s="2">
        <v>2105.6</v>
      </c>
      <c r="H112" s="5">
        <f t="shared" si="1"/>
        <v>5785</v>
      </c>
      <c r="I112" s="5"/>
    </row>
    <row r="113" spans="1:9" x14ac:dyDescent="0.3">
      <c r="A113" s="1">
        <v>16834</v>
      </c>
      <c r="B113" s="4">
        <v>5778</v>
      </c>
      <c r="C113" s="2">
        <v>2058.1999999999998</v>
      </c>
      <c r="H113" s="5">
        <f t="shared" si="1"/>
        <v>5778</v>
      </c>
      <c r="I113" s="5"/>
    </row>
    <row r="114" spans="1:9" x14ac:dyDescent="0.3">
      <c r="A114" s="1">
        <v>16862</v>
      </c>
      <c r="B114" s="4">
        <v>5758</v>
      </c>
      <c r="C114" s="2">
        <v>2015.8</v>
      </c>
      <c r="H114" s="5">
        <f t="shared" si="1"/>
        <v>5758</v>
      </c>
      <c r="I114" s="5"/>
    </row>
    <row r="115" spans="1:9" x14ac:dyDescent="0.3">
      <c r="A115" s="1">
        <v>16893</v>
      </c>
      <c r="B115" s="4">
        <v>5761</v>
      </c>
      <c r="C115" s="2">
        <v>2009.3</v>
      </c>
      <c r="H115" s="5">
        <f t="shared" si="1"/>
        <v>5761</v>
      </c>
      <c r="I115" s="5"/>
    </row>
    <row r="116" spans="1:9" x14ac:dyDescent="0.3">
      <c r="A116" s="1">
        <v>16923</v>
      </c>
      <c r="B116" s="4">
        <v>5732</v>
      </c>
      <c r="C116" s="2">
        <v>1970.6</v>
      </c>
      <c r="H116" s="5">
        <f t="shared" si="1"/>
        <v>5732</v>
      </c>
      <c r="I116" s="5"/>
    </row>
    <row r="117" spans="1:9" x14ac:dyDescent="0.3">
      <c r="A117" s="1">
        <v>16954</v>
      </c>
      <c r="B117" s="4">
        <v>5680</v>
      </c>
      <c r="C117" s="2">
        <v>1891.4</v>
      </c>
      <c r="H117" s="5">
        <f t="shared" si="1"/>
        <v>5680</v>
      </c>
      <c r="I117" s="5"/>
    </row>
    <row r="118" spans="1:9" x14ac:dyDescent="0.3">
      <c r="A118" s="1">
        <v>16984</v>
      </c>
      <c r="B118" s="4">
        <v>5682</v>
      </c>
      <c r="C118" s="2">
        <v>1876.6</v>
      </c>
      <c r="H118" s="5">
        <f t="shared" si="1"/>
        <v>5682</v>
      </c>
      <c r="I118" s="5"/>
    </row>
    <row r="119" spans="1:9" x14ac:dyDescent="0.3">
      <c r="A119" s="1">
        <v>17015</v>
      </c>
      <c r="B119" s="4">
        <v>5681</v>
      </c>
      <c r="C119" s="2">
        <v>1838.7</v>
      </c>
      <c r="H119" s="5">
        <f t="shared" si="1"/>
        <v>5681</v>
      </c>
      <c r="I119" s="5"/>
    </row>
    <row r="120" spans="1:9" x14ac:dyDescent="0.3">
      <c r="A120" s="1">
        <v>17046</v>
      </c>
      <c r="B120" s="4">
        <v>5669</v>
      </c>
      <c r="C120" s="2">
        <v>1790.7</v>
      </c>
      <c r="H120" s="5">
        <f t="shared" si="1"/>
        <v>5669</v>
      </c>
      <c r="I120" s="5"/>
    </row>
    <row r="121" spans="1:9" x14ac:dyDescent="0.3">
      <c r="A121" s="1">
        <v>17076</v>
      </c>
      <c r="B121" s="4">
        <v>5664</v>
      </c>
      <c r="C121" s="2">
        <v>1756.1</v>
      </c>
      <c r="H121" s="5">
        <f t="shared" si="1"/>
        <v>5664</v>
      </c>
      <c r="I121" s="5"/>
    </row>
    <row r="122" spans="1:9" x14ac:dyDescent="0.3">
      <c r="A122" s="1">
        <v>17107</v>
      </c>
      <c r="B122" s="4">
        <v>5639</v>
      </c>
      <c r="C122" s="2">
        <v>1706.1</v>
      </c>
      <c r="H122" s="5">
        <f t="shared" si="1"/>
        <v>5639</v>
      </c>
      <c r="I122" s="5"/>
    </row>
    <row r="123" spans="1:9" x14ac:dyDescent="0.3">
      <c r="A123" s="1">
        <v>17137</v>
      </c>
      <c r="B123" s="4">
        <v>5628</v>
      </c>
      <c r="C123" s="2">
        <v>1668.7</v>
      </c>
      <c r="H123" s="5">
        <f t="shared" si="1"/>
        <v>5628</v>
      </c>
      <c r="I123" s="5"/>
    </row>
    <row r="124" spans="1:9" x14ac:dyDescent="0.3">
      <c r="A124" s="1">
        <v>17168</v>
      </c>
      <c r="B124" s="4">
        <v>5619</v>
      </c>
      <c r="C124" s="2">
        <v>1681.6</v>
      </c>
      <c r="H124" s="5">
        <f t="shared" si="1"/>
        <v>5619</v>
      </c>
      <c r="I124" s="5"/>
    </row>
    <row r="125" spans="1:9" x14ac:dyDescent="0.3">
      <c r="A125" s="1">
        <v>17199</v>
      </c>
      <c r="B125" s="4">
        <v>5606</v>
      </c>
      <c r="C125" s="2">
        <v>1642.8</v>
      </c>
      <c r="H125" s="5">
        <f t="shared" si="1"/>
        <v>5606</v>
      </c>
      <c r="I125" s="5"/>
    </row>
    <row r="126" spans="1:9" x14ac:dyDescent="0.3">
      <c r="A126" s="1">
        <v>17227</v>
      </c>
      <c r="B126" s="4">
        <v>5588</v>
      </c>
      <c r="C126" s="2">
        <v>1611.7</v>
      </c>
      <c r="H126" s="5">
        <f t="shared" si="1"/>
        <v>5588</v>
      </c>
      <c r="I126" s="5"/>
    </row>
    <row r="127" spans="1:9" x14ac:dyDescent="0.3">
      <c r="A127" s="1">
        <v>17258</v>
      </c>
      <c r="B127" s="4">
        <v>5558</v>
      </c>
      <c r="C127" s="2">
        <v>1574.4</v>
      </c>
      <c r="H127" s="5">
        <f t="shared" si="1"/>
        <v>5558</v>
      </c>
      <c r="I127" s="5"/>
    </row>
    <row r="128" spans="1:9" x14ac:dyDescent="0.3">
      <c r="A128" s="1">
        <v>17288</v>
      </c>
      <c r="B128" s="4">
        <v>5551</v>
      </c>
      <c r="C128" s="2">
        <v>1547.7</v>
      </c>
      <c r="H128" s="5">
        <f t="shared" si="1"/>
        <v>5551</v>
      </c>
      <c r="I128" s="5"/>
    </row>
    <row r="129" spans="1:9" x14ac:dyDescent="0.3">
      <c r="A129" s="1">
        <v>17319</v>
      </c>
      <c r="B129" s="4">
        <v>5524</v>
      </c>
      <c r="C129" s="2">
        <v>1480.3</v>
      </c>
      <c r="H129" s="5">
        <f t="shared" si="1"/>
        <v>5524</v>
      </c>
      <c r="I129" s="5"/>
    </row>
    <row r="130" spans="1:9" x14ac:dyDescent="0.3">
      <c r="A130" s="1">
        <v>17349</v>
      </c>
      <c r="B130" s="4">
        <v>5524</v>
      </c>
      <c r="C130" s="2">
        <v>1444.5</v>
      </c>
      <c r="H130" s="5">
        <f t="shared" si="1"/>
        <v>5524</v>
      </c>
      <c r="I130" s="5"/>
    </row>
    <row r="131" spans="1:9" x14ac:dyDescent="0.3">
      <c r="A131" s="1">
        <v>17380</v>
      </c>
      <c r="B131" s="4">
        <v>5519</v>
      </c>
      <c r="C131" s="2">
        <v>1429.8</v>
      </c>
      <c r="H131" s="5">
        <f t="shared" si="1"/>
        <v>5519</v>
      </c>
      <c r="I131" s="5"/>
    </row>
    <row r="132" spans="1:9" x14ac:dyDescent="0.3">
      <c r="A132" s="1">
        <v>17411</v>
      </c>
      <c r="B132" s="4">
        <v>5539</v>
      </c>
      <c r="C132" s="2">
        <v>1431.9</v>
      </c>
      <c r="H132" s="5">
        <f t="shared" si="1"/>
        <v>5539</v>
      </c>
      <c r="I132" s="5"/>
    </row>
    <row r="133" spans="1:9" x14ac:dyDescent="0.3">
      <c r="A133" s="1">
        <v>17441</v>
      </c>
      <c r="B133" s="4">
        <v>5566</v>
      </c>
      <c r="C133" s="2">
        <v>1436.2</v>
      </c>
      <c r="H133" s="5">
        <f t="shared" si="1"/>
        <v>5566</v>
      </c>
      <c r="I133" s="5"/>
    </row>
    <row r="134" spans="1:9" x14ac:dyDescent="0.3">
      <c r="A134" s="1">
        <v>17472</v>
      </c>
      <c r="B134" s="4">
        <v>5585</v>
      </c>
      <c r="C134" s="2">
        <v>1440.2</v>
      </c>
      <c r="H134" s="5">
        <f t="shared" si="1"/>
        <v>5585</v>
      </c>
      <c r="I134" s="5"/>
    </row>
    <row r="135" spans="1:9" x14ac:dyDescent="0.3">
      <c r="A135" s="1">
        <v>17502</v>
      </c>
      <c r="B135" s="4">
        <v>5605</v>
      </c>
      <c r="C135" s="2">
        <v>1432.1</v>
      </c>
      <c r="H135" s="5">
        <f t="shared" si="1"/>
        <v>5605</v>
      </c>
      <c r="I135" s="5"/>
    </row>
    <row r="136" spans="1:9" x14ac:dyDescent="0.3">
      <c r="A136" s="1">
        <v>17533</v>
      </c>
      <c r="B136" s="4">
        <v>5624</v>
      </c>
      <c r="C136" s="2">
        <v>1419.9</v>
      </c>
      <c r="H136" s="5">
        <f t="shared" si="1"/>
        <v>5624</v>
      </c>
      <c r="I136" s="5"/>
    </row>
    <row r="137" spans="1:9" x14ac:dyDescent="0.3">
      <c r="A137" s="1">
        <v>17564</v>
      </c>
      <c r="B137" s="4">
        <v>5615</v>
      </c>
      <c r="C137" s="2">
        <v>1409.2</v>
      </c>
      <c r="H137" s="5">
        <f t="shared" si="1"/>
        <v>5615</v>
      </c>
      <c r="I137" s="5"/>
    </row>
    <row r="138" spans="1:9" x14ac:dyDescent="0.3">
      <c r="A138" s="1">
        <v>17593</v>
      </c>
      <c r="B138" s="4">
        <v>5623</v>
      </c>
      <c r="C138" s="2">
        <v>1406.7</v>
      </c>
      <c r="H138" s="5">
        <f t="shared" si="1"/>
        <v>5623</v>
      </c>
      <c r="I138" s="5"/>
    </row>
    <row r="139" spans="1:9" x14ac:dyDescent="0.3">
      <c r="A139" s="1">
        <v>17624</v>
      </c>
      <c r="B139" s="4">
        <v>5643</v>
      </c>
      <c r="C139" s="2">
        <v>1411.9</v>
      </c>
      <c r="H139" s="5">
        <f t="shared" si="1"/>
        <v>5643</v>
      </c>
      <c r="I139" s="5"/>
    </row>
    <row r="140" spans="1:9" x14ac:dyDescent="0.3">
      <c r="A140" s="1">
        <v>17654</v>
      </c>
      <c r="B140" s="4">
        <v>5681</v>
      </c>
      <c r="C140" s="2">
        <v>1423.8</v>
      </c>
      <c r="H140" s="5">
        <f t="shared" si="1"/>
        <v>5681</v>
      </c>
      <c r="I140" s="5"/>
    </row>
    <row r="141" spans="1:9" x14ac:dyDescent="0.3">
      <c r="A141" s="1">
        <v>17685</v>
      </c>
      <c r="B141" s="4">
        <v>5736</v>
      </c>
      <c r="C141" s="2">
        <v>1446.3</v>
      </c>
      <c r="H141" s="5">
        <f t="shared" si="1"/>
        <v>5736</v>
      </c>
      <c r="I141" s="5"/>
    </row>
    <row r="142" spans="1:9" x14ac:dyDescent="0.3">
      <c r="A142" s="1">
        <v>17715</v>
      </c>
      <c r="B142" s="4">
        <v>5774</v>
      </c>
      <c r="C142" s="2">
        <v>1461.3</v>
      </c>
      <c r="H142" s="5">
        <f t="shared" si="1"/>
        <v>5774</v>
      </c>
      <c r="I142" s="5"/>
    </row>
    <row r="143" spans="1:9" x14ac:dyDescent="0.3">
      <c r="A143" s="1">
        <v>17746</v>
      </c>
      <c r="B143" s="4">
        <v>5791</v>
      </c>
      <c r="C143" s="2">
        <v>1474.8</v>
      </c>
      <c r="H143" s="5">
        <f t="shared" si="1"/>
        <v>5791</v>
      </c>
      <c r="I143" s="5"/>
    </row>
    <row r="144" spans="1:9" x14ac:dyDescent="0.3">
      <c r="A144" s="1">
        <v>17777</v>
      </c>
      <c r="B144" s="4">
        <v>5805</v>
      </c>
      <c r="C144" s="2">
        <v>1487.3</v>
      </c>
      <c r="H144" s="5">
        <f t="shared" si="1"/>
        <v>5805</v>
      </c>
      <c r="I144" s="5"/>
    </row>
    <row r="145" spans="1:9" x14ac:dyDescent="0.3">
      <c r="A145" s="1">
        <v>17807</v>
      </c>
      <c r="B145" s="4">
        <v>5829</v>
      </c>
      <c r="C145" s="2">
        <v>1501.4</v>
      </c>
      <c r="H145" s="5">
        <f t="shared" si="1"/>
        <v>5829</v>
      </c>
      <c r="I145" s="5"/>
    </row>
    <row r="146" spans="1:9" x14ac:dyDescent="0.3">
      <c r="A146" s="1">
        <v>17838</v>
      </c>
      <c r="B146" s="4">
        <v>5869</v>
      </c>
      <c r="C146" s="2">
        <v>1512.8</v>
      </c>
      <c r="H146" s="5">
        <f t="shared" si="1"/>
        <v>5869</v>
      </c>
      <c r="I146" s="5"/>
    </row>
    <row r="147" spans="1:9" x14ac:dyDescent="0.3">
      <c r="A147" s="1">
        <v>17868</v>
      </c>
      <c r="B147" s="4">
        <v>5888</v>
      </c>
      <c r="C147" s="2">
        <v>1512.6</v>
      </c>
      <c r="H147" s="5">
        <f t="shared" si="1"/>
        <v>5888</v>
      </c>
      <c r="I147" s="5"/>
    </row>
    <row r="148" spans="1:9" x14ac:dyDescent="0.3">
      <c r="A148" s="1">
        <v>17899</v>
      </c>
      <c r="B148" s="4">
        <v>5894</v>
      </c>
      <c r="C148" s="2">
        <v>1510.1</v>
      </c>
      <c r="H148" s="5">
        <f t="shared" si="1"/>
        <v>5894</v>
      </c>
      <c r="I148" s="5"/>
    </row>
    <row r="149" spans="1:9" x14ac:dyDescent="0.3">
      <c r="A149" s="1">
        <v>17930</v>
      </c>
      <c r="B149" s="4">
        <v>5893</v>
      </c>
      <c r="C149" s="2">
        <v>1496.8</v>
      </c>
      <c r="H149" s="5">
        <f t="shared" si="1"/>
        <v>5893</v>
      </c>
      <c r="I149" s="5"/>
    </row>
    <row r="150" spans="1:9" x14ac:dyDescent="0.3">
      <c r="A150" s="1">
        <v>17958</v>
      </c>
      <c r="B150" s="4">
        <v>5915</v>
      </c>
      <c r="C150" s="2">
        <v>1498.5</v>
      </c>
      <c r="H150" s="5">
        <f t="shared" si="1"/>
        <v>5915</v>
      </c>
      <c r="I150" s="5"/>
    </row>
    <row r="151" spans="1:9" x14ac:dyDescent="0.3">
      <c r="A151" s="1">
        <v>17989</v>
      </c>
      <c r="B151" s="4">
        <v>5948</v>
      </c>
      <c r="C151" s="2">
        <v>1501.6</v>
      </c>
      <c r="H151" s="5">
        <f t="shared" si="1"/>
        <v>5948</v>
      </c>
      <c r="I151" s="5"/>
    </row>
    <row r="152" spans="1:9" x14ac:dyDescent="0.3">
      <c r="A152" s="1">
        <v>18019</v>
      </c>
      <c r="B152" s="4">
        <v>5962</v>
      </c>
      <c r="C152" s="2">
        <v>1508.2</v>
      </c>
      <c r="H152" s="5">
        <f t="shared" si="1"/>
        <v>5962</v>
      </c>
      <c r="I152" s="5"/>
    </row>
    <row r="153" spans="1:9" x14ac:dyDescent="0.3">
      <c r="A153" s="1">
        <v>18050</v>
      </c>
      <c r="B153" s="4">
        <v>5956</v>
      </c>
      <c r="C153" s="2">
        <v>1499.7</v>
      </c>
      <c r="H153" s="5">
        <f t="shared" si="1"/>
        <v>5956</v>
      </c>
      <c r="I153" s="5"/>
    </row>
    <row r="154" spans="1:9" x14ac:dyDescent="0.3">
      <c r="A154" s="1">
        <v>18080</v>
      </c>
      <c r="B154" s="4">
        <v>5962</v>
      </c>
      <c r="C154" s="2">
        <v>1492.1</v>
      </c>
      <c r="H154" s="5">
        <f t="shared" si="1"/>
        <v>5962</v>
      </c>
      <c r="I154" s="5"/>
    </row>
    <row r="155" spans="1:9" x14ac:dyDescent="0.3">
      <c r="A155" s="1">
        <v>18111</v>
      </c>
      <c r="B155" s="4">
        <v>5985</v>
      </c>
      <c r="C155" s="2">
        <v>1478.9</v>
      </c>
      <c r="H155" s="5">
        <f t="shared" si="1"/>
        <v>5985</v>
      </c>
      <c r="I155" s="5"/>
    </row>
    <row r="156" spans="1:9" x14ac:dyDescent="0.3">
      <c r="A156" s="1">
        <v>18142</v>
      </c>
      <c r="B156" s="4">
        <v>5990</v>
      </c>
      <c r="C156" s="2">
        <v>1457.3</v>
      </c>
      <c r="H156" s="5">
        <f t="shared" si="1"/>
        <v>5990</v>
      </c>
      <c r="I156" s="5"/>
    </row>
    <row r="157" spans="1:9" x14ac:dyDescent="0.3">
      <c r="A157" s="1">
        <v>18172</v>
      </c>
      <c r="B157" s="4">
        <v>5970</v>
      </c>
      <c r="C157" s="2">
        <v>1422.9</v>
      </c>
      <c r="H157" s="5">
        <f t="shared" ref="H157:H220" si="2">B157-F157</f>
        <v>5970</v>
      </c>
      <c r="I157" s="5"/>
    </row>
    <row r="158" spans="1:9" x14ac:dyDescent="0.3">
      <c r="A158" s="1">
        <v>18203</v>
      </c>
      <c r="B158" s="4">
        <v>5950</v>
      </c>
      <c r="C158" s="2">
        <v>1411.9</v>
      </c>
      <c r="H158" s="5">
        <f t="shared" si="2"/>
        <v>5950</v>
      </c>
      <c r="I158" s="5"/>
    </row>
    <row r="159" spans="1:9" x14ac:dyDescent="0.3">
      <c r="A159" s="1">
        <v>18233</v>
      </c>
      <c r="B159" s="4">
        <v>5952</v>
      </c>
      <c r="C159" s="2">
        <v>1405.9</v>
      </c>
      <c r="H159" s="5">
        <f t="shared" si="2"/>
        <v>5952</v>
      </c>
      <c r="I159" s="5"/>
    </row>
    <row r="160" spans="1:9" x14ac:dyDescent="0.3">
      <c r="A160" s="1">
        <v>18264</v>
      </c>
      <c r="B160" s="4">
        <v>5934</v>
      </c>
      <c r="C160" s="2">
        <v>1398.8</v>
      </c>
      <c r="H160" s="5">
        <f t="shared" si="2"/>
        <v>5934</v>
      </c>
      <c r="I160" s="5"/>
    </row>
    <row r="161" spans="1:9" x14ac:dyDescent="0.3">
      <c r="A161" s="1">
        <v>18295</v>
      </c>
      <c r="B161" s="4">
        <v>5926</v>
      </c>
      <c r="C161" s="2">
        <v>1388.4</v>
      </c>
      <c r="H161" s="5">
        <f t="shared" si="2"/>
        <v>5926</v>
      </c>
      <c r="I161" s="5"/>
    </row>
    <row r="162" spans="1:9" x14ac:dyDescent="0.3">
      <c r="A162" s="1">
        <v>18323</v>
      </c>
      <c r="B162" s="4">
        <v>6078</v>
      </c>
      <c r="C162" s="2">
        <v>1529.4</v>
      </c>
      <c r="H162" s="5">
        <f t="shared" si="2"/>
        <v>6078</v>
      </c>
      <c r="I162" s="5"/>
    </row>
    <row r="163" spans="1:9" x14ac:dyDescent="0.3">
      <c r="A163" s="1">
        <v>18354</v>
      </c>
      <c r="B163" s="4">
        <v>6094</v>
      </c>
      <c r="C163" s="2">
        <v>1523.3</v>
      </c>
      <c r="H163" s="5">
        <f t="shared" si="2"/>
        <v>6094</v>
      </c>
      <c r="I163" s="5"/>
    </row>
    <row r="164" spans="1:9" x14ac:dyDescent="0.3">
      <c r="A164" s="1">
        <v>18384</v>
      </c>
      <c r="B164" s="4">
        <v>6043</v>
      </c>
      <c r="C164" s="2">
        <v>1436.7</v>
      </c>
      <c r="H164" s="5">
        <f t="shared" si="2"/>
        <v>6043</v>
      </c>
      <c r="I164" s="5"/>
    </row>
    <row r="165" spans="1:9" x14ac:dyDescent="0.3">
      <c r="A165" s="1">
        <v>18415</v>
      </c>
      <c r="B165" s="4">
        <v>6022</v>
      </c>
      <c r="C165" s="2">
        <v>1404.9</v>
      </c>
      <c r="H165" s="5">
        <f t="shared" si="2"/>
        <v>6022</v>
      </c>
      <c r="I165" s="5"/>
    </row>
    <row r="166" spans="1:9" x14ac:dyDescent="0.3">
      <c r="A166" s="1">
        <v>18445</v>
      </c>
      <c r="B166" s="4">
        <v>6090</v>
      </c>
      <c r="C166" s="2">
        <v>1435.3</v>
      </c>
      <c r="H166" s="5">
        <f t="shared" si="2"/>
        <v>6090</v>
      </c>
      <c r="I166" s="5"/>
    </row>
    <row r="167" spans="1:9" x14ac:dyDescent="0.3">
      <c r="A167" s="1">
        <v>18476</v>
      </c>
      <c r="B167" s="4">
        <v>6187</v>
      </c>
      <c r="C167" s="2">
        <v>1512.5</v>
      </c>
      <c r="H167" s="5">
        <f t="shared" si="2"/>
        <v>6187</v>
      </c>
      <c r="I167" s="5"/>
    </row>
    <row r="168" spans="1:9" x14ac:dyDescent="0.3">
      <c r="A168" s="1">
        <v>18507</v>
      </c>
      <c r="B168" s="4">
        <v>6228</v>
      </c>
      <c r="C168" s="2">
        <v>1558</v>
      </c>
      <c r="H168" s="5">
        <f t="shared" si="2"/>
        <v>6228</v>
      </c>
      <c r="I168" s="5"/>
    </row>
    <row r="169" spans="1:9" x14ac:dyDescent="0.3">
      <c r="A169" s="1">
        <v>18537</v>
      </c>
      <c r="B169" s="4">
        <v>6249</v>
      </c>
      <c r="C169" s="2">
        <v>1602.4</v>
      </c>
      <c r="H169" s="5">
        <f t="shared" si="2"/>
        <v>6249</v>
      </c>
      <c r="I169" s="5"/>
    </row>
    <row r="170" spans="1:9" x14ac:dyDescent="0.3">
      <c r="A170" s="1">
        <v>18568</v>
      </c>
      <c r="B170" s="4">
        <v>6262</v>
      </c>
      <c r="C170" s="2">
        <v>1634.2</v>
      </c>
      <c r="H170" s="5">
        <f t="shared" si="2"/>
        <v>6262</v>
      </c>
      <c r="I170" s="5"/>
    </row>
    <row r="171" spans="1:9" x14ac:dyDescent="0.3">
      <c r="A171" s="1">
        <v>18598</v>
      </c>
      <c r="B171" s="4">
        <v>6314</v>
      </c>
      <c r="C171" s="2">
        <v>1655.5</v>
      </c>
      <c r="H171" s="5">
        <f t="shared" si="2"/>
        <v>6314</v>
      </c>
      <c r="I171" s="5"/>
    </row>
    <row r="172" spans="1:9" x14ac:dyDescent="0.3">
      <c r="A172" s="1">
        <v>18629</v>
      </c>
      <c r="B172" s="4">
        <v>6352</v>
      </c>
      <c r="C172" s="2">
        <v>1716.1</v>
      </c>
      <c r="H172" s="5">
        <f t="shared" si="2"/>
        <v>6352</v>
      </c>
      <c r="I172" s="5"/>
    </row>
    <row r="173" spans="1:9" x14ac:dyDescent="0.3">
      <c r="A173" s="1">
        <v>18660</v>
      </c>
      <c r="B173" s="4">
        <v>6382</v>
      </c>
      <c r="C173" s="2">
        <v>1769</v>
      </c>
      <c r="H173" s="5">
        <f t="shared" si="2"/>
        <v>6382</v>
      </c>
      <c r="I173" s="5"/>
    </row>
    <row r="174" spans="1:9" x14ac:dyDescent="0.3">
      <c r="A174" s="1">
        <v>18688</v>
      </c>
      <c r="B174" s="4">
        <v>6410</v>
      </c>
      <c r="C174" s="2">
        <v>1816.2</v>
      </c>
      <c r="H174" s="5">
        <f t="shared" si="2"/>
        <v>6410</v>
      </c>
      <c r="I174" s="5"/>
    </row>
    <row r="175" spans="1:9" x14ac:dyDescent="0.3">
      <c r="A175" s="1">
        <v>18719</v>
      </c>
      <c r="B175" s="4">
        <v>6451</v>
      </c>
      <c r="C175" s="2">
        <v>1852.7</v>
      </c>
      <c r="H175" s="5">
        <f t="shared" si="2"/>
        <v>6451</v>
      </c>
      <c r="I175" s="5"/>
    </row>
    <row r="176" spans="1:9" x14ac:dyDescent="0.3">
      <c r="A176" s="1">
        <v>18749</v>
      </c>
      <c r="B176" s="4">
        <v>6417</v>
      </c>
      <c r="C176" s="2">
        <v>1889.2</v>
      </c>
      <c r="H176" s="5">
        <f t="shared" si="2"/>
        <v>6417</v>
      </c>
      <c r="I176" s="5"/>
    </row>
    <row r="177" spans="1:9" x14ac:dyDescent="0.3">
      <c r="A177" s="1">
        <v>18780</v>
      </c>
      <c r="B177" s="4">
        <v>6499</v>
      </c>
      <c r="C177" s="2">
        <v>1920.3</v>
      </c>
      <c r="H177" s="5">
        <f t="shared" si="2"/>
        <v>6499</v>
      </c>
      <c r="I177" s="5"/>
    </row>
    <row r="178" spans="1:9" x14ac:dyDescent="0.3">
      <c r="A178" s="1">
        <v>18810</v>
      </c>
      <c r="B178" s="4">
        <v>6538</v>
      </c>
      <c r="C178" s="2">
        <v>1939.3</v>
      </c>
      <c r="H178" s="5">
        <f t="shared" si="2"/>
        <v>6538</v>
      </c>
      <c r="I178" s="5"/>
    </row>
    <row r="179" spans="1:9" x14ac:dyDescent="0.3">
      <c r="A179" s="1">
        <v>18841</v>
      </c>
      <c r="B179" s="4">
        <v>6519</v>
      </c>
      <c r="C179" s="2">
        <v>1949.2</v>
      </c>
      <c r="H179" s="5">
        <f t="shared" si="2"/>
        <v>6519</v>
      </c>
      <c r="I179" s="5"/>
    </row>
    <row r="180" spans="1:9" x14ac:dyDescent="0.3">
      <c r="A180" s="1">
        <v>18872</v>
      </c>
      <c r="B180" s="4">
        <v>6552</v>
      </c>
      <c r="C180" s="2">
        <v>1953.2</v>
      </c>
      <c r="H180" s="5">
        <f t="shared" si="2"/>
        <v>6552</v>
      </c>
      <c r="I180" s="5"/>
    </row>
    <row r="181" spans="1:9" x14ac:dyDescent="0.3">
      <c r="A181" s="1">
        <v>18902</v>
      </c>
      <c r="B181" s="4">
        <v>6577</v>
      </c>
      <c r="C181" s="2">
        <v>1966.2</v>
      </c>
      <c r="H181" s="5">
        <f t="shared" si="2"/>
        <v>6577</v>
      </c>
      <c r="I181" s="5"/>
    </row>
    <row r="182" spans="1:9" x14ac:dyDescent="0.3">
      <c r="A182" s="1">
        <v>18933</v>
      </c>
      <c r="B182" s="4">
        <v>6626</v>
      </c>
      <c r="C182" s="2">
        <v>1975.6</v>
      </c>
      <c r="H182" s="5">
        <f t="shared" si="2"/>
        <v>6626</v>
      </c>
      <c r="I182" s="5"/>
    </row>
    <row r="183" spans="1:9" x14ac:dyDescent="0.3">
      <c r="A183" s="1">
        <v>18963</v>
      </c>
      <c r="B183" s="4">
        <v>6688</v>
      </c>
      <c r="C183" s="2">
        <v>1976.5</v>
      </c>
      <c r="H183" s="5">
        <f t="shared" si="2"/>
        <v>6688</v>
      </c>
      <c r="I183" s="5"/>
    </row>
    <row r="184" spans="1:9" x14ac:dyDescent="0.3">
      <c r="A184" s="1">
        <v>18994</v>
      </c>
      <c r="B184" s="4">
        <v>6589</v>
      </c>
      <c r="C184" s="2">
        <v>1987.9</v>
      </c>
      <c r="H184" s="5">
        <f t="shared" si="2"/>
        <v>6589</v>
      </c>
      <c r="I184" s="5"/>
    </row>
    <row r="185" spans="1:9" x14ac:dyDescent="0.3">
      <c r="A185" s="1">
        <v>19025</v>
      </c>
      <c r="B185" s="4">
        <v>6650</v>
      </c>
      <c r="C185" s="2">
        <v>1983.8</v>
      </c>
      <c r="H185" s="5">
        <f t="shared" si="2"/>
        <v>6650</v>
      </c>
      <c r="I185" s="5"/>
    </row>
    <row r="186" spans="1:9" x14ac:dyDescent="0.3">
      <c r="A186" s="1">
        <v>19054</v>
      </c>
      <c r="B186" s="4">
        <v>6662</v>
      </c>
      <c r="C186" s="2">
        <v>1988</v>
      </c>
      <c r="H186" s="5">
        <f t="shared" si="2"/>
        <v>6662</v>
      </c>
      <c r="I186" s="5"/>
    </row>
    <row r="187" spans="1:9" x14ac:dyDescent="0.3">
      <c r="A187" s="1">
        <v>19085</v>
      </c>
      <c r="B187" s="4">
        <v>6662</v>
      </c>
      <c r="C187" s="2">
        <v>1992.3</v>
      </c>
      <c r="H187" s="5">
        <f t="shared" si="2"/>
        <v>6662</v>
      </c>
      <c r="I187" s="5"/>
    </row>
    <row r="188" spans="1:9" x14ac:dyDescent="0.3">
      <c r="A188" s="1">
        <v>19115</v>
      </c>
      <c r="B188" s="4">
        <v>6694</v>
      </c>
      <c r="C188" s="2">
        <v>1996.6</v>
      </c>
      <c r="H188" s="5">
        <f t="shared" si="2"/>
        <v>6694</v>
      </c>
      <c r="I188" s="5"/>
    </row>
    <row r="189" spans="1:9" x14ac:dyDescent="0.3">
      <c r="A189" s="1">
        <v>19146</v>
      </c>
      <c r="B189" s="4">
        <v>6712</v>
      </c>
      <c r="C189" s="2">
        <v>2006.7</v>
      </c>
      <c r="H189" s="5">
        <f t="shared" si="2"/>
        <v>6712</v>
      </c>
      <c r="I189" s="5"/>
    </row>
    <row r="190" spans="1:9" x14ac:dyDescent="0.3">
      <c r="A190" s="1">
        <v>19176</v>
      </c>
      <c r="B190" s="4">
        <v>6737</v>
      </c>
      <c r="C190" s="2">
        <v>2010.8</v>
      </c>
      <c r="H190" s="5">
        <f t="shared" si="2"/>
        <v>6737</v>
      </c>
      <c r="I190" s="5"/>
    </row>
    <row r="191" spans="1:9" x14ac:dyDescent="0.3">
      <c r="A191" s="1">
        <v>19207</v>
      </c>
      <c r="B191" s="4">
        <v>6718</v>
      </c>
      <c r="C191" s="2">
        <v>2003.3</v>
      </c>
      <c r="H191" s="5">
        <f t="shared" si="2"/>
        <v>6718</v>
      </c>
      <c r="I191" s="5"/>
    </row>
    <row r="192" spans="1:9" x14ac:dyDescent="0.3">
      <c r="A192" s="1">
        <v>19238</v>
      </c>
      <c r="B192" s="4">
        <v>6734</v>
      </c>
      <c r="C192" s="2">
        <v>1999.7</v>
      </c>
      <c r="H192" s="5">
        <f t="shared" si="2"/>
        <v>6734</v>
      </c>
      <c r="I192" s="5"/>
    </row>
    <row r="193" spans="1:9" x14ac:dyDescent="0.3">
      <c r="A193" s="1">
        <v>19268</v>
      </c>
      <c r="B193" s="4">
        <v>6816</v>
      </c>
      <c r="C193" s="2">
        <v>1998.4</v>
      </c>
      <c r="H193" s="5">
        <f t="shared" si="2"/>
        <v>6816</v>
      </c>
      <c r="I193" s="5"/>
    </row>
    <row r="194" spans="1:9" x14ac:dyDescent="0.3">
      <c r="A194" s="1">
        <v>19299</v>
      </c>
      <c r="B194" s="4">
        <v>6801</v>
      </c>
      <c r="C194" s="2">
        <v>1996.4</v>
      </c>
      <c r="H194" s="5">
        <f t="shared" si="2"/>
        <v>6801</v>
      </c>
      <c r="I194" s="5"/>
    </row>
    <row r="195" spans="1:9" x14ac:dyDescent="0.3">
      <c r="A195" s="1">
        <v>19329</v>
      </c>
      <c r="B195" s="4">
        <v>6935</v>
      </c>
      <c r="C195" s="2">
        <v>1996</v>
      </c>
      <c r="H195" s="5">
        <f t="shared" si="2"/>
        <v>6935</v>
      </c>
      <c r="I195" s="5"/>
    </row>
    <row r="196" spans="1:9" x14ac:dyDescent="0.3">
      <c r="A196" s="1">
        <v>19360</v>
      </c>
      <c r="B196" s="4">
        <v>6794</v>
      </c>
      <c r="C196" s="2">
        <v>1987.6</v>
      </c>
      <c r="H196" s="5">
        <f t="shared" si="2"/>
        <v>6794</v>
      </c>
      <c r="I196" s="5"/>
    </row>
    <row r="197" spans="1:9" x14ac:dyDescent="0.3">
      <c r="A197" s="1">
        <v>19391</v>
      </c>
      <c r="B197" s="4">
        <v>6797</v>
      </c>
      <c r="C197" s="2">
        <v>1973.7</v>
      </c>
      <c r="H197" s="5">
        <f t="shared" si="2"/>
        <v>6797</v>
      </c>
      <c r="I197" s="5"/>
    </row>
    <row r="198" spans="1:9" x14ac:dyDescent="0.3">
      <c r="A198" s="1">
        <v>19419</v>
      </c>
      <c r="B198" s="4">
        <v>6784</v>
      </c>
      <c r="C198" s="2">
        <v>1948.8</v>
      </c>
      <c r="H198" s="5">
        <f t="shared" si="2"/>
        <v>6784</v>
      </c>
      <c r="I198" s="5"/>
    </row>
    <row r="199" spans="1:9" x14ac:dyDescent="0.3">
      <c r="A199" s="1">
        <v>19450</v>
      </c>
      <c r="B199" s="4">
        <v>6770</v>
      </c>
      <c r="C199" s="2">
        <v>1928.3</v>
      </c>
      <c r="H199" s="5">
        <f t="shared" si="2"/>
        <v>6770</v>
      </c>
      <c r="I199" s="5"/>
    </row>
    <row r="200" spans="1:9" x14ac:dyDescent="0.3">
      <c r="A200" s="1">
        <v>19480</v>
      </c>
      <c r="B200" s="4">
        <v>6717</v>
      </c>
      <c r="C200" s="2">
        <v>1906.3</v>
      </c>
      <c r="H200" s="5">
        <f t="shared" si="2"/>
        <v>6717</v>
      </c>
      <c r="I200" s="5"/>
    </row>
    <row r="201" spans="1:9" x14ac:dyDescent="0.3">
      <c r="A201" s="1">
        <v>19511</v>
      </c>
      <c r="B201" s="4">
        <v>6734</v>
      </c>
      <c r="C201" s="2">
        <v>1892.1</v>
      </c>
      <c r="H201" s="5">
        <f t="shared" si="2"/>
        <v>6734</v>
      </c>
      <c r="I201" s="5"/>
    </row>
    <row r="202" spans="1:9" x14ac:dyDescent="0.3">
      <c r="A202" s="1">
        <v>19541</v>
      </c>
      <c r="B202" s="4">
        <v>6723</v>
      </c>
      <c r="C202" s="2">
        <v>1875.5</v>
      </c>
      <c r="H202" s="5">
        <f t="shared" si="2"/>
        <v>6723</v>
      </c>
      <c r="I202" s="5"/>
    </row>
    <row r="203" spans="1:9" x14ac:dyDescent="0.3">
      <c r="A203" s="1">
        <v>19572</v>
      </c>
      <c r="B203" s="4">
        <v>6754</v>
      </c>
      <c r="C203" s="2">
        <v>1859.6</v>
      </c>
      <c r="H203" s="5">
        <f t="shared" si="2"/>
        <v>6754</v>
      </c>
      <c r="I203" s="5"/>
    </row>
    <row r="204" spans="1:9" x14ac:dyDescent="0.3">
      <c r="A204" s="1">
        <v>19603</v>
      </c>
      <c r="B204" s="4">
        <v>6749</v>
      </c>
      <c r="C204" s="2">
        <v>1843.3</v>
      </c>
      <c r="H204" s="5">
        <f t="shared" si="2"/>
        <v>6749</v>
      </c>
      <c r="I204" s="5"/>
    </row>
    <row r="205" spans="1:9" x14ac:dyDescent="0.3">
      <c r="A205" s="1">
        <v>19633</v>
      </c>
      <c r="B205" s="4">
        <v>6764</v>
      </c>
      <c r="C205" s="2">
        <v>1820.4</v>
      </c>
      <c r="H205" s="5">
        <f t="shared" si="2"/>
        <v>6764</v>
      </c>
      <c r="I205" s="5"/>
    </row>
    <row r="206" spans="1:9" x14ac:dyDescent="0.3">
      <c r="A206" s="1">
        <v>19664</v>
      </c>
      <c r="B206" s="4">
        <v>6749</v>
      </c>
      <c r="C206" s="2">
        <v>1810.7</v>
      </c>
      <c r="H206" s="5">
        <f t="shared" si="2"/>
        <v>6749</v>
      </c>
      <c r="I206" s="5"/>
    </row>
    <row r="207" spans="1:9" x14ac:dyDescent="0.3">
      <c r="A207" s="1">
        <v>19694</v>
      </c>
      <c r="B207" s="4">
        <v>6743</v>
      </c>
      <c r="C207" s="2">
        <v>1800.8</v>
      </c>
      <c r="H207" s="5">
        <f t="shared" si="2"/>
        <v>6743</v>
      </c>
      <c r="I207" s="5"/>
    </row>
    <row r="208" spans="1:9" x14ac:dyDescent="0.3">
      <c r="A208" s="1">
        <v>19725</v>
      </c>
      <c r="B208" s="4">
        <v>6760</v>
      </c>
      <c r="C208" s="2">
        <v>1791.7</v>
      </c>
      <c r="H208" s="5">
        <f t="shared" si="2"/>
        <v>6760</v>
      </c>
      <c r="I208" s="5"/>
    </row>
    <row r="209" spans="1:10" x14ac:dyDescent="0.3">
      <c r="A209" s="1">
        <v>19756</v>
      </c>
      <c r="B209" s="4">
        <v>6783</v>
      </c>
      <c r="C209" s="2">
        <v>1781.8</v>
      </c>
      <c r="H209" s="5">
        <f t="shared" si="2"/>
        <v>6783</v>
      </c>
      <c r="I209" s="5"/>
    </row>
    <row r="210" spans="1:10" x14ac:dyDescent="0.3">
      <c r="A210" s="1">
        <v>19784</v>
      </c>
      <c r="B210" s="4">
        <v>6796</v>
      </c>
      <c r="C210" s="2">
        <v>1777.6</v>
      </c>
      <c r="H210" s="5">
        <f t="shared" si="2"/>
        <v>6796</v>
      </c>
      <c r="I210" s="5"/>
    </row>
    <row r="211" spans="1:10" x14ac:dyDescent="0.3">
      <c r="A211" s="1">
        <v>19815</v>
      </c>
      <c r="B211" s="4">
        <v>6806</v>
      </c>
      <c r="C211" s="2">
        <v>1769.2</v>
      </c>
      <c r="H211" s="5">
        <f t="shared" si="2"/>
        <v>6806</v>
      </c>
      <c r="I211" s="5"/>
    </row>
    <row r="212" spans="1:10" x14ac:dyDescent="0.3">
      <c r="A212" s="1">
        <v>19845</v>
      </c>
      <c r="B212" s="4">
        <v>6829</v>
      </c>
      <c r="C212" s="2">
        <v>1762.3</v>
      </c>
      <c r="H212" s="5">
        <f t="shared" si="2"/>
        <v>6829</v>
      </c>
      <c r="I212" s="5"/>
    </row>
    <row r="213" spans="1:10" x14ac:dyDescent="0.3">
      <c r="A213" s="1">
        <v>19876</v>
      </c>
      <c r="B213" s="4">
        <v>6846</v>
      </c>
      <c r="C213" s="2">
        <v>1748.6</v>
      </c>
      <c r="H213" s="5">
        <f t="shared" si="2"/>
        <v>6846</v>
      </c>
      <c r="I213" s="5"/>
    </row>
    <row r="214" spans="1:10" x14ac:dyDescent="0.3">
      <c r="A214" s="1">
        <v>19906</v>
      </c>
      <c r="B214" s="4">
        <v>6868</v>
      </c>
      <c r="C214" s="2">
        <v>1741.6</v>
      </c>
      <c r="H214" s="5">
        <f t="shared" si="2"/>
        <v>6868</v>
      </c>
      <c r="I214" s="5"/>
    </row>
    <row r="215" spans="1:10" x14ac:dyDescent="0.3">
      <c r="A215" s="1">
        <v>19937</v>
      </c>
      <c r="B215" s="4">
        <v>6892</v>
      </c>
      <c r="C215" s="2">
        <v>1741.3</v>
      </c>
      <c r="H215" s="5">
        <f t="shared" si="2"/>
        <v>6892</v>
      </c>
      <c r="I215" s="5"/>
    </row>
    <row r="216" spans="1:10" x14ac:dyDescent="0.3">
      <c r="A216" s="1">
        <v>19968</v>
      </c>
      <c r="B216" s="4">
        <v>6894</v>
      </c>
      <c r="C216" s="2">
        <v>1742.5</v>
      </c>
      <c r="H216" s="5">
        <f t="shared" si="2"/>
        <v>6894</v>
      </c>
      <c r="I216" s="5"/>
    </row>
    <row r="217" spans="1:10" x14ac:dyDescent="0.3">
      <c r="A217" s="1">
        <v>19998</v>
      </c>
      <c r="B217" s="4">
        <v>6900</v>
      </c>
      <c r="C217" s="2">
        <v>1752.2</v>
      </c>
      <c r="H217" s="5">
        <f t="shared" si="2"/>
        <v>6900</v>
      </c>
      <c r="I217" s="5"/>
    </row>
    <row r="218" spans="1:10" x14ac:dyDescent="0.3">
      <c r="A218" s="1">
        <v>20029</v>
      </c>
      <c r="B218" s="4">
        <v>6964</v>
      </c>
      <c r="C218" s="2">
        <v>1767.5</v>
      </c>
      <c r="H218" s="5">
        <f t="shared" si="2"/>
        <v>6964</v>
      </c>
      <c r="I218" s="5"/>
    </row>
    <row r="219" spans="1:10" x14ac:dyDescent="0.3">
      <c r="A219" s="1">
        <v>20059</v>
      </c>
      <c r="B219" s="4">
        <v>6957</v>
      </c>
      <c r="C219" s="2">
        <v>1761.7</v>
      </c>
      <c r="H219" s="5">
        <f t="shared" si="2"/>
        <v>6957</v>
      </c>
      <c r="I219" s="5"/>
    </row>
    <row r="220" spans="1:10" x14ac:dyDescent="0.3">
      <c r="A220" s="1">
        <v>20090</v>
      </c>
      <c r="B220" s="4">
        <v>6953</v>
      </c>
      <c r="C220" s="2">
        <v>1747.1</v>
      </c>
      <c r="D220" s="4">
        <v>3516</v>
      </c>
      <c r="E220" s="4">
        <v>1154</v>
      </c>
      <c r="H220" s="5">
        <f t="shared" si="2"/>
        <v>6953</v>
      </c>
      <c r="I220" s="5">
        <f>C220+D220+E220-F220</f>
        <v>6417.1</v>
      </c>
      <c r="J220" s="15">
        <f>I220/'S1 unemployed'!F46*100</f>
        <v>6.7187729033609047</v>
      </c>
    </row>
    <row r="221" spans="1:10" x14ac:dyDescent="0.3">
      <c r="A221" s="1">
        <v>20121</v>
      </c>
      <c r="B221" s="4">
        <v>6923</v>
      </c>
      <c r="C221" s="2">
        <v>1749.1</v>
      </c>
      <c r="D221" s="4">
        <v>3491</v>
      </c>
      <c r="E221" s="4">
        <v>1151</v>
      </c>
      <c r="H221" s="5">
        <f t="shared" ref="H221:H284" si="3">B221-F221</f>
        <v>6923</v>
      </c>
      <c r="I221" s="5">
        <f t="shared" ref="I221:I284" si="4">C221+D221+E221-F221</f>
        <v>6391.1</v>
      </c>
      <c r="J221" s="15">
        <f>I221/'S1 unemployed'!F47*100</f>
        <v>6.6920410877145233</v>
      </c>
    </row>
    <row r="222" spans="1:10" x14ac:dyDescent="0.3">
      <c r="A222" s="1">
        <v>20149</v>
      </c>
      <c r="B222" s="4">
        <v>6938</v>
      </c>
      <c r="C222" s="2">
        <v>1753</v>
      </c>
      <c r="D222" s="4">
        <v>3503</v>
      </c>
      <c r="E222" s="4">
        <v>1150</v>
      </c>
      <c r="H222" s="5">
        <f t="shared" si="3"/>
        <v>6938</v>
      </c>
      <c r="I222" s="5">
        <f t="shared" si="4"/>
        <v>6406</v>
      </c>
      <c r="J222" s="15">
        <f>I222/'S1 unemployed'!F48*100</f>
        <v>6.6977541717201285</v>
      </c>
    </row>
    <row r="223" spans="1:10" x14ac:dyDescent="0.3">
      <c r="A223" s="1">
        <v>20180</v>
      </c>
      <c r="B223" s="4">
        <v>6959</v>
      </c>
      <c r="C223" s="2">
        <v>1754.7</v>
      </c>
      <c r="D223" s="4">
        <v>3519</v>
      </c>
      <c r="E223" s="4">
        <v>1151</v>
      </c>
      <c r="H223" s="5">
        <f t="shared" si="3"/>
        <v>6959</v>
      </c>
      <c r="I223" s="5">
        <f t="shared" si="4"/>
        <v>6424.7</v>
      </c>
      <c r="J223" s="15">
        <f>I223/'S1 unemployed'!F49*100</f>
        <v>6.7103600263204628</v>
      </c>
    </row>
    <row r="224" spans="1:10" x14ac:dyDescent="0.3">
      <c r="A224" s="1">
        <v>20210</v>
      </c>
      <c r="B224" s="4">
        <v>6991</v>
      </c>
      <c r="C224" s="2">
        <v>1758.9</v>
      </c>
      <c r="D224" s="4">
        <v>3543</v>
      </c>
      <c r="E224" s="4">
        <v>1155</v>
      </c>
      <c r="H224" s="5">
        <f t="shared" si="3"/>
        <v>6991</v>
      </c>
      <c r="I224" s="5">
        <f t="shared" si="4"/>
        <v>6456.9</v>
      </c>
      <c r="J224" s="15">
        <f>I224/'S1 unemployed'!F50*100</f>
        <v>6.7349173898531376</v>
      </c>
    </row>
    <row r="225" spans="1:10" x14ac:dyDescent="0.3">
      <c r="A225" s="1">
        <v>20241</v>
      </c>
      <c r="B225" s="4">
        <v>7020</v>
      </c>
      <c r="C225" s="2">
        <v>1763.2</v>
      </c>
      <c r="D225" s="4">
        <v>3559</v>
      </c>
      <c r="E225" s="4">
        <v>1159</v>
      </c>
      <c r="H225" s="5">
        <f t="shared" si="3"/>
        <v>7020</v>
      </c>
      <c r="I225" s="5">
        <f t="shared" si="4"/>
        <v>6481.2</v>
      </c>
      <c r="J225" s="15">
        <f>I225/'S1 unemployed'!F51*100</f>
        <v>6.7530789588846982</v>
      </c>
    </row>
    <row r="226" spans="1:10" x14ac:dyDescent="0.3">
      <c r="A226" s="1">
        <v>20271</v>
      </c>
      <c r="B226" s="4">
        <v>7049</v>
      </c>
      <c r="C226" s="2">
        <v>1762.5</v>
      </c>
      <c r="D226" s="4">
        <v>3582</v>
      </c>
      <c r="E226" s="4">
        <v>1165</v>
      </c>
      <c r="H226" s="5">
        <f t="shared" si="3"/>
        <v>7049</v>
      </c>
      <c r="I226" s="5">
        <f t="shared" si="4"/>
        <v>6509.5</v>
      </c>
      <c r="J226" s="15">
        <f>I226/'S1 unemployed'!F52*100</f>
        <v>6.7771993753253517</v>
      </c>
    </row>
    <row r="227" spans="1:10" x14ac:dyDescent="0.3">
      <c r="A227" s="1">
        <v>20302</v>
      </c>
      <c r="B227" s="4">
        <v>7023</v>
      </c>
      <c r="C227" s="2">
        <v>1767.6</v>
      </c>
      <c r="D227" s="4">
        <v>3546</v>
      </c>
      <c r="E227" s="4">
        <v>1171</v>
      </c>
      <c r="H227" s="5">
        <f t="shared" si="3"/>
        <v>7023</v>
      </c>
      <c r="I227" s="5">
        <f t="shared" si="4"/>
        <v>6484.6</v>
      </c>
      <c r="J227" s="15">
        <f>I227/'S1 unemployed'!F53*100</f>
        <v>6.7474818946141681</v>
      </c>
    </row>
    <row r="228" spans="1:10" x14ac:dyDescent="0.3">
      <c r="A228" s="1">
        <v>20333</v>
      </c>
      <c r="B228" s="4">
        <v>7067</v>
      </c>
      <c r="C228" s="2">
        <v>1769.3</v>
      </c>
      <c r="D228" s="4">
        <v>3572</v>
      </c>
      <c r="E228" s="4">
        <v>1189</v>
      </c>
      <c r="H228" s="5">
        <f t="shared" si="3"/>
        <v>7067</v>
      </c>
      <c r="I228" s="5">
        <f t="shared" si="4"/>
        <v>6530.3</v>
      </c>
      <c r="J228" s="15">
        <f>I228/'S1 unemployed'!F54*100</f>
        <v>6.7910067490978676</v>
      </c>
    </row>
    <row r="229" spans="1:10" x14ac:dyDescent="0.3">
      <c r="A229" s="1">
        <v>20363</v>
      </c>
      <c r="B229" s="4">
        <v>7118</v>
      </c>
      <c r="C229" s="2">
        <v>1773.2</v>
      </c>
      <c r="D229" s="4">
        <v>3623</v>
      </c>
      <c r="E229" s="4">
        <v>1188</v>
      </c>
      <c r="H229" s="5">
        <f t="shared" si="3"/>
        <v>7118</v>
      </c>
      <c r="I229" s="5">
        <f t="shared" si="4"/>
        <v>6584.2</v>
      </c>
      <c r="J229" s="15">
        <f>I229/'S1 unemployed'!F55*100</f>
        <v>6.8420779166796564</v>
      </c>
    </row>
    <row r="230" spans="1:10" x14ac:dyDescent="0.3">
      <c r="A230" s="1">
        <v>20394</v>
      </c>
      <c r="B230" s="4">
        <v>7083</v>
      </c>
      <c r="C230" s="2">
        <v>1768.8</v>
      </c>
      <c r="D230" s="4">
        <v>3592</v>
      </c>
      <c r="E230" s="4">
        <v>1193</v>
      </c>
      <c r="H230" s="5">
        <f t="shared" si="3"/>
        <v>7083</v>
      </c>
      <c r="I230" s="5">
        <f t="shared" si="4"/>
        <v>6553.8</v>
      </c>
      <c r="J230" s="15">
        <f>I230/'S1 unemployed'!F56*100</f>
        <v>6.8063849453208576</v>
      </c>
    </row>
    <row r="231" spans="1:10" x14ac:dyDescent="0.3">
      <c r="A231" s="1">
        <v>20424</v>
      </c>
      <c r="B231" s="4">
        <v>7132</v>
      </c>
      <c r="C231" s="2">
        <v>1760.7</v>
      </c>
      <c r="D231" s="4">
        <v>3656</v>
      </c>
      <c r="E231" s="4">
        <v>1193</v>
      </c>
      <c r="H231" s="5">
        <f t="shared" si="3"/>
        <v>7132</v>
      </c>
      <c r="I231" s="5">
        <f t="shared" si="4"/>
        <v>6609.7</v>
      </c>
      <c r="J231" s="15">
        <f>I231/'S1 unemployed'!F57*100</f>
        <v>6.8585985410548815</v>
      </c>
    </row>
    <row r="232" spans="1:10" x14ac:dyDescent="0.3">
      <c r="A232" s="1">
        <v>20455</v>
      </c>
      <c r="B232" s="4">
        <v>7167</v>
      </c>
      <c r="C232" s="2">
        <v>1763.5</v>
      </c>
      <c r="D232" s="4">
        <v>3677</v>
      </c>
      <c r="E232" s="4">
        <v>1189</v>
      </c>
      <c r="H232" s="5">
        <f t="shared" si="3"/>
        <v>7167</v>
      </c>
      <c r="I232" s="5">
        <f t="shared" si="4"/>
        <v>6629.5</v>
      </c>
      <c r="J232" s="15">
        <f>I232/'S1 unemployed'!F58*100</f>
        <v>6.8742223143923686</v>
      </c>
    </row>
    <row r="233" spans="1:10" x14ac:dyDescent="0.3">
      <c r="A233" s="1">
        <v>20486</v>
      </c>
      <c r="B233" s="4">
        <v>7212</v>
      </c>
      <c r="C233" s="2">
        <v>1763.4</v>
      </c>
      <c r="D233" s="4">
        <v>3702</v>
      </c>
      <c r="E233" s="4">
        <v>1208</v>
      </c>
      <c r="H233" s="5">
        <f t="shared" si="3"/>
        <v>7212</v>
      </c>
      <c r="I233" s="5">
        <f t="shared" si="4"/>
        <v>6673.4</v>
      </c>
      <c r="J233" s="15">
        <f>I233/'S1 unemployed'!F59*100</f>
        <v>6.9152970922882417</v>
      </c>
    </row>
    <row r="234" spans="1:10" x14ac:dyDescent="0.3">
      <c r="A234" s="1">
        <v>20515</v>
      </c>
      <c r="B234" s="4">
        <v>7252</v>
      </c>
      <c r="C234" s="2">
        <v>1763</v>
      </c>
      <c r="D234" s="4">
        <v>3732</v>
      </c>
      <c r="E234" s="4">
        <v>1218</v>
      </c>
      <c r="H234" s="5">
        <f t="shared" si="3"/>
        <v>7252</v>
      </c>
      <c r="I234" s="5">
        <f t="shared" si="4"/>
        <v>6713</v>
      </c>
      <c r="J234" s="15">
        <f>I234/'S1 unemployed'!F60*100</f>
        <v>6.9512902290518985</v>
      </c>
    </row>
    <row r="235" spans="1:10" x14ac:dyDescent="0.3">
      <c r="A235" s="1">
        <v>20546</v>
      </c>
      <c r="B235" s="4">
        <v>7276</v>
      </c>
      <c r="C235" s="2">
        <v>1765.9</v>
      </c>
      <c r="D235" s="4">
        <v>3754</v>
      </c>
      <c r="E235" s="4">
        <v>1217</v>
      </c>
      <c r="H235" s="5">
        <f t="shared" si="3"/>
        <v>7276</v>
      </c>
      <c r="I235" s="5">
        <f t="shared" si="4"/>
        <v>6736.9</v>
      </c>
      <c r="J235" s="15">
        <f>I235/'S1 unemployed'!F61*100</f>
        <v>6.972933809449879</v>
      </c>
    </row>
    <row r="236" spans="1:10" x14ac:dyDescent="0.3">
      <c r="A236" s="1">
        <v>20576</v>
      </c>
      <c r="B236" s="4">
        <v>7367</v>
      </c>
      <c r="C236" s="2">
        <v>1771</v>
      </c>
      <c r="D236" s="4">
        <v>3815</v>
      </c>
      <c r="E236" s="4">
        <v>1240</v>
      </c>
      <c r="H236" s="5">
        <f t="shared" si="3"/>
        <v>7367</v>
      </c>
      <c r="I236" s="5">
        <f t="shared" si="4"/>
        <v>6826</v>
      </c>
      <c r="J236" s="15">
        <f>I236/'S1 unemployed'!F62*100</f>
        <v>7.0560994014823395</v>
      </c>
    </row>
    <row r="237" spans="1:10" x14ac:dyDescent="0.3">
      <c r="A237" s="1">
        <v>20607</v>
      </c>
      <c r="B237" s="4">
        <v>7367</v>
      </c>
      <c r="C237" s="2">
        <v>1774.6</v>
      </c>
      <c r="D237" s="4">
        <v>3806</v>
      </c>
      <c r="E237" s="4">
        <v>1249</v>
      </c>
      <c r="H237" s="5">
        <f t="shared" si="3"/>
        <v>7367</v>
      </c>
      <c r="I237" s="5">
        <f t="shared" si="4"/>
        <v>6829.6</v>
      </c>
      <c r="J237" s="15">
        <f>I237/'S1 unemployed'!F63*100</f>
        <v>7.0550803685798105</v>
      </c>
    </row>
    <row r="238" spans="1:10" x14ac:dyDescent="0.3">
      <c r="A238" s="1">
        <v>20637</v>
      </c>
      <c r="B238" s="4">
        <v>7405</v>
      </c>
      <c r="C238" s="2">
        <v>1780.4</v>
      </c>
      <c r="D238" s="4">
        <v>3827</v>
      </c>
      <c r="E238" s="4">
        <v>1259</v>
      </c>
      <c r="H238" s="5">
        <f t="shared" si="3"/>
        <v>7405</v>
      </c>
      <c r="I238" s="5">
        <f t="shared" si="4"/>
        <v>6866.4</v>
      </c>
      <c r="J238" s="15">
        <f>I238/'S1 unemployed'!F64*100</f>
        <v>7.0804417542303835</v>
      </c>
    </row>
    <row r="239" spans="1:10" x14ac:dyDescent="0.3">
      <c r="A239" s="1">
        <v>20668</v>
      </c>
      <c r="B239" s="4">
        <v>7451</v>
      </c>
      <c r="C239" s="2">
        <v>1784.3</v>
      </c>
      <c r="D239" s="4">
        <v>3859</v>
      </c>
      <c r="E239" s="4">
        <v>1270</v>
      </c>
      <c r="H239" s="5">
        <f t="shared" si="3"/>
        <v>7451</v>
      </c>
      <c r="I239" s="5">
        <f t="shared" si="4"/>
        <v>6913.3</v>
      </c>
      <c r="J239" s="15">
        <f>I239/'S1 unemployed'!F65*100</f>
        <v>7.1249832524296854</v>
      </c>
    </row>
    <row r="240" spans="1:10" x14ac:dyDescent="0.3">
      <c r="A240" s="1">
        <v>20699</v>
      </c>
      <c r="B240" s="4">
        <v>7481</v>
      </c>
      <c r="C240" s="2">
        <v>1787.1</v>
      </c>
      <c r="D240" s="4">
        <v>3879</v>
      </c>
      <c r="E240" s="4">
        <v>1273</v>
      </c>
      <c r="H240" s="5">
        <f t="shared" si="3"/>
        <v>7481</v>
      </c>
      <c r="I240" s="5">
        <f t="shared" si="4"/>
        <v>6939.1</v>
      </c>
      <c r="J240" s="15">
        <f>I240/'S1 unemployed'!F66*100</f>
        <v>7.1456080733189165</v>
      </c>
    </row>
    <row r="241" spans="1:10" x14ac:dyDescent="0.3">
      <c r="A241" s="1">
        <v>20729</v>
      </c>
      <c r="B241" s="4">
        <v>7519</v>
      </c>
      <c r="C241" s="2">
        <v>1797.4</v>
      </c>
      <c r="D241" s="4">
        <v>3897</v>
      </c>
      <c r="E241" s="4">
        <v>1283</v>
      </c>
      <c r="H241" s="5">
        <f t="shared" si="3"/>
        <v>7519</v>
      </c>
      <c r="I241" s="5">
        <f t="shared" si="4"/>
        <v>6977.4</v>
      </c>
      <c r="J241" s="15">
        <f>I241/'S1 unemployed'!F67*100</f>
        <v>7.1795768850839643</v>
      </c>
    </row>
    <row r="242" spans="1:10" x14ac:dyDescent="0.3">
      <c r="A242" s="1">
        <v>20760</v>
      </c>
      <c r="B242" s="4">
        <v>7553</v>
      </c>
      <c r="C242" s="2">
        <v>1796.2</v>
      </c>
      <c r="D242" s="4">
        <v>3930</v>
      </c>
      <c r="E242" s="4">
        <v>1290</v>
      </c>
      <c r="H242" s="5">
        <f t="shared" si="3"/>
        <v>7553</v>
      </c>
      <c r="I242" s="5">
        <f t="shared" si="4"/>
        <v>7016.2</v>
      </c>
      <c r="J242" s="15">
        <f>I242/'S1 unemployed'!F68*100</f>
        <v>7.2148241076845556</v>
      </c>
    </row>
    <row r="243" spans="1:10" x14ac:dyDescent="0.3">
      <c r="A243" s="1">
        <v>20790</v>
      </c>
      <c r="B243" s="4">
        <v>7584</v>
      </c>
      <c r="C243" s="2">
        <v>1798.2</v>
      </c>
      <c r="D243" s="4">
        <v>3950</v>
      </c>
      <c r="E243" s="4">
        <v>1299</v>
      </c>
      <c r="H243" s="5">
        <f t="shared" si="3"/>
        <v>7584</v>
      </c>
      <c r="I243" s="5">
        <f t="shared" si="4"/>
        <v>7047.2</v>
      </c>
      <c r="J243" s="15">
        <f>I243/'S1 unemployed'!F69*100</f>
        <v>7.2419356496182337</v>
      </c>
    </row>
    <row r="244" spans="1:10" x14ac:dyDescent="0.3">
      <c r="A244" s="1">
        <v>20821</v>
      </c>
      <c r="B244" s="4">
        <v>7620</v>
      </c>
      <c r="C244" s="2">
        <v>1797.6</v>
      </c>
      <c r="D244" s="4">
        <v>3974</v>
      </c>
      <c r="E244" s="4">
        <v>1301</v>
      </c>
      <c r="H244" s="5">
        <f t="shared" si="3"/>
        <v>7620</v>
      </c>
      <c r="I244" s="5">
        <f t="shared" si="4"/>
        <v>7072.6</v>
      </c>
      <c r="J244" s="15">
        <f>I244/'S1 unemployed'!F70*100</f>
        <v>7.26214190368621</v>
      </c>
    </row>
    <row r="245" spans="1:10" x14ac:dyDescent="0.3">
      <c r="A245" s="1">
        <v>20852</v>
      </c>
      <c r="B245" s="4">
        <v>7646</v>
      </c>
      <c r="C245" s="2">
        <v>1796.2</v>
      </c>
      <c r="D245" s="4">
        <v>3993</v>
      </c>
      <c r="E245" s="4">
        <v>1307</v>
      </c>
      <c r="H245" s="5">
        <f t="shared" si="3"/>
        <v>7646</v>
      </c>
      <c r="I245" s="5">
        <f t="shared" si="4"/>
        <v>7096.2</v>
      </c>
      <c r="J245" s="15">
        <f>I245/'S1 unemployed'!F71*100</f>
        <v>7.2822617887013195</v>
      </c>
    </row>
    <row r="246" spans="1:10" x14ac:dyDescent="0.3">
      <c r="A246" s="1">
        <v>20880</v>
      </c>
      <c r="B246" s="4">
        <v>7672</v>
      </c>
      <c r="C246" s="2">
        <v>1794.5</v>
      </c>
      <c r="D246" s="4">
        <v>4013</v>
      </c>
      <c r="E246" s="4">
        <v>1312</v>
      </c>
      <c r="H246" s="5">
        <f t="shared" si="3"/>
        <v>7672</v>
      </c>
      <c r="I246" s="5">
        <f t="shared" si="4"/>
        <v>7119.5</v>
      </c>
      <c r="J246" s="15">
        <f>I246/'S1 unemployed'!F72*100</f>
        <v>7.2997303421476243</v>
      </c>
    </row>
    <row r="247" spans="1:10" x14ac:dyDescent="0.3">
      <c r="A247" s="1">
        <v>20911</v>
      </c>
      <c r="B247" s="4">
        <v>7701</v>
      </c>
      <c r="C247" s="2">
        <v>1791</v>
      </c>
      <c r="D247" s="4">
        <v>4039</v>
      </c>
      <c r="E247" s="4">
        <v>1318</v>
      </c>
      <c r="H247" s="5">
        <f t="shared" si="3"/>
        <v>7701</v>
      </c>
      <c r="I247" s="5">
        <f t="shared" si="4"/>
        <v>7148</v>
      </c>
      <c r="J247" s="15">
        <f>I247/'S1 unemployed'!F73*100</f>
        <v>7.3227951195025263</v>
      </c>
    </row>
    <row r="248" spans="1:10" x14ac:dyDescent="0.3">
      <c r="A248" s="1">
        <v>20941</v>
      </c>
      <c r="B248" s="4">
        <v>7713</v>
      </c>
      <c r="C248" s="2">
        <v>1785.5</v>
      </c>
      <c r="D248" s="4">
        <v>4052</v>
      </c>
      <c r="E248" s="4">
        <v>1321</v>
      </c>
      <c r="H248" s="5">
        <f t="shared" si="3"/>
        <v>7713</v>
      </c>
      <c r="I248" s="5">
        <f t="shared" si="4"/>
        <v>7158.5</v>
      </c>
      <c r="J248" s="15">
        <f>I248/'S1 unemployed'!F74*100</f>
        <v>7.3279965604430481</v>
      </c>
    </row>
    <row r="249" spans="1:10" x14ac:dyDescent="0.3">
      <c r="A249" s="1">
        <v>20972</v>
      </c>
      <c r="B249" s="4">
        <v>7702</v>
      </c>
      <c r="C249" s="2">
        <v>1778.1</v>
      </c>
      <c r="D249" s="4">
        <v>4045</v>
      </c>
      <c r="E249" s="4">
        <v>1329</v>
      </c>
      <c r="H249" s="5">
        <f t="shared" si="3"/>
        <v>7702</v>
      </c>
      <c r="I249" s="5">
        <f t="shared" si="4"/>
        <v>7152.1</v>
      </c>
      <c r="J249" s="15">
        <f>I249/'S1 unemployed'!F75*100</f>
        <v>7.3137335105839041</v>
      </c>
    </row>
    <row r="250" spans="1:10" x14ac:dyDescent="0.3">
      <c r="A250" s="1">
        <v>21002</v>
      </c>
      <c r="B250" s="4">
        <v>7754</v>
      </c>
      <c r="C250" s="2">
        <v>1777.1</v>
      </c>
      <c r="D250" s="4">
        <v>4097</v>
      </c>
      <c r="E250" s="4">
        <v>1329</v>
      </c>
      <c r="H250" s="5">
        <f t="shared" si="3"/>
        <v>7754</v>
      </c>
      <c r="I250" s="5">
        <f t="shared" si="4"/>
        <v>7203.1</v>
      </c>
      <c r="J250" s="15">
        <f>I250/'S1 unemployed'!F76*100</f>
        <v>7.3536287811501442</v>
      </c>
    </row>
    <row r="251" spans="1:10" x14ac:dyDescent="0.3">
      <c r="A251" s="1">
        <v>21033</v>
      </c>
      <c r="B251" s="4">
        <v>7757</v>
      </c>
      <c r="C251" s="2">
        <v>1775.4</v>
      </c>
      <c r="D251" s="4">
        <v>4100</v>
      </c>
      <c r="E251" s="4">
        <v>1334</v>
      </c>
      <c r="H251" s="5">
        <f t="shared" si="3"/>
        <v>7757</v>
      </c>
      <c r="I251" s="5">
        <f t="shared" si="4"/>
        <v>7209.4</v>
      </c>
      <c r="J251" s="15">
        <f>I251/'S1 unemployed'!F77*100</f>
        <v>7.3548044846617628</v>
      </c>
    </row>
    <row r="252" spans="1:10" x14ac:dyDescent="0.3">
      <c r="A252" s="1">
        <v>21064</v>
      </c>
      <c r="B252" s="4">
        <v>7749</v>
      </c>
      <c r="C252" s="2">
        <v>1757.5</v>
      </c>
      <c r="D252" s="4">
        <v>4098</v>
      </c>
      <c r="E252" s="4">
        <v>1340</v>
      </c>
      <c r="H252" s="5">
        <f t="shared" si="3"/>
        <v>7749</v>
      </c>
      <c r="I252" s="5">
        <f t="shared" si="4"/>
        <v>7195.5</v>
      </c>
      <c r="J252" s="15">
        <f>I252/'S1 unemployed'!F78*100</f>
        <v>7.3330683624801276</v>
      </c>
    </row>
    <row r="253" spans="1:10" x14ac:dyDescent="0.3">
      <c r="A253" s="1">
        <v>21094</v>
      </c>
      <c r="B253" s="4">
        <v>7768</v>
      </c>
      <c r="C253" s="2">
        <v>1738.3</v>
      </c>
      <c r="D253" s="4">
        <v>4135</v>
      </c>
      <c r="E253" s="4">
        <v>1340</v>
      </c>
      <c r="H253" s="5">
        <f t="shared" si="3"/>
        <v>7768</v>
      </c>
      <c r="I253" s="5">
        <f t="shared" si="4"/>
        <v>7213.3</v>
      </c>
      <c r="J253" s="15">
        <f>I253/'S1 unemployed'!F79*100</f>
        <v>7.3422295509140509</v>
      </c>
    </row>
    <row r="254" spans="1:10" x14ac:dyDescent="0.3">
      <c r="A254" s="1">
        <v>21125</v>
      </c>
      <c r="B254" s="4">
        <v>7769</v>
      </c>
      <c r="C254" s="2">
        <v>1728</v>
      </c>
      <c r="D254" s="4">
        <v>4145</v>
      </c>
      <c r="E254" s="4">
        <v>1350</v>
      </c>
      <c r="H254" s="5">
        <f t="shared" si="3"/>
        <v>7769</v>
      </c>
      <c r="I254" s="5">
        <f t="shared" si="4"/>
        <v>7223</v>
      </c>
      <c r="J254" s="15">
        <f>I254/'S1 unemployed'!F80*100</f>
        <v>7.3420886783630488</v>
      </c>
    </row>
    <row r="255" spans="1:10" x14ac:dyDescent="0.3">
      <c r="A255" s="1">
        <v>21155</v>
      </c>
      <c r="B255" s="4">
        <v>7846</v>
      </c>
      <c r="C255" s="2">
        <v>1726.8</v>
      </c>
      <c r="D255" s="4">
        <v>4157</v>
      </c>
      <c r="E255" s="4">
        <v>1358</v>
      </c>
      <c r="H255" s="5">
        <f t="shared" si="3"/>
        <v>7846</v>
      </c>
      <c r="I255" s="5">
        <f t="shared" si="4"/>
        <v>7241.8</v>
      </c>
      <c r="J255" s="15">
        <f>I255/'S1 unemployed'!F81*100</f>
        <v>7.3523051463496358</v>
      </c>
    </row>
    <row r="256" spans="1:10" x14ac:dyDescent="0.3">
      <c r="A256" s="1">
        <v>21186</v>
      </c>
      <c r="B256" s="4">
        <v>7821</v>
      </c>
      <c r="C256" s="2">
        <v>1720.5</v>
      </c>
      <c r="D256" s="4">
        <v>4168</v>
      </c>
      <c r="E256" s="4">
        <v>1372</v>
      </c>
      <c r="H256" s="5">
        <f t="shared" si="3"/>
        <v>7821</v>
      </c>
      <c r="I256" s="5">
        <f t="shared" si="4"/>
        <v>7260.5</v>
      </c>
      <c r="J256" s="15">
        <f>I256/'S1 unemployed'!F82*100</f>
        <v>7.3629928606198281</v>
      </c>
    </row>
    <row r="257" spans="1:10" x14ac:dyDescent="0.3">
      <c r="A257" s="1">
        <v>21217</v>
      </c>
      <c r="B257" s="4">
        <v>7832</v>
      </c>
      <c r="C257" s="2">
        <v>1719.9</v>
      </c>
      <c r="D257" s="4">
        <v>4174</v>
      </c>
      <c r="E257" s="4">
        <v>1376</v>
      </c>
      <c r="H257" s="5">
        <f t="shared" si="3"/>
        <v>7832</v>
      </c>
      <c r="I257" s="5">
        <f t="shared" si="4"/>
        <v>7269.9</v>
      </c>
      <c r="J257" s="15">
        <f>I257/'S1 unemployed'!F83*100</f>
        <v>7.3663998378761777</v>
      </c>
    </row>
    <row r="258" spans="1:10" x14ac:dyDescent="0.3">
      <c r="A258" s="1">
        <v>21245</v>
      </c>
      <c r="B258" s="4">
        <v>7848</v>
      </c>
      <c r="C258" s="2">
        <v>1719.1</v>
      </c>
      <c r="D258" s="4">
        <v>4183</v>
      </c>
      <c r="E258" s="4">
        <v>1384</v>
      </c>
      <c r="H258" s="5">
        <f t="shared" si="3"/>
        <v>7848</v>
      </c>
      <c r="I258" s="5">
        <f t="shared" si="4"/>
        <v>7286.1</v>
      </c>
      <c r="J258" s="15">
        <f>I258/'S1 unemployed'!F84*100</f>
        <v>7.3771338314804691</v>
      </c>
    </row>
    <row r="259" spans="1:10" x14ac:dyDescent="0.3">
      <c r="A259" s="1">
        <v>21276</v>
      </c>
      <c r="B259" s="4">
        <v>7868</v>
      </c>
      <c r="C259" s="2">
        <v>1722.3</v>
      </c>
      <c r="D259" s="4">
        <v>4195</v>
      </c>
      <c r="E259" s="4">
        <v>1391</v>
      </c>
      <c r="H259" s="5">
        <f t="shared" si="3"/>
        <v>7868</v>
      </c>
      <c r="I259" s="5">
        <f t="shared" si="4"/>
        <v>7308.3</v>
      </c>
      <c r="J259" s="15">
        <f>I259/'S1 unemployed'!F85*100</f>
        <v>7.394669742593492</v>
      </c>
    </row>
    <row r="260" spans="1:10" x14ac:dyDescent="0.3">
      <c r="A260" s="1">
        <v>21306</v>
      </c>
      <c r="B260" s="4">
        <v>7894</v>
      </c>
      <c r="C260" s="2">
        <v>1725.3</v>
      </c>
      <c r="D260" s="4">
        <v>4209</v>
      </c>
      <c r="E260" s="4">
        <v>1400</v>
      </c>
      <c r="H260" s="5">
        <f t="shared" si="3"/>
        <v>7894</v>
      </c>
      <c r="I260" s="5">
        <f t="shared" si="4"/>
        <v>7334.3</v>
      </c>
      <c r="J260" s="15">
        <f>I260/'S1 unemployed'!F86*100</f>
        <v>7.4137007348704627</v>
      </c>
    </row>
    <row r="261" spans="1:10" x14ac:dyDescent="0.3">
      <c r="A261" s="1">
        <v>21337</v>
      </c>
      <c r="B261" s="4">
        <v>7926</v>
      </c>
      <c r="C261" s="2">
        <v>1730.7</v>
      </c>
      <c r="D261" s="4">
        <v>4223</v>
      </c>
      <c r="E261" s="4">
        <v>1406</v>
      </c>
      <c r="H261" s="5">
        <f t="shared" si="3"/>
        <v>7926</v>
      </c>
      <c r="I261" s="5">
        <f t="shared" si="4"/>
        <v>7359.7</v>
      </c>
      <c r="J261" s="15">
        <f>I261/'S1 unemployed'!F87*100</f>
        <v>7.4327640708161224</v>
      </c>
    </row>
    <row r="262" spans="1:10" x14ac:dyDescent="0.3">
      <c r="A262" s="1">
        <v>21367</v>
      </c>
      <c r="B262" s="4">
        <v>7972</v>
      </c>
      <c r="C262" s="2">
        <v>1731</v>
      </c>
      <c r="D262" s="4">
        <v>4247</v>
      </c>
      <c r="E262" s="4">
        <v>1427</v>
      </c>
      <c r="H262" s="5">
        <f t="shared" si="3"/>
        <v>7972</v>
      </c>
      <c r="I262" s="5">
        <f t="shared" si="4"/>
        <v>7405</v>
      </c>
      <c r="J262" s="15">
        <f>I262/'S1 unemployed'!F88*100</f>
        <v>7.4742866371261591</v>
      </c>
    </row>
    <row r="263" spans="1:10" x14ac:dyDescent="0.3">
      <c r="A263" s="1">
        <v>21398</v>
      </c>
      <c r="B263" s="4">
        <v>8012</v>
      </c>
      <c r="C263" s="2">
        <v>1736.2</v>
      </c>
      <c r="D263" s="4">
        <v>4272</v>
      </c>
      <c r="E263" s="4">
        <v>1439</v>
      </c>
      <c r="H263" s="5">
        <f t="shared" si="3"/>
        <v>8012</v>
      </c>
      <c r="I263" s="5">
        <f t="shared" si="4"/>
        <v>7447.2</v>
      </c>
      <c r="J263" s="15">
        <f>I263/'S1 unemployed'!F89*100</f>
        <v>7.5109681193331372</v>
      </c>
    </row>
    <row r="264" spans="1:10" x14ac:dyDescent="0.3">
      <c r="A264" s="1">
        <v>21429</v>
      </c>
      <c r="B264" s="4">
        <v>8016</v>
      </c>
      <c r="C264" s="2">
        <v>1739.5</v>
      </c>
      <c r="D264" s="4">
        <v>4272</v>
      </c>
      <c r="E264" s="4">
        <v>1438</v>
      </c>
      <c r="H264" s="5">
        <f t="shared" si="3"/>
        <v>8016</v>
      </c>
      <c r="I264" s="5">
        <f t="shared" si="4"/>
        <v>7449.5</v>
      </c>
      <c r="J264" s="15">
        <f>I264/'S1 unemployed'!F90*100</f>
        <v>7.5053397275731442</v>
      </c>
    </row>
    <row r="265" spans="1:10" x14ac:dyDescent="0.3">
      <c r="A265" s="1">
        <v>21459</v>
      </c>
      <c r="B265" s="4">
        <v>8031</v>
      </c>
      <c r="C265" s="2">
        <v>1744.4</v>
      </c>
      <c r="D265" s="4">
        <v>4273</v>
      </c>
      <c r="E265" s="4">
        <v>1447</v>
      </c>
      <c r="H265" s="5">
        <f t="shared" si="3"/>
        <v>8031</v>
      </c>
      <c r="I265" s="5">
        <f t="shared" si="4"/>
        <v>7464.4</v>
      </c>
      <c r="J265" s="15">
        <f>I265/'S1 unemployed'!F91*100</f>
        <v>7.5111947432504502</v>
      </c>
    </row>
    <row r="266" spans="1:10" x14ac:dyDescent="0.3">
      <c r="A266" s="1">
        <v>21490</v>
      </c>
      <c r="B266" s="4">
        <v>8028</v>
      </c>
      <c r="C266" s="2">
        <v>1745.1</v>
      </c>
      <c r="D266" s="4">
        <v>4282</v>
      </c>
      <c r="E266" s="4">
        <v>1449</v>
      </c>
      <c r="H266" s="5">
        <f t="shared" si="3"/>
        <v>8028</v>
      </c>
      <c r="I266" s="5">
        <f t="shared" si="4"/>
        <v>7476.1</v>
      </c>
      <c r="J266" s="15">
        <f>I266/'S1 unemployed'!F92*100</f>
        <v>7.5142725043219558</v>
      </c>
    </row>
    <row r="267" spans="1:10" x14ac:dyDescent="0.3">
      <c r="A267" s="1">
        <v>21520</v>
      </c>
      <c r="B267" s="4">
        <v>8100</v>
      </c>
      <c r="C267" s="2">
        <v>1748.8</v>
      </c>
      <c r="D267" s="4">
        <v>4289</v>
      </c>
      <c r="E267" s="4">
        <v>1455</v>
      </c>
      <c r="H267" s="5">
        <f t="shared" si="3"/>
        <v>8100</v>
      </c>
      <c r="I267" s="5">
        <f t="shared" si="4"/>
        <v>7492.8</v>
      </c>
      <c r="J267" s="15">
        <f>I267/'S1 unemployed'!F93*100</f>
        <v>7.522287366476589</v>
      </c>
    </row>
    <row r="268" spans="1:10" x14ac:dyDescent="0.3">
      <c r="A268" s="1">
        <v>21551</v>
      </c>
      <c r="B268" s="4">
        <v>8105</v>
      </c>
      <c r="C268" s="2">
        <v>1769.8</v>
      </c>
      <c r="D268" s="4">
        <v>4298</v>
      </c>
      <c r="E268" s="4">
        <v>1468</v>
      </c>
      <c r="H268" s="5">
        <f t="shared" si="3"/>
        <v>8105</v>
      </c>
      <c r="I268" s="5">
        <f t="shared" si="4"/>
        <v>7535.8</v>
      </c>
      <c r="J268" s="15">
        <f>I268/'S1 unemployed'!F94*100</f>
        <v>7.5556714158236158</v>
      </c>
    </row>
    <row r="269" spans="1:10" x14ac:dyDescent="0.3">
      <c r="A269" s="1">
        <v>21582</v>
      </c>
      <c r="B269" s="4">
        <v>8116</v>
      </c>
      <c r="C269" s="2">
        <v>1764</v>
      </c>
      <c r="D269" s="4">
        <v>4307</v>
      </c>
      <c r="E269" s="4">
        <v>1473</v>
      </c>
      <c r="H269" s="5">
        <f t="shared" si="3"/>
        <v>8116</v>
      </c>
      <c r="I269" s="5">
        <f t="shared" si="4"/>
        <v>7544</v>
      </c>
      <c r="J269" s="15">
        <f>I269/'S1 unemployed'!F95*100</f>
        <v>7.5556356789455759</v>
      </c>
    </row>
    <row r="270" spans="1:10" x14ac:dyDescent="0.3">
      <c r="A270" s="1">
        <v>21610</v>
      </c>
      <c r="B270" s="4">
        <v>8132</v>
      </c>
      <c r="C270" s="2">
        <v>1760.6</v>
      </c>
      <c r="D270" s="4">
        <v>4319</v>
      </c>
      <c r="E270" s="4">
        <v>1477</v>
      </c>
      <c r="H270" s="5">
        <f t="shared" si="3"/>
        <v>8132</v>
      </c>
      <c r="I270" s="5">
        <f t="shared" si="4"/>
        <v>7556.6</v>
      </c>
      <c r="J270" s="15">
        <f>I270/'S1 unemployed'!F96*100</f>
        <v>7.5594725995878438</v>
      </c>
    </row>
    <row r="271" spans="1:10" x14ac:dyDescent="0.3">
      <c r="A271" s="1">
        <v>21641</v>
      </c>
      <c r="B271" s="4">
        <v>8142</v>
      </c>
      <c r="C271" s="2">
        <v>1758.1</v>
      </c>
      <c r="D271" s="4">
        <v>4333</v>
      </c>
      <c r="E271" s="4">
        <v>1479</v>
      </c>
      <c r="H271" s="5">
        <f t="shared" si="3"/>
        <v>8142</v>
      </c>
      <c r="I271" s="5">
        <f t="shared" si="4"/>
        <v>7570.1</v>
      </c>
      <c r="J271" s="15">
        <f>I271/'S1 unemployed'!F97*100</f>
        <v>7.5643510931691917</v>
      </c>
    </row>
    <row r="272" spans="1:10" x14ac:dyDescent="0.3">
      <c r="A272" s="1">
        <v>21671</v>
      </c>
      <c r="B272" s="4">
        <v>8153</v>
      </c>
      <c r="C272" s="2">
        <v>1754.4</v>
      </c>
      <c r="D272" s="4">
        <v>4343</v>
      </c>
      <c r="E272" s="4">
        <v>1479</v>
      </c>
      <c r="H272" s="5">
        <f t="shared" si="3"/>
        <v>8153</v>
      </c>
      <c r="I272" s="5">
        <f t="shared" si="4"/>
        <v>7576.4</v>
      </c>
      <c r="J272" s="15">
        <f>I272/'S1 unemployed'!F98*100</f>
        <v>7.5608247011157008</v>
      </c>
    </row>
    <row r="273" spans="1:10" x14ac:dyDescent="0.3">
      <c r="A273" s="1">
        <v>21702</v>
      </c>
      <c r="B273" s="4">
        <v>8143</v>
      </c>
      <c r="C273" s="2">
        <v>1755.4</v>
      </c>
      <c r="D273" s="4">
        <v>4333</v>
      </c>
      <c r="E273" s="4">
        <v>1476</v>
      </c>
      <c r="H273" s="5">
        <f t="shared" si="3"/>
        <v>8143</v>
      </c>
      <c r="I273" s="5">
        <f t="shared" si="4"/>
        <v>7564.4</v>
      </c>
      <c r="J273" s="15">
        <f>I273/'S1 unemployed'!F99*100</f>
        <v>7.5398953401445299</v>
      </c>
    </row>
    <row r="274" spans="1:10" x14ac:dyDescent="0.3">
      <c r="A274" s="1">
        <v>21732</v>
      </c>
      <c r="B274" s="4">
        <v>8173</v>
      </c>
      <c r="C274" s="2">
        <v>1755.9</v>
      </c>
      <c r="D274" s="4">
        <v>4360</v>
      </c>
      <c r="E274" s="4">
        <v>1480</v>
      </c>
      <c r="H274" s="5">
        <f t="shared" si="3"/>
        <v>8173</v>
      </c>
      <c r="I274" s="5">
        <f t="shared" si="4"/>
        <v>7595.9</v>
      </c>
      <c r="J274" s="15">
        <f>I274/'S1 unemployed'!F100*100</f>
        <v>7.5626997481058149</v>
      </c>
    </row>
    <row r="275" spans="1:10" x14ac:dyDescent="0.3">
      <c r="A275" s="1">
        <v>21763</v>
      </c>
      <c r="B275" s="4">
        <v>8181</v>
      </c>
      <c r="C275" s="2">
        <v>1755.1</v>
      </c>
      <c r="D275" s="4">
        <v>4370</v>
      </c>
      <c r="E275" s="4">
        <v>1482</v>
      </c>
      <c r="H275" s="5">
        <f t="shared" si="3"/>
        <v>8181</v>
      </c>
      <c r="I275" s="5">
        <f t="shared" si="4"/>
        <v>7607.1</v>
      </c>
      <c r="J275" s="15">
        <f>I275/'S1 unemployed'!F101*100</f>
        <v>7.5669196566233303</v>
      </c>
    </row>
    <row r="276" spans="1:10" x14ac:dyDescent="0.3">
      <c r="A276" s="1">
        <v>21794</v>
      </c>
      <c r="B276" s="4">
        <v>8239</v>
      </c>
      <c r="C276" s="2">
        <v>1755.7</v>
      </c>
      <c r="D276" s="4">
        <v>4412</v>
      </c>
      <c r="E276" s="4">
        <v>1494</v>
      </c>
      <c r="H276" s="5">
        <f t="shared" si="3"/>
        <v>8239</v>
      </c>
      <c r="I276" s="5">
        <f t="shared" si="4"/>
        <v>7661.7</v>
      </c>
      <c r="J276" s="15">
        <f>I276/'S1 unemployed'!F102*100</f>
        <v>7.6150956148371955</v>
      </c>
    </row>
    <row r="277" spans="1:10" x14ac:dyDescent="0.3">
      <c r="A277" s="1">
        <v>21824</v>
      </c>
      <c r="B277" s="4">
        <v>8265</v>
      </c>
      <c r="C277" s="2">
        <v>1762.4</v>
      </c>
      <c r="D277" s="4">
        <v>4429</v>
      </c>
      <c r="E277" s="4">
        <v>1494</v>
      </c>
      <c r="H277" s="5">
        <f t="shared" si="3"/>
        <v>8265</v>
      </c>
      <c r="I277" s="5">
        <f t="shared" si="4"/>
        <v>7685.4</v>
      </c>
      <c r="J277" s="15">
        <f>I277/'S1 unemployed'!F103*100</f>
        <v>7.6311425762826302</v>
      </c>
    </row>
    <row r="278" spans="1:10" x14ac:dyDescent="0.3">
      <c r="A278" s="1">
        <v>21855</v>
      </c>
      <c r="B278" s="4">
        <v>8284</v>
      </c>
      <c r="C278" s="2">
        <v>1785.5</v>
      </c>
      <c r="D278" s="4">
        <v>4430</v>
      </c>
      <c r="E278" s="4">
        <v>1501</v>
      </c>
      <c r="H278" s="5">
        <f t="shared" si="3"/>
        <v>8284</v>
      </c>
      <c r="I278" s="5">
        <f t="shared" si="4"/>
        <v>7716.5</v>
      </c>
      <c r="J278" s="15">
        <f>I278/'S1 unemployed'!F104*100</f>
        <v>7.6553338822805781</v>
      </c>
    </row>
    <row r="279" spans="1:10" x14ac:dyDescent="0.3">
      <c r="A279" s="1">
        <v>21885</v>
      </c>
      <c r="B279" s="4">
        <v>8368</v>
      </c>
      <c r="C279" s="2">
        <v>1786.7</v>
      </c>
      <c r="D279" s="4">
        <v>4454</v>
      </c>
      <c r="E279" s="4">
        <v>1507</v>
      </c>
      <c r="H279" s="5">
        <f t="shared" si="3"/>
        <v>8368</v>
      </c>
      <c r="I279" s="5">
        <f t="shared" si="4"/>
        <v>7747.7</v>
      </c>
      <c r="J279" s="15">
        <f>I279/'S1 unemployed'!F105*100</f>
        <v>7.6792015224200139</v>
      </c>
    </row>
    <row r="280" spans="1:10" x14ac:dyDescent="0.3">
      <c r="A280" s="1">
        <v>21916</v>
      </c>
      <c r="B280" s="4">
        <v>8307</v>
      </c>
      <c r="C280" s="2">
        <v>1750</v>
      </c>
      <c r="D280" s="4">
        <v>4471</v>
      </c>
      <c r="E280" s="4">
        <v>1503</v>
      </c>
      <c r="H280" s="5">
        <f t="shared" si="3"/>
        <v>8307</v>
      </c>
      <c r="I280" s="5">
        <f t="shared" si="4"/>
        <v>7724</v>
      </c>
      <c r="J280" s="15">
        <f>I280/'S1 unemployed'!F106*100</f>
        <v>7.6181082947036201</v>
      </c>
    </row>
    <row r="281" spans="1:10" x14ac:dyDescent="0.3">
      <c r="A281" s="1">
        <v>21947</v>
      </c>
      <c r="B281" s="4">
        <v>8326</v>
      </c>
      <c r="C281" s="2">
        <v>1748.4</v>
      </c>
      <c r="D281" s="4">
        <v>4486</v>
      </c>
      <c r="E281" s="4">
        <v>1506</v>
      </c>
      <c r="H281" s="5">
        <f t="shared" si="3"/>
        <v>8326</v>
      </c>
      <c r="I281" s="5">
        <f t="shared" si="4"/>
        <v>7740.4</v>
      </c>
      <c r="J281" s="15">
        <f>I281/'S1 unemployed'!F107*100</f>
        <v>7.627663138808412</v>
      </c>
    </row>
    <row r="282" spans="1:10" x14ac:dyDescent="0.3">
      <c r="A282" s="1">
        <v>21976</v>
      </c>
      <c r="B282" s="4">
        <v>8525</v>
      </c>
      <c r="C282" s="2">
        <v>1933.5</v>
      </c>
      <c r="D282" s="4">
        <v>4493</v>
      </c>
      <c r="E282" s="4">
        <v>1509</v>
      </c>
      <c r="H282" s="5">
        <f t="shared" si="3"/>
        <v>8525</v>
      </c>
      <c r="I282" s="5">
        <f t="shared" si="4"/>
        <v>7935.5</v>
      </c>
      <c r="J282" s="15">
        <f>I282/'S1 unemployed'!F108*100</f>
        <v>7.8125307657471401</v>
      </c>
    </row>
    <row r="283" spans="1:10" x14ac:dyDescent="0.3">
      <c r="A283" s="1">
        <v>22007</v>
      </c>
      <c r="B283" s="4">
        <v>8534</v>
      </c>
      <c r="C283" s="2">
        <v>1928.5</v>
      </c>
      <c r="D283" s="4">
        <v>4506</v>
      </c>
      <c r="E283" s="4">
        <v>1517</v>
      </c>
      <c r="H283" s="5">
        <f t="shared" si="3"/>
        <v>8534</v>
      </c>
      <c r="I283" s="5">
        <f t="shared" si="4"/>
        <v>7951.5</v>
      </c>
      <c r="J283" s="15">
        <f>I283/'S1 unemployed'!F109*100</f>
        <v>7.8221221004584169</v>
      </c>
    </row>
    <row r="284" spans="1:10" x14ac:dyDescent="0.3">
      <c r="A284" s="1">
        <v>22037</v>
      </c>
      <c r="B284" s="4">
        <v>8432</v>
      </c>
      <c r="C284" s="2">
        <v>1801</v>
      </c>
      <c r="D284" s="4">
        <v>4523</v>
      </c>
      <c r="E284" s="4">
        <v>1522</v>
      </c>
      <c r="H284" s="5">
        <f t="shared" si="3"/>
        <v>8432</v>
      </c>
      <c r="I284" s="5">
        <f t="shared" si="4"/>
        <v>7846</v>
      </c>
      <c r="J284" s="15">
        <f>I284/'S1 unemployed'!F110*100</f>
        <v>7.7104502840071545</v>
      </c>
    </row>
    <row r="285" spans="1:10" x14ac:dyDescent="0.3">
      <c r="A285" s="1">
        <v>22068</v>
      </c>
      <c r="B285" s="4">
        <v>8432</v>
      </c>
      <c r="C285" s="2">
        <v>1763.1</v>
      </c>
      <c r="D285" s="4">
        <v>4545</v>
      </c>
      <c r="E285" s="4">
        <v>1534</v>
      </c>
      <c r="H285" s="5">
        <f t="shared" ref="H285:H348" si="5">B285-F285</f>
        <v>8432</v>
      </c>
      <c r="I285" s="5">
        <f t="shared" ref="I285:I348" si="6">C285+D285+E285-F285</f>
        <v>7842.1</v>
      </c>
      <c r="J285" s="15">
        <f>I285/'S1 unemployed'!F111*100</f>
        <v>7.6986737088049635</v>
      </c>
    </row>
    <row r="286" spans="1:10" x14ac:dyDescent="0.3">
      <c r="A286" s="1">
        <v>22098</v>
      </c>
      <c r="B286" s="4">
        <v>8442</v>
      </c>
      <c r="C286" s="2">
        <v>1755.5</v>
      </c>
      <c r="D286" s="4">
        <v>4555</v>
      </c>
      <c r="E286" s="4">
        <v>1541</v>
      </c>
      <c r="H286" s="5">
        <f t="shared" si="5"/>
        <v>8442</v>
      </c>
      <c r="I286" s="5">
        <f t="shared" si="6"/>
        <v>7851.5</v>
      </c>
      <c r="J286" s="15">
        <f>I286/'S1 unemployed'!F112*100</f>
        <v>7.7016263512055403</v>
      </c>
    </row>
    <row r="287" spans="1:10" x14ac:dyDescent="0.3">
      <c r="A287" s="1">
        <v>22129</v>
      </c>
      <c r="B287" s="4">
        <v>8472</v>
      </c>
      <c r="C287" s="2">
        <v>1762.5</v>
      </c>
      <c r="D287" s="4">
        <v>4575</v>
      </c>
      <c r="E287" s="4">
        <v>1548</v>
      </c>
      <c r="H287" s="5">
        <f t="shared" si="5"/>
        <v>8472</v>
      </c>
      <c r="I287" s="5">
        <f t="shared" si="6"/>
        <v>7885.5</v>
      </c>
      <c r="J287" s="15">
        <f>I287/'S1 unemployed'!F113*100</f>
        <v>7.7259589477293877</v>
      </c>
    </row>
    <row r="288" spans="1:10" x14ac:dyDescent="0.3">
      <c r="A288" s="1">
        <v>22160</v>
      </c>
      <c r="B288" s="4">
        <v>8494</v>
      </c>
      <c r="C288" s="2">
        <v>1762.3</v>
      </c>
      <c r="D288" s="4">
        <v>4586</v>
      </c>
      <c r="E288" s="4">
        <v>1557</v>
      </c>
      <c r="H288" s="5">
        <f t="shared" si="5"/>
        <v>8494</v>
      </c>
      <c r="I288" s="5">
        <f t="shared" si="6"/>
        <v>7905.3</v>
      </c>
      <c r="J288" s="15">
        <f>I288/'S1 unemployed'!F114*100</f>
        <v>7.7411868390129257</v>
      </c>
    </row>
    <row r="289" spans="1:10" x14ac:dyDescent="0.3">
      <c r="A289" s="1">
        <v>22190</v>
      </c>
      <c r="B289" s="4">
        <v>8502</v>
      </c>
      <c r="C289" s="2">
        <v>1759.9</v>
      </c>
      <c r="D289" s="4">
        <v>4594</v>
      </c>
      <c r="E289" s="4">
        <v>1557</v>
      </c>
      <c r="H289" s="5">
        <f t="shared" si="5"/>
        <v>8502</v>
      </c>
      <c r="I289" s="5">
        <f t="shared" si="6"/>
        <v>7910.9</v>
      </c>
      <c r="J289" s="15">
        <f>I289/'S1 unemployed'!F115*100</f>
        <v>7.7403794409166071</v>
      </c>
    </row>
    <row r="290" spans="1:10" x14ac:dyDescent="0.3">
      <c r="A290" s="1">
        <v>22221</v>
      </c>
      <c r="B290" s="4">
        <v>8516</v>
      </c>
      <c r="C290" s="2">
        <v>1756.9</v>
      </c>
      <c r="D290" s="4">
        <v>4613</v>
      </c>
      <c r="E290" s="4">
        <v>1563</v>
      </c>
      <c r="H290" s="5">
        <f t="shared" si="5"/>
        <v>8516</v>
      </c>
      <c r="I290" s="5">
        <f t="shared" si="6"/>
        <v>7932.9</v>
      </c>
      <c r="J290" s="15">
        <f>I290/'S1 unemployed'!F116*100</f>
        <v>7.7503785843388195</v>
      </c>
    </row>
    <row r="291" spans="1:10" x14ac:dyDescent="0.3">
      <c r="A291" s="1">
        <v>22251</v>
      </c>
      <c r="B291" s="4">
        <v>8597</v>
      </c>
      <c r="C291" s="2">
        <v>1762.8</v>
      </c>
      <c r="D291" s="4">
        <v>4623</v>
      </c>
      <c r="E291" s="4">
        <v>1571</v>
      </c>
      <c r="H291" s="5">
        <f t="shared" si="5"/>
        <v>8597</v>
      </c>
      <c r="I291" s="5">
        <f t="shared" si="6"/>
        <v>7956.8</v>
      </c>
      <c r="J291" s="15">
        <f>I291/'S1 unemployed'!F117*100</f>
        <v>7.7632618812992105</v>
      </c>
    </row>
    <row r="292" spans="1:10" x14ac:dyDescent="0.3">
      <c r="A292" s="1">
        <v>22282</v>
      </c>
      <c r="B292" s="4">
        <v>8564</v>
      </c>
      <c r="C292" s="2">
        <v>1761.8</v>
      </c>
      <c r="D292" s="4">
        <v>4632</v>
      </c>
      <c r="E292" s="4">
        <v>1576</v>
      </c>
      <c r="H292" s="5">
        <f t="shared" si="5"/>
        <v>8564</v>
      </c>
      <c r="I292" s="5">
        <f t="shared" si="6"/>
        <v>7969.8</v>
      </c>
      <c r="J292" s="15">
        <f>I292/'S1 unemployed'!F118*100</f>
        <v>7.7660196445275957</v>
      </c>
    </row>
    <row r="293" spans="1:10" x14ac:dyDescent="0.3">
      <c r="A293" s="1">
        <v>22313</v>
      </c>
      <c r="B293" s="4">
        <v>8587</v>
      </c>
      <c r="C293" s="2">
        <v>1763.7</v>
      </c>
      <c r="D293" s="4">
        <v>4644</v>
      </c>
      <c r="E293" s="4">
        <v>1583</v>
      </c>
      <c r="H293" s="5">
        <f t="shared" si="5"/>
        <v>8587</v>
      </c>
      <c r="I293" s="5">
        <f t="shared" si="6"/>
        <v>7990.7</v>
      </c>
      <c r="J293" s="15">
        <f>I293/'S1 unemployed'!F119*100</f>
        <v>7.7804716558586975</v>
      </c>
    </row>
    <row r="294" spans="1:10" x14ac:dyDescent="0.3">
      <c r="A294" s="1">
        <v>22341</v>
      </c>
      <c r="B294" s="4">
        <v>8611</v>
      </c>
      <c r="C294" s="2">
        <v>1766.7</v>
      </c>
      <c r="D294" s="4">
        <v>4657</v>
      </c>
      <c r="E294" s="4">
        <v>1588</v>
      </c>
      <c r="H294" s="5">
        <f t="shared" si="5"/>
        <v>8611</v>
      </c>
      <c r="I294" s="5">
        <f t="shared" si="6"/>
        <v>8011.7</v>
      </c>
      <c r="J294" s="15">
        <f>I294/'S1 unemployed'!F120*100</f>
        <v>7.794089034166082</v>
      </c>
    </row>
    <row r="295" spans="1:10" x14ac:dyDescent="0.3">
      <c r="A295" s="1">
        <v>22372</v>
      </c>
      <c r="B295" s="4">
        <v>8629</v>
      </c>
      <c r="C295" s="2">
        <v>1768.9</v>
      </c>
      <c r="D295" s="4">
        <v>4667</v>
      </c>
      <c r="E295" s="4">
        <v>1595</v>
      </c>
      <c r="H295" s="5">
        <f t="shared" si="5"/>
        <v>8629</v>
      </c>
      <c r="I295" s="5">
        <f t="shared" si="6"/>
        <v>8030.9</v>
      </c>
      <c r="J295" s="15">
        <f>I295/'S1 unemployed'!F121*100</f>
        <v>7.804491695901886</v>
      </c>
    </row>
    <row r="296" spans="1:10" x14ac:dyDescent="0.3">
      <c r="A296" s="1">
        <v>22402</v>
      </c>
      <c r="B296" s="4">
        <v>8664</v>
      </c>
      <c r="C296" s="2">
        <v>1775.5</v>
      </c>
      <c r="D296" s="4">
        <v>4681</v>
      </c>
      <c r="E296" s="4">
        <v>1605</v>
      </c>
      <c r="H296" s="5">
        <f t="shared" si="5"/>
        <v>8664</v>
      </c>
      <c r="I296" s="5">
        <f t="shared" si="6"/>
        <v>8061.5</v>
      </c>
      <c r="J296" s="15">
        <f>I296/'S1 unemployed'!F122*100</f>
        <v>7.8266230424947336</v>
      </c>
    </row>
    <row r="297" spans="1:10" x14ac:dyDescent="0.3">
      <c r="A297" s="1">
        <v>22433</v>
      </c>
      <c r="B297" s="4">
        <v>8688</v>
      </c>
      <c r="C297" s="2">
        <v>1781.6</v>
      </c>
      <c r="D297" s="4">
        <v>4694</v>
      </c>
      <c r="E297" s="4">
        <v>1606</v>
      </c>
      <c r="H297" s="5">
        <f t="shared" si="5"/>
        <v>8688</v>
      </c>
      <c r="I297" s="5">
        <f t="shared" si="6"/>
        <v>8081.6</v>
      </c>
      <c r="J297" s="15">
        <f>I297/'S1 unemployed'!F123*100</f>
        <v>7.83822317055429</v>
      </c>
    </row>
    <row r="298" spans="1:10" x14ac:dyDescent="0.3">
      <c r="A298" s="1">
        <v>22463</v>
      </c>
      <c r="B298" s="4">
        <v>8724</v>
      </c>
      <c r="C298" s="2">
        <v>1789.7</v>
      </c>
      <c r="D298" s="4">
        <v>4722</v>
      </c>
      <c r="E298" s="4">
        <v>1605</v>
      </c>
      <c r="H298" s="5">
        <f t="shared" si="5"/>
        <v>8724</v>
      </c>
      <c r="I298" s="5">
        <f t="shared" si="6"/>
        <v>8116.7</v>
      </c>
      <c r="J298" s="15">
        <f>I298/'S1 unemployed'!F124*100</f>
        <v>7.8654766750004841</v>
      </c>
    </row>
    <row r="299" spans="1:10" x14ac:dyDescent="0.3">
      <c r="A299" s="1">
        <v>22494</v>
      </c>
      <c r="B299" s="4">
        <v>8764</v>
      </c>
      <c r="C299" s="2">
        <v>1802.1</v>
      </c>
      <c r="D299" s="4">
        <v>4729</v>
      </c>
      <c r="E299" s="4">
        <v>1629</v>
      </c>
      <c r="H299" s="5">
        <f t="shared" si="5"/>
        <v>8764</v>
      </c>
      <c r="I299" s="5">
        <f t="shared" si="6"/>
        <v>8160.1</v>
      </c>
      <c r="J299" s="15">
        <f>I299/'S1 unemployed'!F125*100</f>
        <v>7.9014079051842669</v>
      </c>
    </row>
    <row r="300" spans="1:10" x14ac:dyDescent="0.3">
      <c r="A300" s="1">
        <v>22525</v>
      </c>
      <c r="B300" s="4">
        <v>8796</v>
      </c>
      <c r="C300" s="2">
        <v>1809.3</v>
      </c>
      <c r="D300" s="4">
        <v>4757</v>
      </c>
      <c r="E300" s="4">
        <v>1626</v>
      </c>
      <c r="H300" s="5">
        <f t="shared" si="5"/>
        <v>8796</v>
      </c>
      <c r="I300" s="5">
        <f t="shared" si="6"/>
        <v>8192.2999999999993</v>
      </c>
      <c r="J300" s="15">
        <f>I300/'S1 unemployed'!F126*100</f>
        <v>7.927213965010063</v>
      </c>
    </row>
    <row r="301" spans="1:10" x14ac:dyDescent="0.3">
      <c r="A301" s="1">
        <v>22555</v>
      </c>
      <c r="B301" s="4">
        <v>8805</v>
      </c>
      <c r="C301" s="2">
        <v>1816.9</v>
      </c>
      <c r="D301" s="4">
        <v>4762</v>
      </c>
      <c r="E301" s="4">
        <v>1624</v>
      </c>
      <c r="H301" s="5">
        <f t="shared" si="5"/>
        <v>8805</v>
      </c>
      <c r="I301" s="5">
        <f t="shared" si="6"/>
        <v>8202.9</v>
      </c>
      <c r="J301" s="15">
        <f>I301/'S1 unemployed'!F127*100</f>
        <v>7.9331721470019341</v>
      </c>
    </row>
    <row r="302" spans="1:10" x14ac:dyDescent="0.3">
      <c r="A302" s="1">
        <v>22586</v>
      </c>
      <c r="B302" s="4">
        <v>8812</v>
      </c>
      <c r="C302" s="2">
        <v>1818.9</v>
      </c>
      <c r="D302" s="4">
        <v>4770</v>
      </c>
      <c r="E302" s="4">
        <v>1624</v>
      </c>
      <c r="H302" s="5">
        <f t="shared" si="5"/>
        <v>8812</v>
      </c>
      <c r="I302" s="5">
        <f t="shared" si="6"/>
        <v>8212.9</v>
      </c>
      <c r="J302" s="15">
        <f>I302/'S1 unemployed'!F128*100</f>
        <v>7.9489164835802981</v>
      </c>
    </row>
    <row r="303" spans="1:10" x14ac:dyDescent="0.3">
      <c r="A303" s="1">
        <v>22616</v>
      </c>
      <c r="B303" s="4">
        <v>8836</v>
      </c>
      <c r="C303" s="2">
        <v>1822.1</v>
      </c>
      <c r="D303" s="4">
        <v>4783</v>
      </c>
      <c r="E303" s="4">
        <v>1625</v>
      </c>
      <c r="H303" s="5">
        <f t="shared" si="5"/>
        <v>8836</v>
      </c>
      <c r="I303" s="5">
        <f t="shared" si="6"/>
        <v>8230.1</v>
      </c>
      <c r="J303" s="15">
        <f>I303/'S1 unemployed'!F129*100</f>
        <v>7.9630973459889898</v>
      </c>
    </row>
    <row r="304" spans="1:10" x14ac:dyDescent="0.3">
      <c r="A304" s="1">
        <v>22647</v>
      </c>
      <c r="B304" s="4">
        <v>8851</v>
      </c>
      <c r="C304" s="2">
        <v>1827.8</v>
      </c>
      <c r="D304" s="4">
        <v>4794</v>
      </c>
      <c r="E304" s="4">
        <v>1624</v>
      </c>
      <c r="H304" s="5">
        <f t="shared" si="5"/>
        <v>8851</v>
      </c>
      <c r="I304" s="5">
        <f t="shared" si="6"/>
        <v>8245.7999999999993</v>
      </c>
      <c r="J304" s="15">
        <f>I304/'S1 unemployed'!F130*100</f>
        <v>7.973504810714112</v>
      </c>
    </row>
    <row r="305" spans="1:10" x14ac:dyDescent="0.3">
      <c r="A305" s="1">
        <v>22678</v>
      </c>
      <c r="B305" s="4">
        <v>8878</v>
      </c>
      <c r="C305" s="2">
        <v>1832.7</v>
      </c>
      <c r="D305" s="4">
        <v>4804</v>
      </c>
      <c r="E305" s="4">
        <v>1635</v>
      </c>
      <c r="H305" s="5">
        <f t="shared" si="5"/>
        <v>8878</v>
      </c>
      <c r="I305" s="5">
        <f t="shared" si="6"/>
        <v>8271.7000000000007</v>
      </c>
      <c r="J305" s="15">
        <f>I305/'S1 unemployed'!F131*100</f>
        <v>7.9953023961645915</v>
      </c>
    </row>
    <row r="306" spans="1:10" x14ac:dyDescent="0.3">
      <c r="A306" s="1">
        <v>22706</v>
      </c>
      <c r="B306" s="4">
        <v>8901</v>
      </c>
      <c r="C306" s="2">
        <v>1835.3</v>
      </c>
      <c r="D306" s="4">
        <v>4816</v>
      </c>
      <c r="E306" s="4">
        <v>1642</v>
      </c>
      <c r="H306" s="5">
        <f t="shared" si="5"/>
        <v>8901</v>
      </c>
      <c r="I306" s="5">
        <f t="shared" si="6"/>
        <v>8293.2999999999993</v>
      </c>
      <c r="J306" s="15">
        <f>I306/'S1 unemployed'!F132*100</f>
        <v>8.0092132075289477</v>
      </c>
    </row>
    <row r="307" spans="1:10" x14ac:dyDescent="0.3">
      <c r="A307" s="1">
        <v>22737</v>
      </c>
      <c r="B307" s="4">
        <v>8922</v>
      </c>
      <c r="C307" s="2">
        <v>1839.1</v>
      </c>
      <c r="D307" s="4">
        <v>4829</v>
      </c>
      <c r="E307" s="4">
        <v>1648</v>
      </c>
      <c r="H307" s="5">
        <f t="shared" si="5"/>
        <v>8922</v>
      </c>
      <c r="I307" s="5">
        <f t="shared" si="6"/>
        <v>8316.1</v>
      </c>
      <c r="J307" s="15">
        <f>I307/'S1 unemployed'!F133*100</f>
        <v>8.0717675949023064</v>
      </c>
    </row>
    <row r="308" spans="1:10" x14ac:dyDescent="0.3">
      <c r="A308" s="1">
        <v>22767</v>
      </c>
      <c r="B308" s="4">
        <v>8958</v>
      </c>
      <c r="C308" s="2">
        <v>1845.7</v>
      </c>
      <c r="D308" s="4">
        <v>4847</v>
      </c>
      <c r="E308" s="4">
        <v>1657</v>
      </c>
      <c r="H308" s="5">
        <f t="shared" si="5"/>
        <v>8958</v>
      </c>
      <c r="I308" s="5">
        <f t="shared" si="6"/>
        <v>8349.7000000000007</v>
      </c>
      <c r="J308" s="15">
        <f>I308/'S1 unemployed'!F134*100</f>
        <v>8.0970713731574868</v>
      </c>
    </row>
    <row r="309" spans="1:10" x14ac:dyDescent="0.3">
      <c r="A309" s="1">
        <v>22798</v>
      </c>
      <c r="B309" s="4">
        <v>9000</v>
      </c>
      <c r="C309" s="2">
        <v>1855.1</v>
      </c>
      <c r="D309" s="4">
        <v>4864</v>
      </c>
      <c r="E309" s="4">
        <v>1671</v>
      </c>
      <c r="H309" s="5">
        <f t="shared" si="5"/>
        <v>9000</v>
      </c>
      <c r="I309" s="5">
        <f t="shared" si="6"/>
        <v>8390.1</v>
      </c>
      <c r="J309" s="15">
        <f>I309/'S1 unemployed'!F135*100</f>
        <v>8.1278153971344711</v>
      </c>
    </row>
    <row r="310" spans="1:10" x14ac:dyDescent="0.3">
      <c r="A310" s="1">
        <v>22828</v>
      </c>
      <c r="B310" s="4">
        <v>9026</v>
      </c>
      <c r="C310" s="2">
        <v>1860.8</v>
      </c>
      <c r="D310" s="4">
        <v>4887</v>
      </c>
      <c r="E310" s="4">
        <v>1671</v>
      </c>
      <c r="H310" s="5">
        <f t="shared" si="5"/>
        <v>9026</v>
      </c>
      <c r="I310" s="5">
        <f t="shared" si="6"/>
        <v>8418.7999999999993</v>
      </c>
      <c r="J310" s="15">
        <f>I310/'S1 unemployed'!F136*100</f>
        <v>8.1427604217042262</v>
      </c>
    </row>
    <row r="311" spans="1:10" x14ac:dyDescent="0.3">
      <c r="A311" s="1">
        <v>22859</v>
      </c>
      <c r="B311" s="4">
        <v>9063</v>
      </c>
      <c r="C311" s="2">
        <v>1865.3</v>
      </c>
      <c r="D311" s="4">
        <v>4913</v>
      </c>
      <c r="E311" s="4">
        <v>1680</v>
      </c>
      <c r="H311" s="5">
        <f t="shared" si="5"/>
        <v>9063</v>
      </c>
      <c r="I311" s="5">
        <f t="shared" si="6"/>
        <v>8458.2999999999993</v>
      </c>
      <c r="J311" s="15">
        <f>I311/'S1 unemployed'!F137*100</f>
        <v>8.1674568611736067</v>
      </c>
    </row>
    <row r="312" spans="1:10" x14ac:dyDescent="0.3">
      <c r="A312" s="1">
        <v>22890</v>
      </c>
      <c r="B312" s="4">
        <v>9089</v>
      </c>
      <c r="C312" s="2">
        <v>1863.6</v>
      </c>
      <c r="D312" s="4">
        <v>4931</v>
      </c>
      <c r="E312" s="4">
        <v>1688</v>
      </c>
      <c r="H312" s="5">
        <f t="shared" si="5"/>
        <v>9089</v>
      </c>
      <c r="I312" s="5">
        <f t="shared" si="6"/>
        <v>8482.6</v>
      </c>
      <c r="J312" s="15">
        <f>I312/'S1 unemployed'!F138*100</f>
        <v>8.1674192896138038</v>
      </c>
    </row>
    <row r="313" spans="1:10" x14ac:dyDescent="0.3">
      <c r="A313" s="1">
        <v>22920</v>
      </c>
      <c r="B313" s="4">
        <v>9114</v>
      </c>
      <c r="C313" s="2">
        <v>1864.4</v>
      </c>
      <c r="D313" s="4">
        <v>4949</v>
      </c>
      <c r="E313" s="4">
        <v>1696</v>
      </c>
      <c r="H313" s="5">
        <f t="shared" si="5"/>
        <v>9114</v>
      </c>
      <c r="I313" s="5">
        <f t="shared" si="6"/>
        <v>8509.4</v>
      </c>
      <c r="J313" s="15">
        <f>I313/'S1 unemployed'!F139*100</f>
        <v>8.1796772116003869</v>
      </c>
    </row>
    <row r="314" spans="1:10" x14ac:dyDescent="0.3">
      <c r="A314" s="1">
        <v>22951</v>
      </c>
      <c r="B314" s="4">
        <v>9145</v>
      </c>
      <c r="C314" s="2">
        <v>1874.4</v>
      </c>
      <c r="D314" s="4">
        <v>4966</v>
      </c>
      <c r="E314" s="4">
        <v>1702</v>
      </c>
      <c r="H314" s="5">
        <f t="shared" si="5"/>
        <v>9145</v>
      </c>
      <c r="I314" s="5">
        <f t="shared" si="6"/>
        <v>8542.4</v>
      </c>
      <c r="J314" s="15">
        <f>I314/'S1 unemployed'!F140*100</f>
        <v>8.1984740150679016</v>
      </c>
    </row>
    <row r="315" spans="1:10" x14ac:dyDescent="0.3">
      <c r="A315" s="1">
        <v>22981</v>
      </c>
      <c r="B315" s="4">
        <v>9126</v>
      </c>
      <c r="C315" s="2">
        <v>1871.5</v>
      </c>
      <c r="D315" s="4">
        <v>4983</v>
      </c>
      <c r="E315" s="4">
        <v>1710</v>
      </c>
      <c r="H315" s="5">
        <f t="shared" si="5"/>
        <v>9126</v>
      </c>
      <c r="I315" s="5">
        <f t="shared" si="6"/>
        <v>8564.5</v>
      </c>
      <c r="J315" s="15">
        <f>I315/'S1 unemployed'!F141*100</f>
        <v>8.2070029514354719</v>
      </c>
    </row>
    <row r="316" spans="1:10" x14ac:dyDescent="0.3">
      <c r="A316" s="1">
        <v>23012</v>
      </c>
      <c r="B316" s="4">
        <v>9204</v>
      </c>
      <c r="C316" s="2">
        <v>1873.5</v>
      </c>
      <c r="D316" s="4">
        <v>5006</v>
      </c>
      <c r="E316" s="4">
        <v>1718</v>
      </c>
      <c r="H316" s="5">
        <f t="shared" si="5"/>
        <v>9204</v>
      </c>
      <c r="I316" s="5">
        <f t="shared" si="6"/>
        <v>8597.5</v>
      </c>
      <c r="J316" s="15">
        <f>I316/'S1 unemployed'!F142*100</f>
        <v>8.2216867009017793</v>
      </c>
    </row>
    <row r="317" spans="1:10" x14ac:dyDescent="0.3">
      <c r="A317" s="1">
        <v>23043</v>
      </c>
      <c r="B317" s="4">
        <v>9231</v>
      </c>
      <c r="C317" s="2">
        <v>1877.3</v>
      </c>
      <c r="D317" s="4">
        <v>5026</v>
      </c>
      <c r="E317" s="4">
        <v>1721</v>
      </c>
      <c r="H317" s="5">
        <f t="shared" si="5"/>
        <v>9231</v>
      </c>
      <c r="I317" s="5">
        <f t="shared" si="6"/>
        <v>8624.2999999999993</v>
      </c>
      <c r="J317" s="15">
        <f>I317/'S1 unemployed'!F143*100</f>
        <v>8.2348728623399445</v>
      </c>
    </row>
    <row r="318" spans="1:10" x14ac:dyDescent="0.3">
      <c r="A318" s="1">
        <v>23071</v>
      </c>
      <c r="B318" s="4">
        <v>9245</v>
      </c>
      <c r="C318" s="2">
        <v>1876.3</v>
      </c>
      <c r="D318" s="4">
        <v>5041</v>
      </c>
      <c r="E318" s="4">
        <v>1720</v>
      </c>
      <c r="H318" s="5">
        <f t="shared" si="5"/>
        <v>9245</v>
      </c>
      <c r="I318" s="5">
        <f t="shared" si="6"/>
        <v>8637.2999999999993</v>
      </c>
      <c r="J318" s="15">
        <f>I318/'S1 unemployed'!F144*100</f>
        <v>8.2340772376712383</v>
      </c>
    </row>
    <row r="319" spans="1:10" x14ac:dyDescent="0.3">
      <c r="A319" s="1">
        <v>23102</v>
      </c>
      <c r="B319" s="4">
        <v>9264</v>
      </c>
      <c r="C319" s="2">
        <v>1877</v>
      </c>
      <c r="D319" s="4">
        <v>5056</v>
      </c>
      <c r="E319" s="4">
        <v>1723</v>
      </c>
      <c r="H319" s="5">
        <f t="shared" si="5"/>
        <v>9264</v>
      </c>
      <c r="I319" s="5">
        <f t="shared" si="6"/>
        <v>8656</v>
      </c>
      <c r="J319" s="15">
        <f>I319/'S1 unemployed'!F145*100</f>
        <v>8.2395720296228596</v>
      </c>
    </row>
    <row r="320" spans="1:10" x14ac:dyDescent="0.3">
      <c r="A320" s="1">
        <v>23132</v>
      </c>
      <c r="B320" s="4">
        <v>9288</v>
      </c>
      <c r="C320" s="2">
        <v>1875.3</v>
      </c>
      <c r="D320" s="4">
        <v>5079</v>
      </c>
      <c r="E320" s="4">
        <v>1727</v>
      </c>
      <c r="H320" s="5">
        <f t="shared" si="5"/>
        <v>9288</v>
      </c>
      <c r="I320" s="5">
        <f t="shared" si="6"/>
        <v>8681.2999999999993</v>
      </c>
      <c r="J320" s="15">
        <f>I320/'S1 unemployed'!F146*100</f>
        <v>8.2503041131300829</v>
      </c>
    </row>
    <row r="321" spans="1:10" x14ac:dyDescent="0.3">
      <c r="A321" s="1">
        <v>23163</v>
      </c>
      <c r="B321" s="4">
        <v>9302</v>
      </c>
      <c r="C321" s="2">
        <v>1866.8</v>
      </c>
      <c r="D321" s="4">
        <v>5101</v>
      </c>
      <c r="E321" s="4">
        <v>1728</v>
      </c>
      <c r="H321" s="5">
        <f t="shared" si="5"/>
        <v>9302</v>
      </c>
      <c r="I321" s="5">
        <f t="shared" si="6"/>
        <v>8695.7999999999993</v>
      </c>
      <c r="J321" s="15">
        <f>I321/'S1 unemployed'!F147*100</f>
        <v>8.250832597990378</v>
      </c>
    </row>
    <row r="322" spans="1:10" x14ac:dyDescent="0.3">
      <c r="A322" s="1">
        <v>23193</v>
      </c>
      <c r="B322" s="4">
        <v>9334</v>
      </c>
      <c r="C322" s="2">
        <v>1865.9</v>
      </c>
      <c r="D322" s="4">
        <v>5119</v>
      </c>
      <c r="E322" s="4">
        <v>1745</v>
      </c>
      <c r="H322" s="5">
        <f t="shared" si="5"/>
        <v>9334</v>
      </c>
      <c r="I322" s="5">
        <f t="shared" si="6"/>
        <v>8729.9</v>
      </c>
      <c r="J322" s="15">
        <f>I322/'S1 unemployed'!F148*100</f>
        <v>8.2692216612516685</v>
      </c>
    </row>
    <row r="323" spans="1:10" x14ac:dyDescent="0.3">
      <c r="A323" s="1">
        <v>23224</v>
      </c>
      <c r="B323" s="4">
        <v>9368</v>
      </c>
      <c r="C323" s="2">
        <v>1865.7</v>
      </c>
      <c r="D323" s="4">
        <v>5144</v>
      </c>
      <c r="E323" s="4">
        <v>1755</v>
      </c>
      <c r="H323" s="5">
        <f t="shared" si="5"/>
        <v>9368</v>
      </c>
      <c r="I323" s="5">
        <f t="shared" si="6"/>
        <v>8764.7000000000007</v>
      </c>
      <c r="J323" s="15">
        <f>I323/'S1 unemployed'!F149*100</f>
        <v>8.2900922203830696</v>
      </c>
    </row>
    <row r="324" spans="1:10" x14ac:dyDescent="0.3">
      <c r="A324" s="1">
        <v>23255</v>
      </c>
      <c r="B324" s="4">
        <v>9417</v>
      </c>
      <c r="C324" s="2">
        <v>1870.1</v>
      </c>
      <c r="D324" s="4">
        <v>5175</v>
      </c>
      <c r="E324" s="4">
        <v>1767</v>
      </c>
      <c r="H324" s="5">
        <f t="shared" si="5"/>
        <v>9417</v>
      </c>
      <c r="I324" s="5">
        <f t="shared" si="6"/>
        <v>8812.1</v>
      </c>
      <c r="J324" s="15">
        <f>I324/'S1 unemployed'!F150*100</f>
        <v>8.3221736379347799</v>
      </c>
    </row>
    <row r="325" spans="1:10" x14ac:dyDescent="0.3">
      <c r="A325" s="1">
        <v>23285</v>
      </c>
      <c r="B325" s="4">
        <v>9479</v>
      </c>
      <c r="C325" s="2">
        <v>1869.9</v>
      </c>
      <c r="D325" s="4">
        <v>5227</v>
      </c>
      <c r="E325" s="4">
        <v>1776</v>
      </c>
      <c r="H325" s="5">
        <f t="shared" si="5"/>
        <v>9479</v>
      </c>
      <c r="I325" s="5">
        <f t="shared" si="6"/>
        <v>8872.9</v>
      </c>
      <c r="J325" s="15">
        <f>I325/'S1 unemployed'!F151*100</f>
        <v>8.366950503078824</v>
      </c>
    </row>
    <row r="326" spans="1:10" x14ac:dyDescent="0.3">
      <c r="A326" s="1">
        <v>23316</v>
      </c>
      <c r="B326" s="4">
        <v>9484</v>
      </c>
      <c r="C326" s="2">
        <v>1863</v>
      </c>
      <c r="D326" s="4">
        <v>5229</v>
      </c>
      <c r="E326" s="4">
        <v>1785</v>
      </c>
      <c r="H326" s="5">
        <f t="shared" si="5"/>
        <v>9484</v>
      </c>
      <c r="I326" s="5">
        <f t="shared" si="6"/>
        <v>8877</v>
      </c>
      <c r="J326" s="15">
        <f>I326/'S1 unemployed'!F152*100</f>
        <v>8.3586783551943959</v>
      </c>
    </row>
    <row r="327" spans="1:10" x14ac:dyDescent="0.3">
      <c r="A327" s="1">
        <v>23346</v>
      </c>
      <c r="B327" s="4">
        <v>9497</v>
      </c>
      <c r="C327" s="2">
        <v>1867.7</v>
      </c>
      <c r="D327" s="4">
        <v>5257</v>
      </c>
      <c r="E327" s="4">
        <v>1795</v>
      </c>
      <c r="H327" s="5">
        <f t="shared" si="5"/>
        <v>9497</v>
      </c>
      <c r="I327" s="5">
        <f t="shared" si="6"/>
        <v>8919.7000000000007</v>
      </c>
      <c r="J327" s="15">
        <f>I327/'S1 unemployed'!F153*100</f>
        <v>8.3874334718748251</v>
      </c>
    </row>
    <row r="328" spans="1:10" x14ac:dyDescent="0.3">
      <c r="A328" s="1">
        <v>23377</v>
      </c>
      <c r="B328" s="4">
        <v>9562</v>
      </c>
      <c r="C328" s="2">
        <v>1864.7</v>
      </c>
      <c r="D328" s="4">
        <v>5281</v>
      </c>
      <c r="E328" s="4">
        <v>1807</v>
      </c>
      <c r="H328" s="5">
        <f t="shared" si="5"/>
        <v>9562</v>
      </c>
      <c r="I328" s="5">
        <f t="shared" si="6"/>
        <v>8952.7000000000007</v>
      </c>
      <c r="J328" s="15">
        <f>I328/'S1 unemployed'!F154*100</f>
        <v>8.4041604475860598</v>
      </c>
    </row>
    <row r="329" spans="1:10" x14ac:dyDescent="0.3">
      <c r="A329" s="1">
        <v>23408</v>
      </c>
      <c r="B329" s="4">
        <v>9581</v>
      </c>
      <c r="C329" s="2">
        <v>1863.3</v>
      </c>
      <c r="D329" s="4">
        <v>5294</v>
      </c>
      <c r="E329" s="4">
        <v>1814</v>
      </c>
      <c r="H329" s="5">
        <f t="shared" si="5"/>
        <v>9581</v>
      </c>
      <c r="I329" s="5">
        <f t="shared" si="6"/>
        <v>8971.2999999999993</v>
      </c>
      <c r="J329" s="15">
        <f>I329/'S1 unemployed'!F155*100</f>
        <v>8.4109617295756678</v>
      </c>
    </row>
    <row r="330" spans="1:10" x14ac:dyDescent="0.3">
      <c r="A330" s="1">
        <v>23437</v>
      </c>
      <c r="B330" s="4">
        <v>9611</v>
      </c>
      <c r="C330" s="2">
        <v>1862.4</v>
      </c>
      <c r="D330" s="4">
        <v>5315</v>
      </c>
      <c r="E330" s="4">
        <v>1824</v>
      </c>
      <c r="H330" s="5">
        <f t="shared" si="5"/>
        <v>9611</v>
      </c>
      <c r="I330" s="5">
        <f t="shared" si="6"/>
        <v>9001.4</v>
      </c>
      <c r="J330" s="15">
        <f>I330/'S1 unemployed'!F156*100</f>
        <v>8.4285928311921783</v>
      </c>
    </row>
    <row r="331" spans="1:10" x14ac:dyDescent="0.3">
      <c r="A331" s="1">
        <v>23468</v>
      </c>
      <c r="B331" s="4">
        <v>9644</v>
      </c>
      <c r="C331" s="2">
        <v>1863.9</v>
      </c>
      <c r="D331" s="4">
        <v>5337</v>
      </c>
      <c r="E331" s="4">
        <v>1835</v>
      </c>
      <c r="H331" s="5">
        <f t="shared" si="5"/>
        <v>9644</v>
      </c>
      <c r="I331" s="5">
        <f t="shared" si="6"/>
        <v>9035.9</v>
      </c>
      <c r="J331" s="15">
        <f>I331/'S1 unemployed'!F157*100</f>
        <v>8.4491883602633155</v>
      </c>
    </row>
    <row r="332" spans="1:10" x14ac:dyDescent="0.3">
      <c r="A332" s="1">
        <v>23498</v>
      </c>
      <c r="B332" s="4">
        <v>9670</v>
      </c>
      <c r="C332" s="2">
        <v>1866.1</v>
      </c>
      <c r="D332" s="4">
        <v>5353</v>
      </c>
      <c r="E332" s="4">
        <v>1844</v>
      </c>
      <c r="H332" s="5">
        <f t="shared" si="5"/>
        <v>9670</v>
      </c>
      <c r="I332" s="5">
        <f t="shared" si="6"/>
        <v>9063.1</v>
      </c>
      <c r="J332" s="15">
        <f>I332/'S1 unemployed'!F158*100</f>
        <v>8.4625152898774001</v>
      </c>
    </row>
    <row r="333" spans="1:10" x14ac:dyDescent="0.3">
      <c r="A333" s="1">
        <v>23529</v>
      </c>
      <c r="B333" s="4">
        <v>9669</v>
      </c>
      <c r="C333" s="2">
        <v>1843.9</v>
      </c>
      <c r="D333" s="4">
        <v>5375</v>
      </c>
      <c r="E333" s="4">
        <v>1848</v>
      </c>
      <c r="H333" s="5">
        <f t="shared" si="5"/>
        <v>9669</v>
      </c>
      <c r="I333" s="5">
        <f t="shared" si="6"/>
        <v>9066.9</v>
      </c>
      <c r="J333" s="15">
        <f>I333/'S1 unemployed'!F159*100</f>
        <v>8.4535919071371968</v>
      </c>
    </row>
    <row r="334" spans="1:10" x14ac:dyDescent="0.3">
      <c r="A334" s="1">
        <v>23559</v>
      </c>
      <c r="B334" s="4">
        <v>9677</v>
      </c>
      <c r="C334" s="2">
        <v>1841.8</v>
      </c>
      <c r="D334" s="4">
        <v>5377</v>
      </c>
      <c r="E334" s="4">
        <v>1859</v>
      </c>
      <c r="H334" s="5">
        <f t="shared" si="5"/>
        <v>9677</v>
      </c>
      <c r="I334" s="5">
        <f t="shared" si="6"/>
        <v>9077.7999999999993</v>
      </c>
      <c r="J334" s="15">
        <f>I334/'S1 unemployed'!F160*100</f>
        <v>8.4513834580866192</v>
      </c>
    </row>
    <row r="335" spans="1:10" x14ac:dyDescent="0.3">
      <c r="A335" s="1">
        <v>23590</v>
      </c>
      <c r="B335" s="4">
        <v>9732</v>
      </c>
      <c r="C335" s="2">
        <v>1848.6</v>
      </c>
      <c r="D335" s="4">
        <v>5406</v>
      </c>
      <c r="E335" s="4">
        <v>1874</v>
      </c>
      <c r="H335" s="5">
        <f t="shared" si="5"/>
        <v>9732</v>
      </c>
      <c r="I335" s="5">
        <f t="shared" si="6"/>
        <v>9128.6</v>
      </c>
      <c r="J335" s="15">
        <f>I335/'S1 unemployed'!F161*100</f>
        <v>8.4879309703574233</v>
      </c>
    </row>
    <row r="336" spans="1:10" x14ac:dyDescent="0.3">
      <c r="A336" s="1">
        <v>23621</v>
      </c>
      <c r="B336" s="4">
        <v>9786</v>
      </c>
      <c r="C336" s="2">
        <v>1851.5</v>
      </c>
      <c r="D336" s="4">
        <v>5457</v>
      </c>
      <c r="E336" s="4">
        <v>1875</v>
      </c>
      <c r="H336" s="5">
        <f t="shared" si="5"/>
        <v>9786</v>
      </c>
      <c r="I336" s="5">
        <f t="shared" si="6"/>
        <v>9183.5</v>
      </c>
      <c r="J336" s="15">
        <f>I336/'S1 unemployed'!F162*100</f>
        <v>8.5263724734696922</v>
      </c>
    </row>
    <row r="337" spans="1:10" x14ac:dyDescent="0.3">
      <c r="A337" s="1">
        <v>23651</v>
      </c>
      <c r="B337" s="4">
        <v>9845</v>
      </c>
      <c r="C337" s="2">
        <v>1852.8</v>
      </c>
      <c r="D337" s="4">
        <v>5496</v>
      </c>
      <c r="E337" s="4">
        <v>1888</v>
      </c>
      <c r="H337" s="5">
        <f t="shared" si="5"/>
        <v>9845</v>
      </c>
      <c r="I337" s="5">
        <f t="shared" si="6"/>
        <v>9236.7999999999993</v>
      </c>
      <c r="J337" s="15">
        <f>I337/'S1 unemployed'!F163*100</f>
        <v>8.5633761032411169</v>
      </c>
    </row>
    <row r="338" spans="1:10" x14ac:dyDescent="0.3">
      <c r="A338" s="1">
        <v>23682</v>
      </c>
      <c r="B338" s="4">
        <v>9879</v>
      </c>
      <c r="C338" s="2">
        <v>1870.2</v>
      </c>
      <c r="D338" s="4">
        <v>5502</v>
      </c>
      <c r="E338" s="4">
        <v>1899</v>
      </c>
      <c r="H338" s="5">
        <f t="shared" si="5"/>
        <v>9879</v>
      </c>
      <c r="I338" s="5">
        <f t="shared" si="6"/>
        <v>9271.2000000000007</v>
      </c>
      <c r="J338" s="15">
        <f>I338/'S1 unemployed'!F164*100</f>
        <v>8.5827755714166685</v>
      </c>
    </row>
    <row r="339" spans="1:10" x14ac:dyDescent="0.3">
      <c r="A339" s="1">
        <v>23712</v>
      </c>
      <c r="B339" s="4">
        <v>9897</v>
      </c>
      <c r="C339" s="2">
        <v>1875.7</v>
      </c>
      <c r="D339" s="4">
        <v>5523</v>
      </c>
      <c r="E339" s="4">
        <v>1907</v>
      </c>
      <c r="H339" s="5">
        <f t="shared" si="5"/>
        <v>9897</v>
      </c>
      <c r="I339" s="5">
        <f t="shared" si="6"/>
        <v>9305.7000000000007</v>
      </c>
      <c r="J339" s="15">
        <f>I339/'S1 unemployed'!F165*100</f>
        <v>8.6026883112080768</v>
      </c>
    </row>
    <row r="340" spans="1:10" x14ac:dyDescent="0.3">
      <c r="A340" s="1">
        <v>23743</v>
      </c>
      <c r="B340" s="4">
        <v>9937</v>
      </c>
      <c r="C340" s="2">
        <v>1861.5</v>
      </c>
      <c r="D340" s="4">
        <v>5548</v>
      </c>
      <c r="E340" s="4">
        <v>1916</v>
      </c>
      <c r="H340" s="5">
        <f t="shared" si="5"/>
        <v>9937</v>
      </c>
      <c r="I340" s="5">
        <f t="shared" si="6"/>
        <v>9325.5</v>
      </c>
      <c r="J340" s="15">
        <f>I340/'S1 unemployed'!F166*100</f>
        <v>8.6080214150551537</v>
      </c>
    </row>
    <row r="341" spans="1:10" x14ac:dyDescent="0.3">
      <c r="A341" s="1">
        <v>23774</v>
      </c>
      <c r="B341" s="4">
        <v>9974</v>
      </c>
      <c r="C341" s="2">
        <v>1858.9</v>
      </c>
      <c r="D341" s="4">
        <v>5574</v>
      </c>
      <c r="E341" s="4">
        <v>1929</v>
      </c>
      <c r="H341" s="5">
        <f t="shared" si="5"/>
        <v>9974</v>
      </c>
      <c r="I341" s="5">
        <f t="shared" si="6"/>
        <v>9361.9</v>
      </c>
      <c r="J341" s="15">
        <f>I341/'S1 unemployed'!F167*100</f>
        <v>8.6299905052497667</v>
      </c>
    </row>
    <row r="342" spans="1:10" x14ac:dyDescent="0.3">
      <c r="A342" s="1">
        <v>23802</v>
      </c>
      <c r="B342" s="4">
        <v>10010</v>
      </c>
      <c r="C342" s="2">
        <v>1859.9</v>
      </c>
      <c r="D342" s="4">
        <v>5591</v>
      </c>
      <c r="E342" s="4">
        <v>1945</v>
      </c>
      <c r="H342" s="5">
        <f t="shared" si="5"/>
        <v>10010</v>
      </c>
      <c r="I342" s="5">
        <f t="shared" si="6"/>
        <v>9395.9</v>
      </c>
      <c r="J342" s="15">
        <f>I342/'S1 unemployed'!F168*100</f>
        <v>8.6493726468503471</v>
      </c>
    </row>
    <row r="343" spans="1:10" x14ac:dyDescent="0.3">
      <c r="A343" s="1">
        <v>23833</v>
      </c>
      <c r="B343" s="4">
        <v>10051</v>
      </c>
      <c r="C343" s="2">
        <v>1860.7</v>
      </c>
      <c r="D343" s="4">
        <v>5616</v>
      </c>
      <c r="E343" s="4">
        <v>1959</v>
      </c>
      <c r="H343" s="5">
        <f t="shared" si="5"/>
        <v>10051</v>
      </c>
      <c r="I343" s="5">
        <f t="shared" si="6"/>
        <v>9435.7000000000007</v>
      </c>
      <c r="J343" s="15">
        <f>I343/'S1 unemployed'!F169*100</f>
        <v>8.673315562092105</v>
      </c>
    </row>
    <row r="344" spans="1:10" x14ac:dyDescent="0.3">
      <c r="A344" s="1">
        <v>23863</v>
      </c>
      <c r="B344" s="4">
        <v>10094</v>
      </c>
      <c r="C344" s="2">
        <v>1864</v>
      </c>
      <c r="D344" s="4">
        <v>5643</v>
      </c>
      <c r="E344" s="4">
        <v>1972</v>
      </c>
      <c r="H344" s="5">
        <f t="shared" si="5"/>
        <v>10094</v>
      </c>
      <c r="I344" s="5">
        <f t="shared" si="6"/>
        <v>9479</v>
      </c>
      <c r="J344" s="15">
        <f>I344/'S1 unemployed'!F170*100</f>
        <v>8.7014393772490273</v>
      </c>
    </row>
    <row r="345" spans="1:10" x14ac:dyDescent="0.3">
      <c r="A345" s="1">
        <v>23894</v>
      </c>
      <c r="B345" s="4">
        <v>10128</v>
      </c>
      <c r="C345" s="2">
        <v>1860.7</v>
      </c>
      <c r="D345" s="4">
        <v>5670</v>
      </c>
      <c r="E345" s="4">
        <v>1988</v>
      </c>
      <c r="H345" s="5">
        <f t="shared" si="5"/>
        <v>10128</v>
      </c>
      <c r="I345" s="5">
        <f t="shared" si="6"/>
        <v>9518.7000000000007</v>
      </c>
      <c r="J345" s="15">
        <f>I345/'S1 unemployed'!F171*100</f>
        <v>8.7253077649345059</v>
      </c>
    </row>
    <row r="346" spans="1:10" x14ac:dyDescent="0.3">
      <c r="A346" s="1">
        <v>23924</v>
      </c>
      <c r="B346" s="4">
        <v>10201</v>
      </c>
      <c r="C346" s="2">
        <v>1870.6</v>
      </c>
      <c r="D346" s="4">
        <v>5707</v>
      </c>
      <c r="E346" s="4">
        <v>2008</v>
      </c>
      <c r="H346" s="5">
        <f t="shared" si="5"/>
        <v>10201</v>
      </c>
      <c r="I346" s="5">
        <f t="shared" si="6"/>
        <v>9585.6</v>
      </c>
      <c r="J346" s="15">
        <f>I346/'S1 unemployed'!F172*100</f>
        <v>8.7830086679250137</v>
      </c>
    </row>
    <row r="347" spans="1:10" x14ac:dyDescent="0.3">
      <c r="A347" s="1">
        <v>23955</v>
      </c>
      <c r="B347" s="4">
        <v>10271</v>
      </c>
      <c r="C347" s="2">
        <v>1880.6</v>
      </c>
      <c r="D347" s="4">
        <v>5745</v>
      </c>
      <c r="E347" s="4">
        <v>2027</v>
      </c>
      <c r="H347" s="5">
        <f t="shared" si="5"/>
        <v>10271</v>
      </c>
      <c r="I347" s="5">
        <f t="shared" si="6"/>
        <v>9652.6</v>
      </c>
      <c r="J347" s="15">
        <f>I347/'S1 unemployed'!F173*100</f>
        <v>8.8315324299843549</v>
      </c>
    </row>
    <row r="348" spans="1:10" x14ac:dyDescent="0.3">
      <c r="A348" s="1">
        <v>23986</v>
      </c>
      <c r="B348" s="4">
        <v>10338</v>
      </c>
      <c r="C348" s="2">
        <v>1889.1</v>
      </c>
      <c r="D348" s="4">
        <v>5781</v>
      </c>
      <c r="E348" s="4">
        <v>2046</v>
      </c>
      <c r="H348" s="5">
        <f t="shared" si="5"/>
        <v>10338</v>
      </c>
      <c r="I348" s="5">
        <f t="shared" si="6"/>
        <v>9716.1</v>
      </c>
      <c r="J348" s="15">
        <f>I348/'S1 unemployed'!F174*100</f>
        <v>8.8803685187047012</v>
      </c>
    </row>
    <row r="349" spans="1:10" x14ac:dyDescent="0.3">
      <c r="A349" s="1">
        <v>24016</v>
      </c>
      <c r="B349" s="4">
        <v>10378</v>
      </c>
      <c r="C349" s="2">
        <v>1896</v>
      </c>
      <c r="D349" s="4">
        <v>5813</v>
      </c>
      <c r="E349" s="4">
        <v>2044</v>
      </c>
      <c r="H349" s="5">
        <f t="shared" ref="H349:H412" si="7">B349-F349</f>
        <v>10378</v>
      </c>
      <c r="I349" s="5">
        <f t="shared" ref="I349:I412" si="8">C349+D349+E349-F349</f>
        <v>9753</v>
      </c>
      <c r="J349" s="15">
        <f>I349/'S1 unemployed'!F175*100</f>
        <v>8.9055480477738413</v>
      </c>
    </row>
    <row r="350" spans="1:10" x14ac:dyDescent="0.3">
      <c r="A350" s="1">
        <v>24047</v>
      </c>
      <c r="B350" s="4">
        <v>10436</v>
      </c>
      <c r="C350" s="2">
        <v>1904</v>
      </c>
      <c r="D350" s="4">
        <v>5848</v>
      </c>
      <c r="E350" s="4">
        <v>2055</v>
      </c>
      <c r="H350" s="5">
        <f t="shared" si="7"/>
        <v>10436</v>
      </c>
      <c r="I350" s="5">
        <f t="shared" si="8"/>
        <v>9807</v>
      </c>
      <c r="J350" s="15">
        <f>I350/'S1 unemployed'!F176*100</f>
        <v>8.9466049974000388</v>
      </c>
    </row>
    <row r="351" spans="1:10" x14ac:dyDescent="0.3">
      <c r="A351" s="1">
        <v>24077</v>
      </c>
      <c r="B351" s="4">
        <v>10499</v>
      </c>
      <c r="C351" s="2">
        <v>1907.3</v>
      </c>
      <c r="D351" s="4">
        <v>5884</v>
      </c>
      <c r="E351" s="4">
        <v>2067</v>
      </c>
      <c r="H351" s="5">
        <f t="shared" si="7"/>
        <v>10499</v>
      </c>
      <c r="I351" s="5">
        <f t="shared" si="8"/>
        <v>9858.2999999999993</v>
      </c>
      <c r="J351" s="15">
        <f>I351/'S1 unemployed'!F177*100</f>
        <v>8.9854530871174134</v>
      </c>
    </row>
    <row r="352" spans="1:10" x14ac:dyDescent="0.3">
      <c r="A352" s="1">
        <v>24108</v>
      </c>
      <c r="B352" s="4">
        <v>10541</v>
      </c>
      <c r="C352" s="2">
        <v>1919.6</v>
      </c>
      <c r="D352" s="4">
        <v>5907</v>
      </c>
      <c r="E352" s="4">
        <v>2071</v>
      </c>
      <c r="H352" s="5">
        <f t="shared" si="7"/>
        <v>10541</v>
      </c>
      <c r="I352" s="5">
        <f t="shared" si="8"/>
        <v>9897.6</v>
      </c>
      <c r="J352" s="15">
        <f>I352/'S1 unemployed'!F178*100</f>
        <v>9.014453946829148</v>
      </c>
    </row>
    <row r="353" spans="1:10" x14ac:dyDescent="0.3">
      <c r="A353" s="1">
        <v>24139</v>
      </c>
      <c r="B353" s="4">
        <v>10611</v>
      </c>
      <c r="C353" s="2">
        <v>1934.9</v>
      </c>
      <c r="D353" s="4">
        <v>5942</v>
      </c>
      <c r="E353" s="4">
        <v>2079</v>
      </c>
      <c r="H353" s="5">
        <f t="shared" si="7"/>
        <v>10611</v>
      </c>
      <c r="I353" s="5">
        <f t="shared" si="8"/>
        <v>9955.9</v>
      </c>
      <c r="J353" s="15">
        <f>I353/'S1 unemployed'!F179*100</f>
        <v>9.059053685168335</v>
      </c>
    </row>
    <row r="354" spans="1:10" x14ac:dyDescent="0.3">
      <c r="A354" s="1">
        <v>24167</v>
      </c>
      <c r="B354" s="4">
        <v>10692</v>
      </c>
      <c r="C354" s="2">
        <v>1953</v>
      </c>
      <c r="D354" s="4">
        <v>5988</v>
      </c>
      <c r="E354" s="4">
        <v>2088</v>
      </c>
      <c r="H354" s="5">
        <f t="shared" si="7"/>
        <v>10692</v>
      </c>
      <c r="I354" s="5">
        <f t="shared" si="8"/>
        <v>10029</v>
      </c>
      <c r="J354" s="15">
        <f>I354/'S1 unemployed'!F180*100</f>
        <v>9.1181845457272992</v>
      </c>
    </row>
    <row r="355" spans="1:10" x14ac:dyDescent="0.3">
      <c r="A355" s="1">
        <v>24198</v>
      </c>
      <c r="B355" s="4">
        <v>10759</v>
      </c>
      <c r="C355" s="2">
        <v>1967.1</v>
      </c>
      <c r="D355" s="4">
        <v>6023</v>
      </c>
      <c r="E355" s="4">
        <v>2096</v>
      </c>
      <c r="H355" s="5">
        <f t="shared" si="7"/>
        <v>10759</v>
      </c>
      <c r="I355" s="5">
        <f t="shared" si="8"/>
        <v>10086.1</v>
      </c>
      <c r="J355" s="15">
        <f>I355/'S1 unemployed'!F181*100</f>
        <v>9.161436240269591</v>
      </c>
    </row>
    <row r="356" spans="1:10" x14ac:dyDescent="0.3">
      <c r="A356" s="1">
        <v>24228</v>
      </c>
      <c r="B356" s="4">
        <v>10821</v>
      </c>
      <c r="C356" s="2">
        <v>1982.1</v>
      </c>
      <c r="D356" s="4">
        <v>6050</v>
      </c>
      <c r="E356" s="4">
        <v>2108</v>
      </c>
      <c r="H356" s="5">
        <f t="shared" si="7"/>
        <v>10821</v>
      </c>
      <c r="I356" s="5">
        <f t="shared" si="8"/>
        <v>10140.1</v>
      </c>
      <c r="J356" s="15">
        <f>I356/'S1 unemployed'!F182*100</f>
        <v>9.2015426497277666</v>
      </c>
    </row>
    <row r="357" spans="1:10" x14ac:dyDescent="0.3">
      <c r="A357" s="1">
        <v>24259</v>
      </c>
      <c r="B357" s="4">
        <v>10902</v>
      </c>
      <c r="C357" s="2">
        <v>2002.2</v>
      </c>
      <c r="D357" s="4">
        <v>6079</v>
      </c>
      <c r="E357" s="4">
        <v>2135</v>
      </c>
      <c r="H357" s="5">
        <f t="shared" si="7"/>
        <v>10902</v>
      </c>
      <c r="I357" s="5">
        <f t="shared" si="8"/>
        <v>10216.200000000001</v>
      </c>
      <c r="J357" s="15">
        <f>I357/'S1 unemployed'!F183*100</f>
        <v>9.2633697840161044</v>
      </c>
    </row>
    <row r="358" spans="1:10" x14ac:dyDescent="0.3">
      <c r="A358" s="1">
        <v>24289</v>
      </c>
      <c r="B358" s="4">
        <v>10974</v>
      </c>
      <c r="C358" s="2">
        <v>2013.8</v>
      </c>
      <c r="D358" s="4">
        <v>6106</v>
      </c>
      <c r="E358" s="4">
        <v>2163</v>
      </c>
      <c r="H358" s="5">
        <f t="shared" si="7"/>
        <v>10974</v>
      </c>
      <c r="I358" s="5">
        <f t="shared" si="8"/>
        <v>10282.799999999999</v>
      </c>
      <c r="J358" s="15">
        <f>I358/'S1 unemployed'!F184*100</f>
        <v>9.315142950320686</v>
      </c>
    </row>
    <row r="359" spans="1:10" x14ac:dyDescent="0.3">
      <c r="A359" s="1">
        <v>24320</v>
      </c>
      <c r="B359" s="4">
        <v>11006</v>
      </c>
      <c r="C359" s="2">
        <v>2024.7</v>
      </c>
      <c r="D359" s="4">
        <v>6122</v>
      </c>
      <c r="E359" s="4">
        <v>2163</v>
      </c>
      <c r="H359" s="5">
        <f t="shared" si="7"/>
        <v>11006</v>
      </c>
      <c r="I359" s="5">
        <f t="shared" si="8"/>
        <v>10309.700000000001</v>
      </c>
      <c r="J359" s="15">
        <f>I359/'S1 unemployed'!F185*100</f>
        <v>9.3302141215225625</v>
      </c>
    </row>
    <row r="360" spans="1:10" x14ac:dyDescent="0.3">
      <c r="A360" s="1">
        <v>24351</v>
      </c>
      <c r="B360" s="4">
        <v>11063</v>
      </c>
      <c r="C360" s="2">
        <v>2040.5</v>
      </c>
      <c r="D360" s="4">
        <v>6139</v>
      </c>
      <c r="E360" s="4">
        <v>2182</v>
      </c>
      <c r="H360" s="5">
        <f t="shared" si="7"/>
        <v>11063</v>
      </c>
      <c r="I360" s="5">
        <f t="shared" si="8"/>
        <v>10361.5</v>
      </c>
      <c r="J360" s="15">
        <f>I360/'S1 unemployed'!F186*100</f>
        <v>9.3692072591802216</v>
      </c>
    </row>
    <row r="361" spans="1:10" x14ac:dyDescent="0.3">
      <c r="A361" s="1">
        <v>24381</v>
      </c>
      <c r="B361" s="4">
        <v>11127</v>
      </c>
      <c r="C361" s="2">
        <v>2058.8000000000002</v>
      </c>
      <c r="D361" s="4">
        <v>6174</v>
      </c>
      <c r="E361" s="4">
        <v>2186</v>
      </c>
      <c r="H361" s="5">
        <f t="shared" si="7"/>
        <v>11127</v>
      </c>
      <c r="I361" s="5">
        <f t="shared" si="8"/>
        <v>10418.799999999999</v>
      </c>
      <c r="J361" s="15">
        <f>I361/'S1 unemployed'!F187*100</f>
        <v>9.4125086953772215</v>
      </c>
    </row>
    <row r="362" spans="1:10" x14ac:dyDescent="0.3">
      <c r="A362" s="1">
        <v>24412</v>
      </c>
      <c r="B362" s="4">
        <v>11203</v>
      </c>
      <c r="C362" s="2">
        <v>2073.3000000000002</v>
      </c>
      <c r="D362" s="4">
        <v>6209</v>
      </c>
      <c r="E362" s="4">
        <v>2203</v>
      </c>
      <c r="H362" s="5">
        <f t="shared" si="7"/>
        <v>11203</v>
      </c>
      <c r="I362" s="5">
        <f t="shared" si="8"/>
        <v>10485.299999999999</v>
      </c>
      <c r="J362" s="15">
        <f>I362/'S1 unemployed'!F188*100</f>
        <v>9.4638650456256261</v>
      </c>
    </row>
    <row r="363" spans="1:10" x14ac:dyDescent="0.3">
      <c r="A363" s="1">
        <v>24442</v>
      </c>
      <c r="B363" s="4">
        <v>11256</v>
      </c>
      <c r="C363" s="2">
        <v>2085.3000000000002</v>
      </c>
      <c r="D363" s="4">
        <v>6237</v>
      </c>
      <c r="E363" s="4">
        <v>2220</v>
      </c>
      <c r="H363" s="5">
        <f t="shared" si="7"/>
        <v>11256</v>
      </c>
      <c r="I363" s="5">
        <f t="shared" si="8"/>
        <v>10542.3</v>
      </c>
      <c r="J363" s="15">
        <f>I363/'S1 unemployed'!F189*100</f>
        <v>9.5087038874357344</v>
      </c>
    </row>
    <row r="364" spans="1:10" x14ac:dyDescent="0.3">
      <c r="A364" s="1">
        <v>24473</v>
      </c>
      <c r="B364" s="4">
        <v>11315</v>
      </c>
      <c r="C364" s="2">
        <v>2097.8000000000002</v>
      </c>
      <c r="D364" s="4">
        <v>6260</v>
      </c>
      <c r="E364" s="4">
        <v>2241</v>
      </c>
      <c r="H364" s="5">
        <f t="shared" si="7"/>
        <v>11315</v>
      </c>
      <c r="I364" s="5">
        <f t="shared" si="8"/>
        <v>10598.8</v>
      </c>
      <c r="J364" s="15">
        <f>I364/'S1 unemployed'!F190*100</f>
        <v>9.5466623431603015</v>
      </c>
    </row>
    <row r="365" spans="1:10" x14ac:dyDescent="0.3">
      <c r="A365" s="1">
        <v>24504</v>
      </c>
      <c r="B365" s="4">
        <v>11353</v>
      </c>
      <c r="C365" s="2">
        <v>2109.4</v>
      </c>
      <c r="D365" s="4">
        <v>6281</v>
      </c>
      <c r="E365" s="4">
        <v>2249</v>
      </c>
      <c r="H365" s="5">
        <f t="shared" si="7"/>
        <v>11353</v>
      </c>
      <c r="I365" s="5">
        <f t="shared" si="8"/>
        <v>10639.4</v>
      </c>
      <c r="J365" s="15">
        <f>I365/'S1 unemployed'!F191*100</f>
        <v>9.5739185991055429</v>
      </c>
    </row>
    <row r="366" spans="1:10" x14ac:dyDescent="0.3">
      <c r="A366" s="1">
        <v>24532</v>
      </c>
      <c r="B366" s="4">
        <v>11397</v>
      </c>
      <c r="C366" s="2">
        <v>2117.6999999999998</v>
      </c>
      <c r="D366" s="4">
        <v>6301</v>
      </c>
      <c r="E366" s="4">
        <v>2261</v>
      </c>
      <c r="H366" s="5">
        <f t="shared" si="7"/>
        <v>11397</v>
      </c>
      <c r="I366" s="5">
        <f t="shared" si="8"/>
        <v>10679.7</v>
      </c>
      <c r="J366" s="15">
        <f>I366/'S1 unemployed'!F192*100</f>
        <v>9.5990400690287441</v>
      </c>
    </row>
    <row r="367" spans="1:10" x14ac:dyDescent="0.3">
      <c r="A367" s="1">
        <v>24563</v>
      </c>
      <c r="B367" s="4">
        <v>11435</v>
      </c>
      <c r="C367" s="2">
        <v>2120.5</v>
      </c>
      <c r="D367" s="4">
        <v>6320</v>
      </c>
      <c r="E367" s="4">
        <v>2276</v>
      </c>
      <c r="H367" s="5">
        <f t="shared" si="7"/>
        <v>11435</v>
      </c>
      <c r="I367" s="5">
        <f t="shared" si="8"/>
        <v>10716.5</v>
      </c>
      <c r="J367" s="15">
        <f>I367/'S1 unemployed'!F193*100</f>
        <v>9.6207884081911139</v>
      </c>
    </row>
    <row r="368" spans="1:10" x14ac:dyDescent="0.3">
      <c r="A368" s="1">
        <v>24593</v>
      </c>
      <c r="B368" s="4">
        <v>11474</v>
      </c>
      <c r="C368" s="2">
        <v>2128.9</v>
      </c>
      <c r="D368" s="4">
        <v>6342</v>
      </c>
      <c r="E368" s="4">
        <v>2284</v>
      </c>
      <c r="H368" s="5">
        <f t="shared" si="7"/>
        <v>11474</v>
      </c>
      <c r="I368" s="5">
        <f t="shared" si="8"/>
        <v>10754.9</v>
      </c>
      <c r="J368" s="15">
        <f>I368/'S1 unemployed'!F194*100</f>
        <v>9.642364037368429</v>
      </c>
    </row>
    <row r="369" spans="1:10" x14ac:dyDescent="0.3">
      <c r="A369" s="1">
        <v>24624</v>
      </c>
      <c r="B369" s="4">
        <v>11534</v>
      </c>
      <c r="C369" s="2">
        <v>2136.6999999999998</v>
      </c>
      <c r="D369" s="4">
        <v>6372</v>
      </c>
      <c r="E369" s="4">
        <v>2302</v>
      </c>
      <c r="H369" s="5">
        <f t="shared" si="7"/>
        <v>11534</v>
      </c>
      <c r="I369" s="5">
        <f t="shared" si="8"/>
        <v>10810.7</v>
      </c>
      <c r="J369" s="15">
        <f>I369/'S1 unemployed'!F195*100</f>
        <v>9.6767754524785623</v>
      </c>
    </row>
    <row r="370" spans="1:10" x14ac:dyDescent="0.3">
      <c r="A370" s="1">
        <v>24654</v>
      </c>
      <c r="B370" s="4">
        <v>11544</v>
      </c>
      <c r="C370" s="2">
        <v>2146.8000000000002</v>
      </c>
      <c r="D370" s="4">
        <v>6368</v>
      </c>
      <c r="E370" s="4">
        <v>2310</v>
      </c>
      <c r="H370" s="5">
        <f t="shared" si="7"/>
        <v>11544</v>
      </c>
      <c r="I370" s="5">
        <f t="shared" si="8"/>
        <v>10824.8</v>
      </c>
      <c r="J370" s="15">
        <f>I370/'S1 unemployed'!F196*100</f>
        <v>9.6748476127486889</v>
      </c>
    </row>
    <row r="371" spans="1:10" x14ac:dyDescent="0.3">
      <c r="A371" s="1">
        <v>24685</v>
      </c>
      <c r="B371" s="4">
        <v>11590</v>
      </c>
      <c r="C371" s="2">
        <v>2152.6</v>
      </c>
      <c r="D371" s="4">
        <v>6398</v>
      </c>
      <c r="E371" s="4">
        <v>2320</v>
      </c>
      <c r="H371" s="5">
        <f t="shared" si="7"/>
        <v>11590</v>
      </c>
      <c r="I371" s="5">
        <f t="shared" si="8"/>
        <v>10870.6</v>
      </c>
      <c r="J371" s="15">
        <f>I371/'S1 unemployed'!F197*100</f>
        <v>9.6952454001409176</v>
      </c>
    </row>
    <row r="372" spans="1:10" x14ac:dyDescent="0.3">
      <c r="A372" s="1">
        <v>24716</v>
      </c>
      <c r="B372" s="4">
        <v>11623</v>
      </c>
      <c r="C372" s="2">
        <v>2149.1</v>
      </c>
      <c r="D372" s="4">
        <v>6432</v>
      </c>
      <c r="E372" s="4">
        <v>2322</v>
      </c>
      <c r="H372" s="5">
        <f t="shared" si="7"/>
        <v>11623</v>
      </c>
      <c r="I372" s="5">
        <f t="shared" si="8"/>
        <v>10903.1</v>
      </c>
      <c r="J372" s="15">
        <f>I372/'S1 unemployed'!F198*100</f>
        <v>9.7098558184684176</v>
      </c>
    </row>
    <row r="373" spans="1:10" x14ac:dyDescent="0.3">
      <c r="A373" s="1">
        <v>24746</v>
      </c>
      <c r="B373" s="4">
        <v>11642</v>
      </c>
      <c r="C373" s="2">
        <v>2152.3000000000002</v>
      </c>
      <c r="D373" s="4">
        <v>6429</v>
      </c>
      <c r="E373" s="4">
        <v>2340</v>
      </c>
      <c r="H373" s="5">
        <f t="shared" si="7"/>
        <v>11642</v>
      </c>
      <c r="I373" s="5">
        <f t="shared" si="8"/>
        <v>10921.3</v>
      </c>
      <c r="J373" s="15">
        <f>I373/'S1 unemployed'!F199*100</f>
        <v>9.7129161071139531</v>
      </c>
    </row>
    <row r="374" spans="1:10" x14ac:dyDescent="0.3">
      <c r="A374" s="1">
        <v>24777</v>
      </c>
      <c r="B374" s="4">
        <v>11695</v>
      </c>
      <c r="C374" s="2">
        <v>2151.9</v>
      </c>
      <c r="D374" s="4">
        <v>6466</v>
      </c>
      <c r="E374" s="4">
        <v>2357</v>
      </c>
      <c r="H374" s="5">
        <f t="shared" si="7"/>
        <v>11695</v>
      </c>
      <c r="I374" s="5">
        <f t="shared" si="8"/>
        <v>10974.9</v>
      </c>
      <c r="J374" s="15">
        <f>I374/'S1 unemployed'!F200*100</f>
        <v>9.7477551092913153</v>
      </c>
    </row>
    <row r="375" spans="1:10" x14ac:dyDescent="0.3">
      <c r="A375" s="1">
        <v>24807</v>
      </c>
      <c r="B375" s="4">
        <v>11735</v>
      </c>
      <c r="C375" s="2">
        <v>2147.6999999999998</v>
      </c>
      <c r="D375" s="4">
        <v>6493</v>
      </c>
      <c r="E375" s="4">
        <v>2366</v>
      </c>
      <c r="H375" s="5">
        <f t="shared" si="7"/>
        <v>11735</v>
      </c>
      <c r="I375" s="5">
        <f t="shared" si="8"/>
        <v>11006.7</v>
      </c>
      <c r="J375" s="15">
        <f>I375/'S1 unemployed'!F201*100</f>
        <v>9.7627326107395653</v>
      </c>
    </row>
    <row r="376" spans="1:10" x14ac:dyDescent="0.3">
      <c r="A376" s="1">
        <v>24838</v>
      </c>
      <c r="B376" s="4">
        <v>11794</v>
      </c>
      <c r="C376" s="2">
        <v>2139.8000000000002</v>
      </c>
      <c r="D376" s="4">
        <v>6539</v>
      </c>
      <c r="E376" s="4">
        <v>2384</v>
      </c>
      <c r="H376" s="5">
        <f t="shared" si="7"/>
        <v>11794</v>
      </c>
      <c r="I376" s="5">
        <f t="shared" si="8"/>
        <v>11062.8</v>
      </c>
      <c r="J376" s="15">
        <f>I376/'S1 unemployed'!F202*100</f>
        <v>9.7988467568357542</v>
      </c>
    </row>
    <row r="377" spans="1:10" x14ac:dyDescent="0.3">
      <c r="A377" s="1">
        <v>24869</v>
      </c>
      <c r="B377" s="4">
        <v>11819</v>
      </c>
      <c r="C377" s="2">
        <v>2135.9</v>
      </c>
      <c r="D377" s="4">
        <v>6559</v>
      </c>
      <c r="E377" s="4">
        <v>2395</v>
      </c>
      <c r="H377" s="5">
        <f t="shared" si="7"/>
        <v>11819</v>
      </c>
      <c r="I377" s="5">
        <f t="shared" si="8"/>
        <v>11089.9</v>
      </c>
      <c r="J377" s="15">
        <f>I377/'S1 unemployed'!F203*100</f>
        <v>9.8100773136599262</v>
      </c>
    </row>
    <row r="378" spans="1:10" x14ac:dyDescent="0.3">
      <c r="A378" s="1">
        <v>24898</v>
      </c>
      <c r="B378" s="4">
        <v>11842</v>
      </c>
      <c r="C378" s="2">
        <v>2129.4</v>
      </c>
      <c r="D378" s="4">
        <v>6585</v>
      </c>
      <c r="E378" s="4">
        <v>2398</v>
      </c>
      <c r="H378" s="5">
        <f t="shared" si="7"/>
        <v>11842</v>
      </c>
      <c r="I378" s="5">
        <f t="shared" si="8"/>
        <v>11112.4</v>
      </c>
      <c r="J378" s="15">
        <f>I378/'S1 unemployed'!F204*100</f>
        <v>9.8192100379959353</v>
      </c>
    </row>
    <row r="379" spans="1:10" x14ac:dyDescent="0.3">
      <c r="A379" s="1">
        <v>24929</v>
      </c>
      <c r="B379" s="4">
        <v>11878</v>
      </c>
      <c r="C379" s="2">
        <v>2131.8000000000002</v>
      </c>
      <c r="D379" s="4">
        <v>6612</v>
      </c>
      <c r="E379" s="4">
        <v>2405</v>
      </c>
      <c r="H379" s="5">
        <f t="shared" si="7"/>
        <v>11878</v>
      </c>
      <c r="I379" s="5">
        <f t="shared" si="8"/>
        <v>11148.8</v>
      </c>
      <c r="J379" s="15">
        <f>I379/'S1 unemployed'!F205*100</f>
        <v>9.8398100668119994</v>
      </c>
    </row>
    <row r="380" spans="1:10" x14ac:dyDescent="0.3">
      <c r="A380" s="1">
        <v>24959</v>
      </c>
      <c r="B380" s="4">
        <v>11905</v>
      </c>
      <c r="C380" s="2">
        <v>2133.1</v>
      </c>
      <c r="D380" s="4">
        <v>6628</v>
      </c>
      <c r="E380" s="4">
        <v>2416</v>
      </c>
      <c r="H380" s="5">
        <f t="shared" si="7"/>
        <v>11905</v>
      </c>
      <c r="I380" s="5">
        <f t="shared" si="8"/>
        <v>11177.1</v>
      </c>
      <c r="J380" s="15">
        <f>I380/'S1 unemployed'!F206*100</f>
        <v>9.8535686578743213</v>
      </c>
    </row>
    <row r="381" spans="1:10" x14ac:dyDescent="0.3">
      <c r="A381" s="1">
        <v>24990</v>
      </c>
      <c r="B381" s="4">
        <v>11987</v>
      </c>
      <c r="C381" s="2">
        <v>2172.6999999999998</v>
      </c>
      <c r="D381" s="4">
        <v>6646</v>
      </c>
      <c r="E381" s="4">
        <v>2433</v>
      </c>
      <c r="H381" s="5">
        <f t="shared" si="7"/>
        <v>11987</v>
      </c>
      <c r="I381" s="5">
        <f t="shared" si="8"/>
        <v>11251.7</v>
      </c>
      <c r="J381" s="15">
        <f>I381/'S1 unemployed'!F207*100</f>
        <v>9.9080670300543314</v>
      </c>
    </row>
    <row r="382" spans="1:10" x14ac:dyDescent="0.3">
      <c r="A382" s="1">
        <v>25020</v>
      </c>
      <c r="B382" s="4">
        <v>12018</v>
      </c>
      <c r="C382" s="2">
        <v>2172.4</v>
      </c>
      <c r="D382" s="4">
        <v>6664</v>
      </c>
      <c r="E382" s="4">
        <v>2445</v>
      </c>
      <c r="H382" s="5">
        <f t="shared" si="7"/>
        <v>12018</v>
      </c>
      <c r="I382" s="5">
        <f t="shared" si="8"/>
        <v>11281.4</v>
      </c>
      <c r="J382" s="15">
        <f>I382/'S1 unemployed'!F208*100</f>
        <v>9.9216393298447745</v>
      </c>
    </row>
    <row r="383" spans="1:10" x14ac:dyDescent="0.3">
      <c r="A383" s="1">
        <v>25051</v>
      </c>
      <c r="B383" s="4">
        <v>12042</v>
      </c>
      <c r="C383" s="2">
        <v>2150.1999999999998</v>
      </c>
      <c r="D383" s="4">
        <v>6698</v>
      </c>
      <c r="E383" s="4">
        <v>2461</v>
      </c>
      <c r="H383" s="5">
        <f t="shared" si="7"/>
        <v>12042</v>
      </c>
      <c r="I383" s="5">
        <f t="shared" si="8"/>
        <v>11309.2</v>
      </c>
      <c r="J383" s="15">
        <f>I383/'S1 unemployed'!F209*100</f>
        <v>9.9316764731711604</v>
      </c>
    </row>
    <row r="384" spans="1:10" x14ac:dyDescent="0.3">
      <c r="A384" s="1">
        <v>25082</v>
      </c>
      <c r="B384" s="4">
        <v>12067</v>
      </c>
      <c r="C384" s="2">
        <v>2138.1</v>
      </c>
      <c r="D384" s="4">
        <v>6722</v>
      </c>
      <c r="E384" s="4">
        <v>2477</v>
      </c>
      <c r="H384" s="5">
        <f t="shared" si="7"/>
        <v>12067</v>
      </c>
      <c r="I384" s="5">
        <f t="shared" si="8"/>
        <v>11337.1</v>
      </c>
      <c r="J384" s="15">
        <f>I384/'S1 unemployed'!F210*100</f>
        <v>9.9418594454285572</v>
      </c>
    </row>
    <row r="385" spans="1:10" x14ac:dyDescent="0.3">
      <c r="A385" s="1">
        <v>25112</v>
      </c>
      <c r="B385" s="4">
        <v>12101</v>
      </c>
      <c r="C385" s="2">
        <v>2135.4</v>
      </c>
      <c r="D385" s="4">
        <v>6751</v>
      </c>
      <c r="E385" s="4">
        <v>2486</v>
      </c>
      <c r="H385" s="5">
        <f t="shared" si="7"/>
        <v>12101</v>
      </c>
      <c r="I385" s="5">
        <f t="shared" si="8"/>
        <v>11372.4</v>
      </c>
      <c r="J385" s="15">
        <f>I385/'S1 unemployed'!F211*100</f>
        <v>9.959888598903504</v>
      </c>
    </row>
    <row r="386" spans="1:10" x14ac:dyDescent="0.3">
      <c r="A386" s="1">
        <v>25143</v>
      </c>
      <c r="B386" s="4">
        <v>12107</v>
      </c>
      <c r="C386" s="2">
        <v>2139.6999999999998</v>
      </c>
      <c r="D386" s="4">
        <v>6729</v>
      </c>
      <c r="E386" s="4">
        <v>2505</v>
      </c>
      <c r="H386" s="5">
        <f t="shared" si="7"/>
        <v>12107</v>
      </c>
      <c r="I386" s="5">
        <f t="shared" si="8"/>
        <v>11373.7</v>
      </c>
      <c r="J386" s="15">
        <f>I386/'S1 unemployed'!F212*100</f>
        <v>9.938917823062674</v>
      </c>
    </row>
    <row r="387" spans="1:10" x14ac:dyDescent="0.3">
      <c r="A387" s="1">
        <v>25173</v>
      </c>
      <c r="B387" s="4">
        <v>12145</v>
      </c>
      <c r="C387" s="2">
        <v>2138.1</v>
      </c>
      <c r="D387" s="4">
        <v>6797</v>
      </c>
      <c r="E387" s="4">
        <v>2499</v>
      </c>
      <c r="H387" s="5">
        <f t="shared" si="7"/>
        <v>12145</v>
      </c>
      <c r="I387" s="5">
        <f t="shared" si="8"/>
        <v>11434.1</v>
      </c>
      <c r="J387" s="15">
        <f>I387/'S1 unemployed'!F213*100</f>
        <v>9.9756586983074502</v>
      </c>
    </row>
    <row r="388" spans="1:10" x14ac:dyDescent="0.3">
      <c r="A388" s="1">
        <v>25204</v>
      </c>
      <c r="B388" s="4">
        <v>12209</v>
      </c>
      <c r="C388" s="2">
        <v>2174.8000000000002</v>
      </c>
      <c r="D388" s="4">
        <v>6816</v>
      </c>
      <c r="E388" s="4">
        <v>2483</v>
      </c>
      <c r="H388" s="5">
        <f t="shared" si="7"/>
        <v>12209</v>
      </c>
      <c r="I388" s="5">
        <f t="shared" si="8"/>
        <v>11473.8</v>
      </c>
      <c r="J388" s="15">
        <f>I388/'S1 unemployed'!F214*100</f>
        <v>9.9942510713912398</v>
      </c>
    </row>
    <row r="389" spans="1:10" x14ac:dyDescent="0.3">
      <c r="A389" s="1">
        <v>25235</v>
      </c>
      <c r="B389" s="4">
        <v>12224</v>
      </c>
      <c r="C389" s="2">
        <v>2165</v>
      </c>
      <c r="D389" s="4">
        <v>6830</v>
      </c>
      <c r="E389" s="4">
        <v>2491</v>
      </c>
      <c r="H389" s="5">
        <f t="shared" si="7"/>
        <v>12224</v>
      </c>
      <c r="I389" s="5">
        <f t="shared" si="8"/>
        <v>11486</v>
      </c>
      <c r="J389" s="15">
        <f>I389/'S1 unemployed'!F215*100</f>
        <v>9.9919097370229562</v>
      </c>
    </row>
    <row r="390" spans="1:10" x14ac:dyDescent="0.3">
      <c r="A390" s="1">
        <v>25263</v>
      </c>
      <c r="B390" s="4">
        <v>12229</v>
      </c>
      <c r="C390" s="2">
        <v>2151.4</v>
      </c>
      <c r="D390" s="4">
        <v>6842</v>
      </c>
      <c r="E390" s="4">
        <v>2498</v>
      </c>
      <c r="H390" s="5">
        <f t="shared" si="7"/>
        <v>12229</v>
      </c>
      <c r="I390" s="5">
        <f t="shared" si="8"/>
        <v>11491.4</v>
      </c>
      <c r="J390" s="15">
        <f>I390/'S1 unemployed'!F216*100</f>
        <v>9.9846208652283845</v>
      </c>
    </row>
    <row r="391" spans="1:10" x14ac:dyDescent="0.3">
      <c r="A391" s="1">
        <v>25294</v>
      </c>
      <c r="B391" s="4">
        <v>12245</v>
      </c>
      <c r="C391" s="2">
        <v>2150.1</v>
      </c>
      <c r="D391" s="4">
        <v>6853</v>
      </c>
      <c r="E391" s="4">
        <v>2503</v>
      </c>
      <c r="H391" s="5">
        <f t="shared" si="7"/>
        <v>12245</v>
      </c>
      <c r="I391" s="5">
        <f t="shared" si="8"/>
        <v>11506.1</v>
      </c>
      <c r="J391" s="15">
        <f>I391/'S1 unemployed'!F217*100</f>
        <v>9.9838607512559978</v>
      </c>
    </row>
    <row r="392" spans="1:10" x14ac:dyDescent="0.3">
      <c r="A392" s="1">
        <v>25324</v>
      </c>
      <c r="B392" s="4">
        <v>12284</v>
      </c>
      <c r="C392" s="2">
        <v>2143.8000000000002</v>
      </c>
      <c r="D392" s="4">
        <v>6879</v>
      </c>
      <c r="E392" s="4">
        <v>2522</v>
      </c>
      <c r="H392" s="5">
        <f t="shared" si="7"/>
        <v>12284</v>
      </c>
      <c r="I392" s="5">
        <f t="shared" si="8"/>
        <v>11544.8</v>
      </c>
      <c r="J392" s="15">
        <f>I392/'S1 unemployed'!F218*100</f>
        <v>10.003205933576522</v>
      </c>
    </row>
    <row r="393" spans="1:10" x14ac:dyDescent="0.3">
      <c r="A393" s="1">
        <v>25355</v>
      </c>
      <c r="B393" s="4">
        <v>12359</v>
      </c>
      <c r="C393" s="2">
        <v>2185.6</v>
      </c>
      <c r="D393" s="4">
        <v>6889</v>
      </c>
      <c r="E393" s="4">
        <v>2542</v>
      </c>
      <c r="H393" s="5">
        <f t="shared" si="7"/>
        <v>12359</v>
      </c>
      <c r="I393" s="5">
        <f t="shared" si="8"/>
        <v>11616.6</v>
      </c>
      <c r="J393" s="15">
        <f>I393/'S1 unemployed'!F219*100</f>
        <v>10.051309561921903</v>
      </c>
    </row>
    <row r="394" spans="1:10" x14ac:dyDescent="0.3">
      <c r="A394" s="1">
        <v>25385</v>
      </c>
      <c r="B394" s="4">
        <v>12340</v>
      </c>
      <c r="C394" s="2">
        <v>2168.1</v>
      </c>
      <c r="D394" s="4">
        <v>6896</v>
      </c>
      <c r="E394" s="4">
        <v>2535</v>
      </c>
      <c r="H394" s="5">
        <f t="shared" si="7"/>
        <v>12340</v>
      </c>
      <c r="I394" s="5">
        <f t="shared" si="8"/>
        <v>11599.1</v>
      </c>
      <c r="J394" s="15">
        <f>I394/'S1 unemployed'!F220*100</f>
        <v>10.02142678174922</v>
      </c>
    </row>
    <row r="395" spans="1:10" x14ac:dyDescent="0.3">
      <c r="A395" s="1">
        <v>25416</v>
      </c>
      <c r="B395" s="4">
        <v>12373</v>
      </c>
      <c r="C395" s="2">
        <v>2157</v>
      </c>
      <c r="D395" s="4">
        <v>6935</v>
      </c>
      <c r="E395" s="4">
        <v>2539</v>
      </c>
      <c r="H395" s="5">
        <f t="shared" si="7"/>
        <v>12373</v>
      </c>
      <c r="I395" s="5">
        <f t="shared" si="8"/>
        <v>11631</v>
      </c>
      <c r="J395" s="15">
        <f>I395/'S1 unemployed'!F221*100</f>
        <v>10.035548499542701</v>
      </c>
    </row>
    <row r="396" spans="1:10" x14ac:dyDescent="0.3">
      <c r="A396" s="1">
        <v>25447</v>
      </c>
      <c r="B396" s="4">
        <v>12379</v>
      </c>
      <c r="C396" s="2">
        <v>2153.9</v>
      </c>
      <c r="D396" s="4">
        <v>6930</v>
      </c>
      <c r="E396" s="4">
        <v>2553</v>
      </c>
      <c r="H396" s="5">
        <f t="shared" si="7"/>
        <v>12379</v>
      </c>
      <c r="I396" s="5">
        <f t="shared" si="8"/>
        <v>11636.9</v>
      </c>
      <c r="J396" s="15">
        <f>I396/'S1 unemployed'!F222*100</f>
        <v>10.027660967875361</v>
      </c>
    </row>
    <row r="397" spans="1:10" x14ac:dyDescent="0.3">
      <c r="A397" s="1">
        <v>25477</v>
      </c>
      <c r="B397" s="4">
        <v>12430</v>
      </c>
      <c r="C397" s="2">
        <v>2147</v>
      </c>
      <c r="D397" s="4">
        <v>6973</v>
      </c>
      <c r="E397" s="4">
        <v>2568</v>
      </c>
      <c r="H397" s="5">
        <f t="shared" si="7"/>
        <v>12430</v>
      </c>
      <c r="I397" s="5">
        <f t="shared" si="8"/>
        <v>11688</v>
      </c>
      <c r="J397" s="15">
        <f>I397/'S1 unemployed'!F223*100</f>
        <v>10.054971997832091</v>
      </c>
    </row>
    <row r="398" spans="1:10" x14ac:dyDescent="0.3">
      <c r="A398" s="1">
        <v>25508</v>
      </c>
      <c r="B398" s="4">
        <v>12448</v>
      </c>
      <c r="C398" s="2">
        <v>2138.8000000000002</v>
      </c>
      <c r="D398" s="4">
        <v>6992</v>
      </c>
      <c r="E398" s="4">
        <v>2580</v>
      </c>
      <c r="H398" s="5">
        <f t="shared" si="7"/>
        <v>12448</v>
      </c>
      <c r="I398" s="5">
        <f t="shared" si="8"/>
        <v>11710.8</v>
      </c>
      <c r="J398" s="15">
        <f>I398/'S1 unemployed'!F224*100</f>
        <v>10.057282228768216</v>
      </c>
    </row>
    <row r="399" spans="1:10" x14ac:dyDescent="0.3">
      <c r="A399" s="1">
        <v>25538</v>
      </c>
      <c r="B399" s="4">
        <v>12477</v>
      </c>
      <c r="C399" s="2">
        <v>2130.6999999999998</v>
      </c>
      <c r="D399" s="4">
        <v>7026</v>
      </c>
      <c r="E399" s="4">
        <v>2590</v>
      </c>
      <c r="H399" s="5">
        <f t="shared" si="7"/>
        <v>12477</v>
      </c>
      <c r="I399" s="5">
        <f t="shared" si="8"/>
        <v>11746.7</v>
      </c>
      <c r="J399" s="15">
        <f>I399/'S1 unemployed'!F225*100</f>
        <v>10.068830144689024</v>
      </c>
    </row>
    <row r="400" spans="1:10" x14ac:dyDescent="0.3">
      <c r="A400" s="1">
        <v>25569</v>
      </c>
      <c r="B400" s="4">
        <v>12496</v>
      </c>
      <c r="C400" s="2">
        <v>2120.9</v>
      </c>
      <c r="D400" s="4">
        <v>7030</v>
      </c>
      <c r="E400" s="4">
        <v>2605</v>
      </c>
      <c r="H400" s="5">
        <f t="shared" si="7"/>
        <v>12496</v>
      </c>
      <c r="I400" s="5">
        <f t="shared" si="8"/>
        <v>11755.9</v>
      </c>
      <c r="J400" s="15">
        <f>I400/'S1 unemployed'!F226*100</f>
        <v>10.058524064171124</v>
      </c>
    </row>
    <row r="401" spans="1:10" x14ac:dyDescent="0.3">
      <c r="A401" s="1">
        <v>25600</v>
      </c>
      <c r="B401" s="4">
        <v>12518</v>
      </c>
      <c r="C401" s="2">
        <v>2108.6999999999998</v>
      </c>
      <c r="D401" s="4">
        <v>7057</v>
      </c>
      <c r="E401" s="4">
        <v>2612</v>
      </c>
      <c r="H401" s="5">
        <f t="shared" si="7"/>
        <v>12518</v>
      </c>
      <c r="I401" s="5">
        <f t="shared" si="8"/>
        <v>11777.7</v>
      </c>
      <c r="J401" s="15">
        <f>I401/'S1 unemployed'!F227*100</f>
        <v>10.058758721997798</v>
      </c>
    </row>
    <row r="402" spans="1:10" x14ac:dyDescent="0.3">
      <c r="A402" s="1">
        <v>25628</v>
      </c>
      <c r="B402" s="4">
        <v>12603</v>
      </c>
      <c r="C402" s="2">
        <v>2180.6</v>
      </c>
      <c r="D402" s="4">
        <v>7059</v>
      </c>
      <c r="E402" s="4">
        <v>2623</v>
      </c>
      <c r="H402" s="5">
        <f t="shared" si="7"/>
        <v>12603</v>
      </c>
      <c r="I402" s="5">
        <f t="shared" si="8"/>
        <v>11862.6</v>
      </c>
      <c r="J402" s="15">
        <f>I402/'S1 unemployed'!F228*100</f>
        <v>10.114509349181041</v>
      </c>
    </row>
    <row r="403" spans="1:10" x14ac:dyDescent="0.3">
      <c r="A403" s="1">
        <v>25659</v>
      </c>
      <c r="B403" s="4">
        <v>12705</v>
      </c>
      <c r="C403" s="2">
        <v>2254.4</v>
      </c>
      <c r="D403" s="4">
        <v>7075</v>
      </c>
      <c r="E403" s="4">
        <v>2634</v>
      </c>
      <c r="H403" s="5">
        <f t="shared" si="7"/>
        <v>12705</v>
      </c>
      <c r="I403" s="5">
        <f t="shared" si="8"/>
        <v>11963.4</v>
      </c>
      <c r="J403" s="15">
        <f>I403/'S1 unemployed'!F229*100</f>
        <v>10.181703674073821</v>
      </c>
    </row>
    <row r="404" spans="1:10" x14ac:dyDescent="0.3">
      <c r="A404" s="1">
        <v>25689</v>
      </c>
      <c r="B404" s="4">
        <v>12668</v>
      </c>
      <c r="C404" s="2">
        <v>2179.9</v>
      </c>
      <c r="D404" s="4">
        <v>7101</v>
      </c>
      <c r="E404" s="4">
        <v>2648</v>
      </c>
      <c r="H404" s="5">
        <f t="shared" si="7"/>
        <v>12668</v>
      </c>
      <c r="I404" s="5">
        <f t="shared" si="8"/>
        <v>11928.9</v>
      </c>
      <c r="J404" s="15">
        <f>I404/'S1 unemployed'!F230*100</f>
        <v>10.131561066757261</v>
      </c>
    </row>
    <row r="405" spans="1:10" x14ac:dyDescent="0.3">
      <c r="A405" s="1">
        <v>25720</v>
      </c>
      <c r="B405" s="4">
        <v>12667</v>
      </c>
      <c r="C405" s="2">
        <v>2123.9</v>
      </c>
      <c r="D405" s="4">
        <v>7137</v>
      </c>
      <c r="E405" s="4">
        <v>2663</v>
      </c>
      <c r="H405" s="5">
        <f t="shared" si="7"/>
        <v>12667</v>
      </c>
      <c r="I405" s="5">
        <f t="shared" si="8"/>
        <v>11923.9</v>
      </c>
      <c r="J405" s="15">
        <f>I405/'S1 unemployed'!F231*100</f>
        <v>10.109197887258269</v>
      </c>
    </row>
    <row r="406" spans="1:10" x14ac:dyDescent="0.3">
      <c r="A406" s="1">
        <v>25750</v>
      </c>
      <c r="B406" s="4">
        <v>12697</v>
      </c>
      <c r="C406" s="2">
        <v>2095.1</v>
      </c>
      <c r="D406" s="4">
        <v>7183</v>
      </c>
      <c r="E406" s="4">
        <v>2676</v>
      </c>
      <c r="H406" s="5">
        <f t="shared" si="7"/>
        <v>12697</v>
      </c>
      <c r="I406" s="5">
        <f t="shared" si="8"/>
        <v>11954.1</v>
      </c>
      <c r="J406" s="15">
        <f>I406/'S1 unemployed'!F232*100</f>
        <v>10.115334495422159</v>
      </c>
    </row>
    <row r="407" spans="1:10" x14ac:dyDescent="0.3">
      <c r="A407" s="1">
        <v>25781</v>
      </c>
      <c r="B407" s="4">
        <v>12711</v>
      </c>
      <c r="C407" s="2">
        <v>2082.1</v>
      </c>
      <c r="D407" s="4">
        <v>7204</v>
      </c>
      <c r="E407" s="4">
        <v>2683</v>
      </c>
      <c r="H407" s="5">
        <f t="shared" si="7"/>
        <v>12711</v>
      </c>
      <c r="I407" s="5">
        <f t="shared" si="8"/>
        <v>11969.1</v>
      </c>
      <c r="J407" s="15">
        <f>I407/'S1 unemployed'!F233*100</f>
        <v>10.108781027507749</v>
      </c>
    </row>
    <row r="408" spans="1:10" x14ac:dyDescent="0.3">
      <c r="A408" s="1">
        <v>25812</v>
      </c>
      <c r="B408" s="4">
        <v>12741</v>
      </c>
      <c r="C408" s="2">
        <v>2083.9</v>
      </c>
      <c r="D408" s="4">
        <v>7226</v>
      </c>
      <c r="E408" s="4">
        <v>2686</v>
      </c>
      <c r="H408" s="5">
        <f t="shared" si="7"/>
        <v>12741</v>
      </c>
      <c r="I408" s="5">
        <f t="shared" si="8"/>
        <v>11995.9</v>
      </c>
      <c r="J408" s="15">
        <f>I408/'S1 unemployed'!F234*100</f>
        <v>10.112284724388209</v>
      </c>
    </row>
    <row r="409" spans="1:10" x14ac:dyDescent="0.3">
      <c r="A409" s="1">
        <v>25842</v>
      </c>
      <c r="B409" s="4">
        <v>12793</v>
      </c>
      <c r="C409" s="2">
        <v>2082.9</v>
      </c>
      <c r="D409" s="4">
        <v>7258</v>
      </c>
      <c r="E409" s="4">
        <v>2708</v>
      </c>
      <c r="H409" s="5">
        <f t="shared" si="7"/>
        <v>12793</v>
      </c>
      <c r="I409" s="5">
        <f t="shared" si="8"/>
        <v>12048.9</v>
      </c>
      <c r="J409" s="15">
        <f>I409/'S1 unemployed'!F235*100</f>
        <v>10.137137280306918</v>
      </c>
    </row>
    <row r="410" spans="1:10" x14ac:dyDescent="0.3">
      <c r="A410" s="1">
        <v>25873</v>
      </c>
      <c r="B410" s="4">
        <v>12830</v>
      </c>
      <c r="C410" s="2">
        <v>2083.8000000000002</v>
      </c>
      <c r="D410" s="4">
        <v>7286</v>
      </c>
      <c r="E410" s="4">
        <v>2714</v>
      </c>
      <c r="H410" s="5">
        <f t="shared" si="7"/>
        <v>12830</v>
      </c>
      <c r="I410" s="5">
        <f t="shared" si="8"/>
        <v>12083.8</v>
      </c>
      <c r="J410" s="15">
        <f>I410/'S1 unemployed'!F236*100</f>
        <v>10.146012980797488</v>
      </c>
    </row>
    <row r="411" spans="1:10" x14ac:dyDescent="0.3">
      <c r="A411" s="1">
        <v>25903</v>
      </c>
      <c r="B411" s="4">
        <v>12845</v>
      </c>
      <c r="C411" s="2">
        <v>2082.3000000000002</v>
      </c>
      <c r="D411" s="4">
        <v>7294</v>
      </c>
      <c r="E411" s="4">
        <v>2727</v>
      </c>
      <c r="H411" s="5">
        <f t="shared" si="7"/>
        <v>12845</v>
      </c>
      <c r="I411" s="5">
        <f t="shared" si="8"/>
        <v>12103.3</v>
      </c>
      <c r="J411" s="15">
        <f>I411/'S1 unemployed'!F237*100</f>
        <v>10.142883480825958</v>
      </c>
    </row>
    <row r="412" spans="1:10" x14ac:dyDescent="0.3">
      <c r="A412" s="1">
        <v>25934</v>
      </c>
      <c r="B412" s="4">
        <v>12878</v>
      </c>
      <c r="C412" s="2">
        <v>2079.1999999999998</v>
      </c>
      <c r="D412" s="4">
        <v>7330</v>
      </c>
      <c r="E412" s="4">
        <v>2725</v>
      </c>
      <c r="H412" s="5">
        <f t="shared" si="7"/>
        <v>12878</v>
      </c>
      <c r="I412" s="5">
        <f t="shared" si="8"/>
        <v>12134.2</v>
      </c>
      <c r="J412" s="15">
        <f>I412/'S1 unemployed'!F238*100</f>
        <v>10.148452332165229</v>
      </c>
    </row>
    <row r="413" spans="1:10" x14ac:dyDescent="0.3">
      <c r="A413" s="1">
        <v>25965</v>
      </c>
      <c r="B413" s="4">
        <v>12877</v>
      </c>
      <c r="C413" s="2">
        <v>2074.1</v>
      </c>
      <c r="D413" s="4">
        <v>7351</v>
      </c>
      <c r="E413" s="4">
        <v>2710</v>
      </c>
      <c r="H413" s="5">
        <f t="shared" ref="H413:H476" si="9">B413-F413</f>
        <v>12877</v>
      </c>
      <c r="I413" s="5">
        <f t="shared" ref="I413:I476" si="10">C413+D413+E413-F413</f>
        <v>12135.1</v>
      </c>
      <c r="J413" s="15">
        <f>I413/'S1 unemployed'!F239*100</f>
        <v>10.131918410967597</v>
      </c>
    </row>
    <row r="414" spans="1:10" x14ac:dyDescent="0.3">
      <c r="A414" s="1">
        <v>25993</v>
      </c>
      <c r="B414" s="4">
        <v>12908</v>
      </c>
      <c r="C414" s="2">
        <v>2066.6999999999998</v>
      </c>
      <c r="D414" s="4">
        <v>7379</v>
      </c>
      <c r="E414" s="4">
        <v>2723</v>
      </c>
      <c r="H414" s="5">
        <f t="shared" si="9"/>
        <v>12908</v>
      </c>
      <c r="I414" s="5">
        <f t="shared" si="10"/>
        <v>12168.7</v>
      </c>
      <c r="J414" s="15">
        <f>I414/'S1 unemployed'!F240*100</f>
        <v>10.141174901869277</v>
      </c>
    </row>
    <row r="415" spans="1:10" x14ac:dyDescent="0.3">
      <c r="A415" s="1">
        <v>26024</v>
      </c>
      <c r="B415" s="4">
        <v>12945</v>
      </c>
      <c r="C415" s="2">
        <v>2071.3000000000002</v>
      </c>
      <c r="D415" s="4">
        <v>7402</v>
      </c>
      <c r="E415" s="4">
        <v>2733</v>
      </c>
      <c r="H415" s="5">
        <f t="shared" si="9"/>
        <v>12945</v>
      </c>
      <c r="I415" s="5">
        <f t="shared" si="10"/>
        <v>12206.3</v>
      </c>
      <c r="J415" s="15">
        <f>I415/'S1 unemployed'!F241*100</f>
        <v>10.151444586750054</v>
      </c>
    </row>
    <row r="416" spans="1:10" x14ac:dyDescent="0.3">
      <c r="A416" s="1">
        <v>26054</v>
      </c>
      <c r="B416" s="4">
        <v>12970</v>
      </c>
      <c r="C416" s="2">
        <v>2073.9</v>
      </c>
      <c r="D416" s="4">
        <v>7424</v>
      </c>
      <c r="E416" s="4">
        <v>2738</v>
      </c>
      <c r="H416" s="5">
        <f t="shared" si="9"/>
        <v>12970</v>
      </c>
      <c r="I416" s="5">
        <f t="shared" si="10"/>
        <v>12235.9</v>
      </c>
      <c r="J416" s="15">
        <f>I416/'S1 unemployed'!F242*100</f>
        <v>10.156465295416437</v>
      </c>
    </row>
    <row r="417" spans="1:10" x14ac:dyDescent="0.3">
      <c r="A417" s="1">
        <v>26085</v>
      </c>
      <c r="B417" s="4">
        <v>13008</v>
      </c>
      <c r="C417" s="2">
        <v>2096.3000000000002</v>
      </c>
      <c r="D417" s="4">
        <v>7433</v>
      </c>
      <c r="E417" s="4">
        <v>2748</v>
      </c>
      <c r="H417" s="5">
        <f t="shared" si="9"/>
        <v>13008</v>
      </c>
      <c r="I417" s="5">
        <f t="shared" si="10"/>
        <v>12277.3</v>
      </c>
      <c r="J417" s="15">
        <f>I417/'S1 unemployed'!F243*100</f>
        <v>10.17082121761894</v>
      </c>
    </row>
    <row r="418" spans="1:10" x14ac:dyDescent="0.3">
      <c r="A418" s="1">
        <v>26115</v>
      </c>
      <c r="B418" s="4">
        <v>13011</v>
      </c>
      <c r="C418" s="2">
        <v>2109.9</v>
      </c>
      <c r="D418" s="4">
        <v>7427</v>
      </c>
      <c r="E418" s="4">
        <v>2747</v>
      </c>
      <c r="H418" s="5">
        <f t="shared" si="9"/>
        <v>13011</v>
      </c>
      <c r="I418" s="5">
        <f t="shared" si="10"/>
        <v>12283.9</v>
      </c>
      <c r="J418" s="15">
        <f>I418/'S1 unemployed'!F244*100</f>
        <v>10.157859918961382</v>
      </c>
    </row>
    <row r="419" spans="1:10" x14ac:dyDescent="0.3">
      <c r="A419" s="1">
        <v>26146</v>
      </c>
      <c r="B419" s="4">
        <v>13041</v>
      </c>
      <c r="C419" s="2">
        <v>2117.3000000000002</v>
      </c>
      <c r="D419" s="4">
        <v>7436</v>
      </c>
      <c r="E419" s="4">
        <v>2756</v>
      </c>
      <c r="H419" s="5">
        <f t="shared" si="9"/>
        <v>13041</v>
      </c>
      <c r="I419" s="5">
        <f t="shared" si="10"/>
        <v>12309.3</v>
      </c>
      <c r="J419" s="15">
        <f>I419/'S1 unemployed'!F245*100</f>
        <v>10.160379694593479</v>
      </c>
    </row>
    <row r="420" spans="1:10" x14ac:dyDescent="0.3">
      <c r="A420" s="1">
        <v>26177</v>
      </c>
      <c r="B420" s="4">
        <v>13068</v>
      </c>
      <c r="C420" s="2">
        <v>2118.8000000000002</v>
      </c>
      <c r="D420" s="4">
        <v>7468</v>
      </c>
      <c r="E420" s="4">
        <v>2752</v>
      </c>
      <c r="H420" s="5">
        <f t="shared" si="9"/>
        <v>13068</v>
      </c>
      <c r="I420" s="5">
        <f t="shared" si="10"/>
        <v>12338.8</v>
      </c>
      <c r="J420" s="15">
        <f>I420/'S1 unemployed'!F246*100</f>
        <v>10.16559837861886</v>
      </c>
    </row>
    <row r="421" spans="1:10" x14ac:dyDescent="0.3">
      <c r="A421" s="1">
        <v>26207</v>
      </c>
      <c r="B421" s="4">
        <v>13115</v>
      </c>
      <c r="C421" s="2">
        <v>2116.1</v>
      </c>
      <c r="D421" s="4">
        <v>7501</v>
      </c>
      <c r="E421" s="4">
        <v>2769</v>
      </c>
      <c r="H421" s="5">
        <f t="shared" si="9"/>
        <v>13115</v>
      </c>
      <c r="I421" s="5">
        <f t="shared" si="10"/>
        <v>12386.1</v>
      </c>
      <c r="J421" s="15">
        <f>I421/'S1 unemployed'!F247*100</f>
        <v>10.184932407986054</v>
      </c>
    </row>
    <row r="422" spans="1:10" x14ac:dyDescent="0.3">
      <c r="A422" s="1">
        <v>26238</v>
      </c>
      <c r="B422" s="4">
        <v>13148</v>
      </c>
      <c r="C422" s="2">
        <v>2112.9</v>
      </c>
      <c r="D422" s="4">
        <v>7527</v>
      </c>
      <c r="E422" s="4">
        <v>2782</v>
      </c>
      <c r="H422" s="5">
        <f t="shared" si="9"/>
        <v>13148</v>
      </c>
      <c r="I422" s="5">
        <f t="shared" si="10"/>
        <v>12421.9</v>
      </c>
      <c r="J422" s="15">
        <f>I422/'S1 unemployed'!F248*100</f>
        <v>10.196427691954097</v>
      </c>
    </row>
    <row r="423" spans="1:10" x14ac:dyDescent="0.3">
      <c r="A423" s="1">
        <v>26268</v>
      </c>
      <c r="B423" s="4">
        <v>13190</v>
      </c>
      <c r="C423" s="2">
        <v>2112.6</v>
      </c>
      <c r="D423" s="4">
        <v>7574</v>
      </c>
      <c r="E423" s="4">
        <v>2792</v>
      </c>
      <c r="H423" s="5">
        <f t="shared" si="9"/>
        <v>13190</v>
      </c>
      <c r="I423" s="5">
        <f t="shared" si="10"/>
        <v>12478.6</v>
      </c>
      <c r="J423" s="15">
        <f>I423/'S1 unemployed'!F249*100</f>
        <v>10.223249031222094</v>
      </c>
    </row>
    <row r="424" spans="1:10" x14ac:dyDescent="0.3">
      <c r="A424" s="1">
        <v>26299</v>
      </c>
      <c r="B424" s="4">
        <v>13266</v>
      </c>
      <c r="C424" s="2">
        <v>2112.9</v>
      </c>
      <c r="D424" s="4">
        <v>7621</v>
      </c>
      <c r="E424" s="4">
        <v>2806</v>
      </c>
      <c r="H424" s="5">
        <f t="shared" si="9"/>
        <v>13266</v>
      </c>
      <c r="I424" s="5">
        <f t="shared" si="10"/>
        <v>12539.9</v>
      </c>
      <c r="J424" s="15">
        <f>I424/'S1 unemployed'!F250*100</f>
        <v>10.205079793943634</v>
      </c>
    </row>
    <row r="425" spans="1:10" x14ac:dyDescent="0.3">
      <c r="A425" s="1">
        <v>26330</v>
      </c>
      <c r="B425" s="4">
        <v>13298</v>
      </c>
      <c r="C425" s="2">
        <v>2106.4</v>
      </c>
      <c r="D425" s="4">
        <v>7657</v>
      </c>
      <c r="E425" s="4">
        <v>2810</v>
      </c>
      <c r="H425" s="5">
        <f t="shared" si="9"/>
        <v>13298</v>
      </c>
      <c r="I425" s="5">
        <f t="shared" si="10"/>
        <v>12573.4</v>
      </c>
      <c r="J425" s="15">
        <f>I425/'S1 unemployed'!F251*100</f>
        <v>10.211566730827018</v>
      </c>
    </row>
    <row r="426" spans="1:10" x14ac:dyDescent="0.3">
      <c r="A426" s="1">
        <v>26359</v>
      </c>
      <c r="B426" s="4">
        <v>13329</v>
      </c>
      <c r="C426" s="2">
        <v>2099.5</v>
      </c>
      <c r="D426" s="4">
        <v>7677</v>
      </c>
      <c r="E426" s="4">
        <v>2829</v>
      </c>
      <c r="H426" s="5">
        <f t="shared" si="9"/>
        <v>13329</v>
      </c>
      <c r="I426" s="5">
        <f t="shared" si="10"/>
        <v>12605.5</v>
      </c>
      <c r="J426" s="15">
        <f>I426/'S1 unemployed'!F252*100</f>
        <v>10.219128996692392</v>
      </c>
    </row>
    <row r="427" spans="1:10" x14ac:dyDescent="0.3">
      <c r="A427" s="1">
        <v>26390</v>
      </c>
      <c r="B427" s="4">
        <v>13358</v>
      </c>
      <c r="C427" s="2">
        <v>2099.9</v>
      </c>
      <c r="D427" s="4">
        <v>7699</v>
      </c>
      <c r="E427" s="4">
        <v>2837</v>
      </c>
      <c r="H427" s="5">
        <f t="shared" si="9"/>
        <v>13358</v>
      </c>
      <c r="I427" s="5">
        <f t="shared" si="10"/>
        <v>12635.9</v>
      </c>
      <c r="J427" s="15">
        <f>I427/'S1 unemployed'!F253*100</f>
        <v>10.225536529310848</v>
      </c>
    </row>
    <row r="428" spans="1:10" x14ac:dyDescent="0.3">
      <c r="A428" s="1">
        <v>26420</v>
      </c>
      <c r="B428" s="4">
        <v>13416</v>
      </c>
      <c r="C428" s="2">
        <v>2101.6999999999998</v>
      </c>
      <c r="D428" s="4">
        <v>7728</v>
      </c>
      <c r="E428" s="4">
        <v>2871</v>
      </c>
      <c r="H428" s="5">
        <f t="shared" si="9"/>
        <v>13416</v>
      </c>
      <c r="I428" s="5">
        <f t="shared" si="10"/>
        <v>12700.7</v>
      </c>
      <c r="J428" s="15">
        <f>I428/'S1 unemployed'!F254*100</f>
        <v>10.257803981746962</v>
      </c>
    </row>
    <row r="429" spans="1:10" x14ac:dyDescent="0.3">
      <c r="A429" s="1">
        <v>26451</v>
      </c>
      <c r="B429" s="4">
        <v>13405</v>
      </c>
      <c r="C429" s="2">
        <v>2106.1</v>
      </c>
      <c r="D429" s="4">
        <v>7752</v>
      </c>
      <c r="E429" s="4">
        <v>2839</v>
      </c>
      <c r="H429" s="5">
        <f t="shared" si="9"/>
        <v>13405</v>
      </c>
      <c r="I429" s="5">
        <f t="shared" si="10"/>
        <v>12697.1</v>
      </c>
      <c r="J429" s="15">
        <f>I429/'S1 unemployed'!F255*100</f>
        <v>10.235882139546133</v>
      </c>
    </row>
    <row r="430" spans="1:10" x14ac:dyDescent="0.3">
      <c r="A430" s="1">
        <v>26481</v>
      </c>
      <c r="B430" s="4">
        <v>13482</v>
      </c>
      <c r="C430" s="2">
        <v>2103</v>
      </c>
      <c r="D430" s="4">
        <v>7835</v>
      </c>
      <c r="E430" s="4">
        <v>2860</v>
      </c>
      <c r="H430" s="5">
        <f t="shared" si="9"/>
        <v>13482</v>
      </c>
      <c r="I430" s="5">
        <f t="shared" si="10"/>
        <v>12798</v>
      </c>
      <c r="J430" s="15">
        <f>I430/'S1 unemployed'!F256*100</f>
        <v>10.299455170249237</v>
      </c>
    </row>
    <row r="431" spans="1:10" x14ac:dyDescent="0.3">
      <c r="A431" s="1">
        <v>26512</v>
      </c>
      <c r="B431" s="4">
        <v>13530</v>
      </c>
      <c r="C431" s="2">
        <v>2115</v>
      </c>
      <c r="D431" s="4">
        <v>7853</v>
      </c>
      <c r="E431" s="4">
        <v>2871</v>
      </c>
      <c r="H431" s="5">
        <f t="shared" si="9"/>
        <v>13530</v>
      </c>
      <c r="I431" s="5">
        <f t="shared" si="10"/>
        <v>12839</v>
      </c>
      <c r="J431" s="15">
        <f>I431/'S1 unemployed'!F257*100</f>
        <v>10.316344322756382</v>
      </c>
    </row>
    <row r="432" spans="1:10" x14ac:dyDescent="0.3">
      <c r="A432" s="1">
        <v>26543</v>
      </c>
      <c r="B432" s="4">
        <v>13575</v>
      </c>
      <c r="C432" s="2">
        <v>2116.1999999999998</v>
      </c>
      <c r="D432" s="4">
        <v>7877</v>
      </c>
      <c r="E432" s="4">
        <v>2891</v>
      </c>
      <c r="H432" s="5">
        <f t="shared" si="9"/>
        <v>13575</v>
      </c>
      <c r="I432" s="5">
        <f t="shared" si="10"/>
        <v>12884.2</v>
      </c>
      <c r="J432" s="15">
        <f>I432/'S1 unemployed'!F258*100</f>
        <v>10.336467492458764</v>
      </c>
    </row>
    <row r="433" spans="1:10" x14ac:dyDescent="0.3">
      <c r="A433" s="1">
        <v>26573</v>
      </c>
      <c r="B433" s="4">
        <v>13606</v>
      </c>
      <c r="C433" s="2">
        <v>2122.8000000000002</v>
      </c>
      <c r="D433" s="4">
        <v>7901</v>
      </c>
      <c r="E433" s="4">
        <v>2894</v>
      </c>
      <c r="H433" s="5">
        <f t="shared" si="9"/>
        <v>13606</v>
      </c>
      <c r="I433" s="5">
        <f t="shared" si="10"/>
        <v>12917.8</v>
      </c>
      <c r="J433" s="15">
        <f>I433/'S1 unemployed'!F259*100</f>
        <v>10.347899226979612</v>
      </c>
    </row>
    <row r="434" spans="1:10" x14ac:dyDescent="0.3">
      <c r="A434" s="1">
        <v>26604</v>
      </c>
      <c r="B434" s="4">
        <v>13643</v>
      </c>
      <c r="C434" s="2">
        <v>2126.4</v>
      </c>
      <c r="D434" s="4">
        <v>7930</v>
      </c>
      <c r="E434" s="4">
        <v>2901</v>
      </c>
      <c r="H434" s="5">
        <f t="shared" si="9"/>
        <v>13643</v>
      </c>
      <c r="I434" s="5">
        <f t="shared" si="10"/>
        <v>12957.4</v>
      </c>
      <c r="J434" s="15">
        <f>I434/'S1 unemployed'!F260*100</f>
        <v>10.364427522436769</v>
      </c>
    </row>
    <row r="435" spans="1:10" x14ac:dyDescent="0.3">
      <c r="A435" s="1">
        <v>26634</v>
      </c>
      <c r="B435" s="4">
        <v>13684</v>
      </c>
      <c r="C435" s="2">
        <v>2132.4</v>
      </c>
      <c r="D435" s="4">
        <v>7963</v>
      </c>
      <c r="E435" s="4">
        <v>2909</v>
      </c>
      <c r="H435" s="5">
        <f t="shared" si="9"/>
        <v>13684</v>
      </c>
      <c r="I435" s="5">
        <f t="shared" si="10"/>
        <v>13004.4</v>
      </c>
      <c r="J435" s="15">
        <f>I435/'S1 unemployed'!F261*100</f>
        <v>10.385490787992046</v>
      </c>
    </row>
    <row r="436" spans="1:10" x14ac:dyDescent="0.3">
      <c r="A436" s="1">
        <v>26665</v>
      </c>
      <c r="B436" s="4">
        <v>13690</v>
      </c>
      <c r="C436" s="2">
        <v>2121.5</v>
      </c>
      <c r="D436" s="4">
        <v>7987</v>
      </c>
      <c r="E436" s="4">
        <v>2898</v>
      </c>
      <c r="H436" s="5">
        <f t="shared" si="9"/>
        <v>13690</v>
      </c>
      <c r="I436" s="5">
        <f t="shared" si="10"/>
        <v>13006.5</v>
      </c>
      <c r="J436" s="15">
        <f>I436/'S1 unemployed'!F262*100</f>
        <v>10.367710359340625</v>
      </c>
    </row>
    <row r="437" spans="1:10" x14ac:dyDescent="0.3">
      <c r="A437" s="1">
        <v>26696</v>
      </c>
      <c r="B437" s="4">
        <v>13711</v>
      </c>
      <c r="C437" s="2">
        <v>2107.4</v>
      </c>
      <c r="D437" s="4">
        <v>8012</v>
      </c>
      <c r="E437" s="4">
        <v>2903</v>
      </c>
      <c r="H437" s="5">
        <f t="shared" si="9"/>
        <v>13711</v>
      </c>
      <c r="I437" s="5">
        <f t="shared" si="10"/>
        <v>13022.4</v>
      </c>
      <c r="J437" s="15">
        <f>I437/'S1 unemployed'!F263*100</f>
        <v>10.363532183103075</v>
      </c>
    </row>
    <row r="438" spans="1:10" x14ac:dyDescent="0.3">
      <c r="A438" s="1">
        <v>26724</v>
      </c>
      <c r="B438" s="4">
        <v>13745</v>
      </c>
      <c r="C438" s="2">
        <v>2105.9</v>
      </c>
      <c r="D438" s="4">
        <v>8049</v>
      </c>
      <c r="E438" s="4">
        <v>2898</v>
      </c>
      <c r="H438" s="5">
        <f t="shared" si="9"/>
        <v>13745</v>
      </c>
      <c r="I438" s="5">
        <f t="shared" si="10"/>
        <v>13052.9</v>
      </c>
      <c r="J438" s="15">
        <f>I438/'S1 unemployed'!F264*100</f>
        <v>10.360924576526804</v>
      </c>
    </row>
    <row r="439" spans="1:10" x14ac:dyDescent="0.3">
      <c r="A439" s="1">
        <v>26755</v>
      </c>
      <c r="B439" s="4">
        <v>13777</v>
      </c>
      <c r="C439" s="2">
        <v>2103.9</v>
      </c>
      <c r="D439" s="4">
        <v>8086</v>
      </c>
      <c r="E439" s="4">
        <v>2895</v>
      </c>
      <c r="H439" s="5">
        <f t="shared" si="9"/>
        <v>13777</v>
      </c>
      <c r="I439" s="5">
        <f t="shared" si="10"/>
        <v>13084.9</v>
      </c>
      <c r="J439" s="15">
        <f>I439/'S1 unemployed'!F265*100</f>
        <v>10.370026945633223</v>
      </c>
    </row>
    <row r="440" spans="1:10" x14ac:dyDescent="0.3">
      <c r="A440" s="1">
        <v>26785</v>
      </c>
      <c r="B440" s="4">
        <v>13817</v>
      </c>
      <c r="C440" s="2">
        <v>2105.9</v>
      </c>
      <c r="D440" s="4">
        <v>8102</v>
      </c>
      <c r="E440" s="4">
        <v>2915</v>
      </c>
      <c r="H440" s="5">
        <f t="shared" si="9"/>
        <v>13817</v>
      </c>
      <c r="I440" s="5">
        <f t="shared" si="10"/>
        <v>13122.9</v>
      </c>
      <c r="J440" s="15">
        <f>I440/'S1 unemployed'!F266*100</f>
        <v>10.381794735884432</v>
      </c>
    </row>
    <row r="441" spans="1:10" x14ac:dyDescent="0.3">
      <c r="A441" s="1">
        <v>26816</v>
      </c>
      <c r="B441" s="4">
        <v>13872</v>
      </c>
      <c r="C441" s="2">
        <v>2090.6999999999998</v>
      </c>
      <c r="D441" s="4">
        <v>8157</v>
      </c>
      <c r="E441" s="4">
        <v>2925</v>
      </c>
      <c r="H441" s="5">
        <f t="shared" si="9"/>
        <v>13872</v>
      </c>
      <c r="I441" s="5">
        <f t="shared" si="10"/>
        <v>13172.7</v>
      </c>
      <c r="J441" s="15">
        <f>I441/'S1 unemployed'!F267*100</f>
        <v>10.402675553590043</v>
      </c>
    </row>
    <row r="442" spans="1:10" x14ac:dyDescent="0.3">
      <c r="A442" s="1">
        <v>26846</v>
      </c>
      <c r="B442" s="4">
        <v>13865</v>
      </c>
      <c r="C442" s="2">
        <v>2069.4</v>
      </c>
      <c r="D442" s="4">
        <v>8180</v>
      </c>
      <c r="E442" s="4">
        <v>2924</v>
      </c>
      <c r="H442" s="5">
        <f t="shared" si="9"/>
        <v>13865</v>
      </c>
      <c r="I442" s="5">
        <f t="shared" si="10"/>
        <v>13173.4</v>
      </c>
      <c r="J442" s="15">
        <f>I442/'S1 unemployed'!F268*100</f>
        <v>10.385676668611342</v>
      </c>
    </row>
    <row r="443" spans="1:10" x14ac:dyDescent="0.3">
      <c r="A443" s="1">
        <v>26877</v>
      </c>
      <c r="B443" s="4">
        <v>13904</v>
      </c>
      <c r="C443" s="2">
        <v>2081</v>
      </c>
      <c r="D443" s="4">
        <v>8203</v>
      </c>
      <c r="E443" s="4">
        <v>2919</v>
      </c>
      <c r="H443" s="5">
        <f t="shared" si="9"/>
        <v>13904</v>
      </c>
      <c r="I443" s="5">
        <f t="shared" si="10"/>
        <v>13203</v>
      </c>
      <c r="J443" s="15">
        <f>I443/'S1 unemployed'!F269*100</f>
        <v>10.392789672544081</v>
      </c>
    </row>
    <row r="444" spans="1:10" x14ac:dyDescent="0.3">
      <c r="A444" s="1">
        <v>26908</v>
      </c>
      <c r="B444" s="4">
        <v>13892</v>
      </c>
      <c r="C444" s="2">
        <v>2085.3000000000002</v>
      </c>
      <c r="D444" s="4">
        <v>8168</v>
      </c>
      <c r="E444" s="4">
        <v>2936</v>
      </c>
      <c r="H444" s="5">
        <f t="shared" si="9"/>
        <v>13892</v>
      </c>
      <c r="I444" s="5">
        <f t="shared" si="10"/>
        <v>13189.3</v>
      </c>
      <c r="J444" s="15">
        <f>I444/'S1 unemployed'!F270*100</f>
        <v>10.364465050489175</v>
      </c>
    </row>
    <row r="445" spans="1:10" x14ac:dyDescent="0.3">
      <c r="A445" s="1">
        <v>26938</v>
      </c>
      <c r="B445" s="4">
        <v>13977</v>
      </c>
      <c r="C445" s="2">
        <v>2086.3000000000002</v>
      </c>
      <c r="D445" s="4">
        <v>8239</v>
      </c>
      <c r="E445" s="4">
        <v>2947</v>
      </c>
      <c r="H445" s="5">
        <f t="shared" si="9"/>
        <v>13977</v>
      </c>
      <c r="I445" s="5">
        <f t="shared" si="10"/>
        <v>13272.3</v>
      </c>
      <c r="J445" s="15">
        <f>I445/'S1 unemployed'!F271*100</f>
        <v>10.413322349064375</v>
      </c>
    </row>
    <row r="446" spans="1:10" x14ac:dyDescent="0.3">
      <c r="A446" s="1">
        <v>26969</v>
      </c>
      <c r="B446" s="4">
        <v>14035</v>
      </c>
      <c r="C446" s="2">
        <v>2091.5</v>
      </c>
      <c r="D446" s="4">
        <v>8280</v>
      </c>
      <c r="E446" s="4">
        <v>2954</v>
      </c>
      <c r="H446" s="5">
        <f t="shared" si="9"/>
        <v>14035</v>
      </c>
      <c r="I446" s="5">
        <f t="shared" si="10"/>
        <v>13325.5</v>
      </c>
      <c r="J446" s="15">
        <f>I446/'S1 unemployed'!F272*100</f>
        <v>10.438518843463344</v>
      </c>
    </row>
    <row r="447" spans="1:10" x14ac:dyDescent="0.3">
      <c r="A447" s="1">
        <v>26999</v>
      </c>
      <c r="B447" s="4">
        <v>14070</v>
      </c>
      <c r="C447" s="2">
        <v>2099.1</v>
      </c>
      <c r="D447" s="4">
        <v>8298</v>
      </c>
      <c r="E447" s="4">
        <v>2959</v>
      </c>
      <c r="H447" s="5">
        <f t="shared" si="9"/>
        <v>14070</v>
      </c>
      <c r="I447" s="5">
        <f t="shared" si="10"/>
        <v>13356.1</v>
      </c>
      <c r="J447" s="15">
        <f>I447/'S1 unemployed'!F273*100</f>
        <v>10.439183379969048</v>
      </c>
    </row>
    <row r="448" spans="1:10" x14ac:dyDescent="0.3">
      <c r="A448" s="1">
        <v>27030</v>
      </c>
      <c r="B448" s="4">
        <v>14090</v>
      </c>
      <c r="C448" s="2">
        <v>2104</v>
      </c>
      <c r="D448" s="4">
        <v>8301</v>
      </c>
      <c r="E448" s="4">
        <v>2972</v>
      </c>
      <c r="H448" s="5">
        <f t="shared" si="9"/>
        <v>14090</v>
      </c>
      <c r="I448" s="5">
        <f t="shared" si="10"/>
        <v>13377</v>
      </c>
      <c r="J448" s="15">
        <f>I448/'S1 unemployed'!F274*100</f>
        <v>10.446700507614214</v>
      </c>
    </row>
    <row r="449" spans="1:10" x14ac:dyDescent="0.3">
      <c r="A449" s="1">
        <v>27061</v>
      </c>
      <c r="B449" s="4">
        <v>14135</v>
      </c>
      <c r="C449" s="2">
        <v>2120.6999999999998</v>
      </c>
      <c r="D449" s="4">
        <v>8307</v>
      </c>
      <c r="E449" s="4">
        <v>2995</v>
      </c>
      <c r="H449" s="5">
        <f t="shared" si="9"/>
        <v>14135</v>
      </c>
      <c r="I449" s="5">
        <f t="shared" si="10"/>
        <v>13422.7</v>
      </c>
      <c r="J449" s="15">
        <f>I449/'S1 unemployed'!F275*100</f>
        <v>10.466532547331649</v>
      </c>
    </row>
    <row r="450" spans="1:10" x14ac:dyDescent="0.3">
      <c r="A450" s="1">
        <v>27089</v>
      </c>
      <c r="B450" s="4">
        <v>14152</v>
      </c>
      <c r="C450" s="2">
        <v>2127.6999999999998</v>
      </c>
      <c r="D450" s="4">
        <v>8315</v>
      </c>
      <c r="E450" s="4">
        <v>2999</v>
      </c>
      <c r="H450" s="5">
        <f t="shared" si="9"/>
        <v>14152</v>
      </c>
      <c r="I450" s="5">
        <f t="shared" si="10"/>
        <v>13441.7</v>
      </c>
      <c r="J450" s="15">
        <f>I450/'S1 unemployed'!F276*100</f>
        <v>10.464701669157948</v>
      </c>
    </row>
    <row r="451" spans="1:10" x14ac:dyDescent="0.3">
      <c r="A451" s="1">
        <v>27120</v>
      </c>
      <c r="B451" s="4">
        <v>14191</v>
      </c>
      <c r="C451" s="2">
        <v>2135.8000000000002</v>
      </c>
      <c r="D451" s="4">
        <v>8332</v>
      </c>
      <c r="E451" s="4">
        <v>3013</v>
      </c>
      <c r="H451" s="5">
        <f t="shared" si="9"/>
        <v>14191</v>
      </c>
      <c r="I451" s="5">
        <f t="shared" si="10"/>
        <v>13480.8</v>
      </c>
      <c r="J451" s="15">
        <f>I451/'S1 unemployed'!F277*100</f>
        <v>10.478581588949949</v>
      </c>
    </row>
    <row r="452" spans="1:10" x14ac:dyDescent="0.3">
      <c r="A452" s="1">
        <v>27150</v>
      </c>
      <c r="B452" s="4">
        <v>14221</v>
      </c>
      <c r="C452" s="2">
        <v>2144.4</v>
      </c>
      <c r="D452" s="4">
        <v>8343</v>
      </c>
      <c r="E452" s="4">
        <v>3025</v>
      </c>
      <c r="H452" s="5">
        <f t="shared" si="9"/>
        <v>14221</v>
      </c>
      <c r="I452" s="5">
        <f t="shared" si="10"/>
        <v>13512.4</v>
      </c>
      <c r="J452" s="15">
        <f>I452/'S1 unemployed'!F278*100</f>
        <v>10.484725746254179</v>
      </c>
    </row>
    <row r="453" spans="1:10" x14ac:dyDescent="0.3">
      <c r="A453" s="1">
        <v>27181</v>
      </c>
      <c r="B453" s="4">
        <v>14239</v>
      </c>
      <c r="C453" s="2">
        <v>2150.1</v>
      </c>
      <c r="D453" s="4">
        <v>8364</v>
      </c>
      <c r="E453" s="4">
        <v>3016</v>
      </c>
      <c r="H453" s="5">
        <f t="shared" si="9"/>
        <v>14239</v>
      </c>
      <c r="I453" s="5">
        <f t="shared" si="10"/>
        <v>13530.1</v>
      </c>
      <c r="J453" s="15">
        <f>I453/'S1 unemployed'!F279*100</f>
        <v>10.480244149929126</v>
      </c>
    </row>
    <row r="454" spans="1:10" x14ac:dyDescent="0.3">
      <c r="A454" s="1">
        <v>27211</v>
      </c>
      <c r="B454" s="4">
        <v>14288</v>
      </c>
      <c r="C454" s="2">
        <v>2161.3000000000002</v>
      </c>
      <c r="D454" s="4">
        <v>8390</v>
      </c>
      <c r="E454" s="4">
        <v>3029</v>
      </c>
      <c r="H454" s="5">
        <f t="shared" si="9"/>
        <v>14288</v>
      </c>
      <c r="I454" s="5">
        <f t="shared" si="10"/>
        <v>13580.3</v>
      </c>
      <c r="J454" s="15">
        <f>I454/'S1 unemployed'!F280*100</f>
        <v>10.503182595110481</v>
      </c>
    </row>
    <row r="455" spans="1:10" x14ac:dyDescent="0.3">
      <c r="A455" s="1">
        <v>27242</v>
      </c>
      <c r="B455" s="4">
        <v>14328</v>
      </c>
      <c r="C455" s="2">
        <v>2163.1999999999998</v>
      </c>
      <c r="D455" s="4">
        <v>8403</v>
      </c>
      <c r="E455" s="4">
        <v>3051</v>
      </c>
      <c r="H455" s="5">
        <f t="shared" si="9"/>
        <v>14328</v>
      </c>
      <c r="I455" s="5">
        <f t="shared" si="10"/>
        <v>13617.2</v>
      </c>
      <c r="J455" s="15">
        <f>I455/'S1 unemployed'!F281*100</f>
        <v>10.516268042351742</v>
      </c>
    </row>
    <row r="456" spans="1:10" x14ac:dyDescent="0.3">
      <c r="A456" s="1">
        <v>27273</v>
      </c>
      <c r="B456" s="4">
        <v>14422</v>
      </c>
      <c r="C456" s="2">
        <v>2166.8000000000002</v>
      </c>
      <c r="D456" s="4">
        <v>8481</v>
      </c>
      <c r="E456" s="4">
        <v>3065</v>
      </c>
      <c r="H456" s="5">
        <f t="shared" si="9"/>
        <v>14422</v>
      </c>
      <c r="I456" s="5">
        <f t="shared" si="10"/>
        <v>13712.8</v>
      </c>
      <c r="J456" s="15">
        <f>I456/'S1 unemployed'!F282*100</f>
        <v>10.573113844018659</v>
      </c>
    </row>
    <row r="457" spans="1:10" x14ac:dyDescent="0.3">
      <c r="A457" s="1">
        <v>27303</v>
      </c>
      <c r="B457" s="4">
        <v>14484</v>
      </c>
      <c r="C457" s="2">
        <v>2164.9</v>
      </c>
      <c r="D457" s="4">
        <v>8529</v>
      </c>
      <c r="E457" s="4">
        <v>3080</v>
      </c>
      <c r="H457" s="5">
        <f t="shared" si="9"/>
        <v>14484</v>
      </c>
      <c r="I457" s="5">
        <f t="shared" si="10"/>
        <v>13773.9</v>
      </c>
      <c r="J457" s="15">
        <f>I457/'S1 unemployed'!F283*100</f>
        <v>10.604035629325676</v>
      </c>
    </row>
    <row r="458" spans="1:10" x14ac:dyDescent="0.3">
      <c r="A458" s="1">
        <v>27334</v>
      </c>
      <c r="B458" s="4">
        <v>14532</v>
      </c>
      <c r="C458" s="2">
        <v>2166.6</v>
      </c>
      <c r="D458" s="4">
        <v>8553</v>
      </c>
      <c r="E458" s="4">
        <v>3104</v>
      </c>
      <c r="H458" s="5">
        <f t="shared" si="9"/>
        <v>14532</v>
      </c>
      <c r="I458" s="5">
        <f t="shared" si="10"/>
        <v>13823.6</v>
      </c>
      <c r="J458" s="15">
        <f>I458/'S1 unemployed'!F284*100</f>
        <v>10.626426929670144</v>
      </c>
    </row>
    <row r="459" spans="1:10" x14ac:dyDescent="0.3">
      <c r="A459" s="1">
        <v>27364</v>
      </c>
      <c r="B459" s="4">
        <v>14559</v>
      </c>
      <c r="C459" s="2">
        <v>2166.3000000000002</v>
      </c>
      <c r="D459" s="4">
        <v>8572</v>
      </c>
      <c r="E459" s="4">
        <v>3113</v>
      </c>
      <c r="H459" s="5">
        <f t="shared" si="9"/>
        <v>14559</v>
      </c>
      <c r="I459" s="5">
        <f t="shared" si="10"/>
        <v>13851.3</v>
      </c>
      <c r="J459" s="15">
        <f>I459/'S1 unemployed'!F285*100</f>
        <v>10.631946576604237</v>
      </c>
    </row>
    <row r="460" spans="1:10" x14ac:dyDescent="0.3">
      <c r="A460" s="1">
        <v>27395</v>
      </c>
      <c r="B460" s="4">
        <v>14624</v>
      </c>
      <c r="C460" s="2">
        <v>2164.9</v>
      </c>
      <c r="D460" s="4">
        <v>8610</v>
      </c>
      <c r="E460" s="4">
        <v>3141</v>
      </c>
      <c r="H460" s="5">
        <f t="shared" si="9"/>
        <v>14624</v>
      </c>
      <c r="I460" s="5">
        <f t="shared" si="10"/>
        <v>13915.9</v>
      </c>
      <c r="J460" s="15">
        <f>I460/'S1 unemployed'!F286*100</f>
        <v>10.664096924739258</v>
      </c>
    </row>
    <row r="461" spans="1:10" x14ac:dyDescent="0.3">
      <c r="A461" s="1">
        <v>27426</v>
      </c>
      <c r="B461" s="4">
        <v>14747</v>
      </c>
      <c r="C461" s="2">
        <v>2168.6999999999998</v>
      </c>
      <c r="D461" s="4">
        <v>8699</v>
      </c>
      <c r="E461" s="4">
        <v>3175</v>
      </c>
      <c r="H461" s="5">
        <f t="shared" si="9"/>
        <v>14747</v>
      </c>
      <c r="I461" s="5">
        <f t="shared" si="10"/>
        <v>14042.7</v>
      </c>
      <c r="J461" s="15">
        <f>I461/'S1 unemployed'!F287*100</f>
        <v>10.745621083078902</v>
      </c>
    </row>
    <row r="462" spans="1:10" x14ac:dyDescent="0.3">
      <c r="A462" s="1">
        <v>27454</v>
      </c>
      <c r="B462" s="4">
        <v>14754</v>
      </c>
      <c r="C462" s="2">
        <v>2171.3000000000002</v>
      </c>
      <c r="D462" s="4">
        <v>8710</v>
      </c>
      <c r="E462" s="4">
        <v>3169</v>
      </c>
      <c r="H462" s="5">
        <f t="shared" si="9"/>
        <v>14754</v>
      </c>
      <c r="I462" s="5">
        <f t="shared" si="10"/>
        <v>14050.3</v>
      </c>
      <c r="J462" s="15">
        <f>I462/'S1 unemployed'!F288*100</f>
        <v>10.736320080692611</v>
      </c>
    </row>
    <row r="463" spans="1:10" x14ac:dyDescent="0.3">
      <c r="A463" s="1">
        <v>27485</v>
      </c>
      <c r="B463" s="4">
        <v>14795</v>
      </c>
      <c r="C463" s="2">
        <v>2170.9</v>
      </c>
      <c r="D463" s="4">
        <v>8742</v>
      </c>
      <c r="E463" s="4">
        <v>3179</v>
      </c>
      <c r="H463" s="5">
        <f t="shared" si="9"/>
        <v>14795</v>
      </c>
      <c r="I463" s="5">
        <f t="shared" si="10"/>
        <v>14091.9</v>
      </c>
      <c r="J463" s="15">
        <f>I463/'S1 unemployed'!F289*100</f>
        <v>10.752743144047491</v>
      </c>
    </row>
    <row r="464" spans="1:10" x14ac:dyDescent="0.3">
      <c r="A464" s="1">
        <v>27515</v>
      </c>
      <c r="B464" s="4">
        <v>14827</v>
      </c>
      <c r="C464" s="2">
        <v>2172.4</v>
      </c>
      <c r="D464" s="4">
        <v>8776</v>
      </c>
      <c r="E464" s="4">
        <v>3176</v>
      </c>
      <c r="H464" s="5">
        <f t="shared" si="9"/>
        <v>14827</v>
      </c>
      <c r="I464" s="5">
        <f t="shared" si="10"/>
        <v>14124.4</v>
      </c>
      <c r="J464" s="15">
        <f>I464/'S1 unemployed'!F290*100</f>
        <v>10.759808029252685</v>
      </c>
    </row>
    <row r="465" spans="1:10" x14ac:dyDescent="0.3">
      <c r="A465" s="1">
        <v>27546</v>
      </c>
      <c r="B465" s="4">
        <v>14784</v>
      </c>
      <c r="C465" s="2">
        <v>2170</v>
      </c>
      <c r="D465" s="4">
        <v>8736</v>
      </c>
      <c r="E465" s="4">
        <v>3177</v>
      </c>
      <c r="H465" s="5">
        <f t="shared" si="9"/>
        <v>14784</v>
      </c>
      <c r="I465" s="5">
        <f t="shared" si="10"/>
        <v>14083</v>
      </c>
      <c r="J465" s="15">
        <f>I465/'S1 unemployed'!F291*100</f>
        <v>10.710890381266019</v>
      </c>
    </row>
    <row r="466" spans="1:10" x14ac:dyDescent="0.3">
      <c r="A466" s="1">
        <v>27576</v>
      </c>
      <c r="B466" s="4">
        <v>14861</v>
      </c>
      <c r="C466" s="2">
        <v>2185.6</v>
      </c>
      <c r="D466" s="4">
        <v>8813</v>
      </c>
      <c r="E466" s="4">
        <v>3163</v>
      </c>
      <c r="H466" s="5">
        <f t="shared" si="9"/>
        <v>14861</v>
      </c>
      <c r="I466" s="5">
        <f t="shared" si="10"/>
        <v>14161.6</v>
      </c>
      <c r="J466" s="15">
        <f>I466/'S1 unemployed'!F292*100</f>
        <v>10.748353016181426</v>
      </c>
    </row>
    <row r="467" spans="1:10" x14ac:dyDescent="0.3">
      <c r="A467" s="1">
        <v>27607</v>
      </c>
      <c r="B467" s="4">
        <v>14870</v>
      </c>
      <c r="C467" s="2">
        <v>2188.4</v>
      </c>
      <c r="D467" s="4">
        <v>8801</v>
      </c>
      <c r="E467" s="4">
        <v>3183</v>
      </c>
      <c r="H467" s="5">
        <f t="shared" si="9"/>
        <v>14870</v>
      </c>
      <c r="I467" s="5">
        <f t="shared" si="10"/>
        <v>14172.4</v>
      </c>
      <c r="J467" s="15">
        <f>I467/'S1 unemployed'!F293*100</f>
        <v>10.738863252331916</v>
      </c>
    </row>
    <row r="468" spans="1:10" x14ac:dyDescent="0.3">
      <c r="A468" s="1">
        <v>27638</v>
      </c>
      <c r="B468" s="4">
        <v>14824</v>
      </c>
      <c r="C468" s="2">
        <v>2194</v>
      </c>
      <c r="D468" s="4">
        <v>8745</v>
      </c>
      <c r="E468" s="4">
        <v>3188</v>
      </c>
      <c r="H468" s="5">
        <f t="shared" si="9"/>
        <v>14824</v>
      </c>
      <c r="I468" s="5">
        <f t="shared" si="10"/>
        <v>14127</v>
      </c>
      <c r="J468" s="15">
        <f>I468/'S1 unemployed'!F294*100</f>
        <v>10.686566712558815</v>
      </c>
    </row>
    <row r="469" spans="1:10" x14ac:dyDescent="0.3">
      <c r="A469" s="1">
        <v>27668</v>
      </c>
      <c r="B469" s="4">
        <v>14900</v>
      </c>
      <c r="C469" s="2">
        <v>2200</v>
      </c>
      <c r="D469" s="4">
        <v>8814</v>
      </c>
      <c r="E469" s="4">
        <v>3193</v>
      </c>
      <c r="H469" s="5">
        <f t="shared" si="9"/>
        <v>14900</v>
      </c>
      <c r="I469" s="5">
        <f t="shared" si="10"/>
        <v>14207</v>
      </c>
      <c r="J469" s="15">
        <f>I469/'S1 unemployed'!F295*100</f>
        <v>10.732145824834943</v>
      </c>
    </row>
    <row r="470" spans="1:10" x14ac:dyDescent="0.3">
      <c r="A470" s="1">
        <v>27699</v>
      </c>
      <c r="B470" s="4">
        <v>14903</v>
      </c>
      <c r="C470" s="2">
        <v>2198.5</v>
      </c>
      <c r="D470" s="4">
        <v>8816</v>
      </c>
      <c r="E470" s="4">
        <v>3194</v>
      </c>
      <c r="H470" s="5">
        <f t="shared" si="9"/>
        <v>14903</v>
      </c>
      <c r="I470" s="5">
        <f t="shared" si="10"/>
        <v>14208.5</v>
      </c>
      <c r="J470" s="15">
        <f>I470/'S1 unemployed'!F296*100</f>
        <v>10.716359824115486</v>
      </c>
    </row>
    <row r="471" spans="1:10" x14ac:dyDescent="0.3">
      <c r="A471" s="1">
        <v>27729</v>
      </c>
      <c r="B471" s="4">
        <v>14946</v>
      </c>
      <c r="C471" s="2">
        <v>2213.4</v>
      </c>
      <c r="D471" s="4">
        <v>8844</v>
      </c>
      <c r="E471" s="4">
        <v>3205</v>
      </c>
      <c r="H471" s="5">
        <f t="shared" si="9"/>
        <v>14946</v>
      </c>
      <c r="I471" s="5">
        <f t="shared" si="10"/>
        <v>14262.4</v>
      </c>
      <c r="J471" s="15">
        <f>I471/'S1 unemployed'!F297*100</f>
        <v>10.740810470904531</v>
      </c>
    </row>
    <row r="472" spans="1:10" x14ac:dyDescent="0.3">
      <c r="A472" s="1">
        <v>27760</v>
      </c>
      <c r="B472" s="4">
        <v>14969</v>
      </c>
      <c r="C472" s="2">
        <v>2201.6</v>
      </c>
      <c r="D472" s="4">
        <v>8871</v>
      </c>
      <c r="E472" s="4">
        <v>3211</v>
      </c>
      <c r="H472" s="5">
        <f t="shared" si="9"/>
        <v>14969</v>
      </c>
      <c r="I472" s="5">
        <f t="shared" si="10"/>
        <v>14283.6</v>
      </c>
      <c r="J472" s="15">
        <f>I472/'S1 unemployed'!F298*100</f>
        <v>10.739306632181229</v>
      </c>
    </row>
    <row r="473" spans="1:10" x14ac:dyDescent="0.3">
      <c r="A473" s="1">
        <v>27791</v>
      </c>
      <c r="B473" s="4">
        <v>14981</v>
      </c>
      <c r="C473" s="2">
        <v>2196.1999999999998</v>
      </c>
      <c r="D473" s="4">
        <v>8888</v>
      </c>
      <c r="E473" s="4">
        <v>3211</v>
      </c>
      <c r="H473" s="5">
        <f t="shared" si="9"/>
        <v>14981</v>
      </c>
      <c r="I473" s="5">
        <f t="shared" si="10"/>
        <v>14295.2</v>
      </c>
      <c r="J473" s="15">
        <f>I473/'S1 unemployed'!F299*100</f>
        <v>10.733340841686378</v>
      </c>
    </row>
    <row r="474" spans="1:10" x14ac:dyDescent="0.3">
      <c r="A474" s="1">
        <v>27820</v>
      </c>
      <c r="B474" s="4">
        <v>14987</v>
      </c>
      <c r="C474" s="2">
        <v>2193.6</v>
      </c>
      <c r="D474" s="4">
        <v>8890</v>
      </c>
      <c r="E474" s="4">
        <v>3221</v>
      </c>
      <c r="H474" s="5">
        <f t="shared" si="9"/>
        <v>14987</v>
      </c>
      <c r="I474" s="5">
        <f t="shared" si="10"/>
        <v>14304.6</v>
      </c>
      <c r="J474" s="15">
        <f>I474/'S1 unemployed'!F300*100</f>
        <v>10.725098406747891</v>
      </c>
    </row>
    <row r="475" spans="1:10" x14ac:dyDescent="0.3">
      <c r="A475" s="1">
        <v>27851</v>
      </c>
      <c r="B475" s="4">
        <v>14985</v>
      </c>
      <c r="C475" s="2">
        <v>2191.5</v>
      </c>
      <c r="D475" s="4">
        <v>8882</v>
      </c>
      <c r="E475" s="4">
        <v>3231</v>
      </c>
      <c r="H475" s="5">
        <f t="shared" si="9"/>
        <v>14985</v>
      </c>
      <c r="I475" s="5">
        <f t="shared" si="10"/>
        <v>14304.5</v>
      </c>
      <c r="J475" s="15">
        <f>I475/'S1 unemployed'!F301*100</f>
        <v>10.710007337416332</v>
      </c>
    </row>
    <row r="476" spans="1:10" x14ac:dyDescent="0.3">
      <c r="A476" s="1">
        <v>27881</v>
      </c>
      <c r="B476" s="4">
        <v>14971</v>
      </c>
      <c r="C476" s="2">
        <v>2186.9</v>
      </c>
      <c r="D476" s="4">
        <v>8870</v>
      </c>
      <c r="E476" s="4">
        <v>3235</v>
      </c>
      <c r="H476" s="5">
        <f t="shared" si="9"/>
        <v>14971</v>
      </c>
      <c r="I476" s="5">
        <f t="shared" si="10"/>
        <v>14291.9</v>
      </c>
      <c r="J476" s="15">
        <f>I476/'S1 unemployed'!F302*100</f>
        <v>10.684414341676385</v>
      </c>
    </row>
    <row r="477" spans="1:10" x14ac:dyDescent="0.3">
      <c r="A477" s="1">
        <v>27912</v>
      </c>
      <c r="B477" s="4">
        <v>14963</v>
      </c>
      <c r="C477" s="2">
        <v>2170.8000000000002</v>
      </c>
      <c r="D477" s="4">
        <v>8854</v>
      </c>
      <c r="E477" s="4">
        <v>3259</v>
      </c>
      <c r="H477" s="5">
        <f t="shared" ref="H477:H540" si="11">B477-F477</f>
        <v>14963</v>
      </c>
      <c r="I477" s="5">
        <f t="shared" ref="I477:I540" si="12">C477+D477+E477-F477</f>
        <v>14283.8</v>
      </c>
      <c r="J477" s="15">
        <f>I477/'S1 unemployed'!F303*100</f>
        <v>10.661143454246902</v>
      </c>
    </row>
    <row r="478" spans="1:10" x14ac:dyDescent="0.3">
      <c r="A478" s="1">
        <v>27942</v>
      </c>
      <c r="B478" s="4">
        <v>14993</v>
      </c>
      <c r="C478" s="2">
        <v>2179.8000000000002</v>
      </c>
      <c r="D478" s="4">
        <v>8852</v>
      </c>
      <c r="E478" s="4">
        <v>3287</v>
      </c>
      <c r="H478" s="5">
        <f t="shared" si="11"/>
        <v>14993</v>
      </c>
      <c r="I478" s="5">
        <f t="shared" si="12"/>
        <v>14318.8</v>
      </c>
      <c r="J478" s="15">
        <f>I478/'S1 unemployed'!F304*100</f>
        <v>10.6714165405913</v>
      </c>
    </row>
    <row r="479" spans="1:10" x14ac:dyDescent="0.3">
      <c r="A479" s="1">
        <v>27973</v>
      </c>
      <c r="B479" s="4">
        <v>15007</v>
      </c>
      <c r="C479" s="2">
        <v>2181.9</v>
      </c>
      <c r="D479" s="4">
        <v>8857</v>
      </c>
      <c r="E479" s="4">
        <v>3295</v>
      </c>
      <c r="H479" s="5">
        <f t="shared" si="11"/>
        <v>15007</v>
      </c>
      <c r="I479" s="5">
        <f t="shared" si="12"/>
        <v>14333.9</v>
      </c>
      <c r="J479" s="15">
        <f>I479/'S1 unemployed'!F305*100</f>
        <v>10.666850228460016</v>
      </c>
    </row>
    <row r="480" spans="1:10" x14ac:dyDescent="0.3">
      <c r="A480" s="1">
        <v>28004</v>
      </c>
      <c r="B480" s="4">
        <v>14971</v>
      </c>
      <c r="C480" s="2">
        <v>2184.9</v>
      </c>
      <c r="D480" s="4">
        <v>8826</v>
      </c>
      <c r="E480" s="4">
        <v>3290</v>
      </c>
      <c r="H480" s="5">
        <f t="shared" si="11"/>
        <v>14971</v>
      </c>
      <c r="I480" s="5">
        <f t="shared" si="12"/>
        <v>14300.9</v>
      </c>
      <c r="J480" s="15">
        <f>I480/'S1 unemployed'!F306*100</f>
        <v>10.626476838710635</v>
      </c>
    </row>
    <row r="481" spans="1:10" x14ac:dyDescent="0.3">
      <c r="A481" s="1">
        <v>28034</v>
      </c>
      <c r="B481" s="4">
        <v>15028</v>
      </c>
      <c r="C481" s="2">
        <v>2186.1</v>
      </c>
      <c r="D481" s="4">
        <v>8844</v>
      </c>
      <c r="E481" s="4">
        <v>3331</v>
      </c>
      <c r="H481" s="5">
        <f t="shared" si="11"/>
        <v>15028</v>
      </c>
      <c r="I481" s="5">
        <f t="shared" si="12"/>
        <v>14361.1</v>
      </c>
      <c r="J481" s="15">
        <f>I481/'S1 unemployed'!F307*100</f>
        <v>10.659170192236326</v>
      </c>
    </row>
    <row r="482" spans="1:10" x14ac:dyDescent="0.3">
      <c r="A482" s="1">
        <v>28065</v>
      </c>
      <c r="B482" s="4">
        <v>15073</v>
      </c>
      <c r="C482" s="2">
        <v>2190.8000000000002</v>
      </c>
      <c r="D482" s="4">
        <v>8868</v>
      </c>
      <c r="E482" s="4">
        <v>3341</v>
      </c>
      <c r="H482" s="5">
        <f t="shared" si="11"/>
        <v>15073</v>
      </c>
      <c r="I482" s="5">
        <f t="shared" si="12"/>
        <v>14399.8</v>
      </c>
      <c r="J482" s="15">
        <f>I482/'S1 unemployed'!F308*100</f>
        <v>10.672210364046009</v>
      </c>
    </row>
    <row r="483" spans="1:10" x14ac:dyDescent="0.3">
      <c r="A483" s="1">
        <v>28095</v>
      </c>
      <c r="B483" s="4">
        <v>15075</v>
      </c>
      <c r="C483" s="2">
        <v>2187.1</v>
      </c>
      <c r="D483" s="4">
        <v>8871</v>
      </c>
      <c r="E483" s="4">
        <v>3354</v>
      </c>
      <c r="H483" s="5">
        <f t="shared" si="11"/>
        <v>15075</v>
      </c>
      <c r="I483" s="5">
        <f t="shared" si="12"/>
        <v>14412.1</v>
      </c>
      <c r="J483" s="15">
        <f>I483/'S1 unemployed'!F309*100</f>
        <v>10.665517139304956</v>
      </c>
    </row>
    <row r="484" spans="1:10" x14ac:dyDescent="0.3">
      <c r="A484" s="1">
        <v>28126</v>
      </c>
      <c r="B484" s="4">
        <v>15056</v>
      </c>
      <c r="C484" s="2">
        <v>2193.9</v>
      </c>
      <c r="D484" s="4">
        <v>8862</v>
      </c>
      <c r="E484" s="4">
        <v>3343</v>
      </c>
      <c r="H484" s="5">
        <f t="shared" si="11"/>
        <v>15056</v>
      </c>
      <c r="I484" s="5">
        <f t="shared" si="12"/>
        <v>14398.9</v>
      </c>
      <c r="J484" s="15">
        <f>I484/'S1 unemployed'!F310*100</f>
        <v>10.638742759191395</v>
      </c>
    </row>
    <row r="485" spans="1:10" x14ac:dyDescent="0.3">
      <c r="A485" s="1">
        <v>28157</v>
      </c>
      <c r="B485" s="4">
        <v>15056</v>
      </c>
      <c r="C485" s="2">
        <v>2190.9</v>
      </c>
      <c r="D485" s="4">
        <v>8859</v>
      </c>
      <c r="E485" s="4">
        <v>3346</v>
      </c>
      <c r="H485" s="5">
        <f t="shared" si="11"/>
        <v>15056</v>
      </c>
      <c r="I485" s="5">
        <f t="shared" si="12"/>
        <v>14395.9</v>
      </c>
      <c r="J485" s="15">
        <f>I485/'S1 unemployed'!F311*100</f>
        <v>10.621615240456268</v>
      </c>
    </row>
    <row r="486" spans="1:10" x14ac:dyDescent="0.3">
      <c r="A486" s="1">
        <v>28185</v>
      </c>
      <c r="B486" s="4">
        <v>15050</v>
      </c>
      <c r="C486" s="2">
        <v>2193.9</v>
      </c>
      <c r="D486" s="4">
        <v>8861</v>
      </c>
      <c r="E486" s="4">
        <v>3335</v>
      </c>
      <c r="H486" s="5">
        <f t="shared" si="11"/>
        <v>15050</v>
      </c>
      <c r="I486" s="5">
        <f t="shared" si="12"/>
        <v>14389.9</v>
      </c>
      <c r="J486" s="15">
        <f>I486/'S1 unemployed'!F312*100</f>
        <v>10.602715905658014</v>
      </c>
    </row>
    <row r="487" spans="1:10" x14ac:dyDescent="0.3">
      <c r="A487" s="1">
        <v>28216</v>
      </c>
      <c r="B487" s="4">
        <v>15075</v>
      </c>
      <c r="C487" s="2">
        <v>2199</v>
      </c>
      <c r="D487" s="4">
        <v>8864</v>
      </c>
      <c r="E487" s="4">
        <v>3353</v>
      </c>
      <c r="H487" s="5">
        <f t="shared" si="11"/>
        <v>15075</v>
      </c>
      <c r="I487" s="5">
        <f t="shared" si="12"/>
        <v>14416</v>
      </c>
      <c r="J487" s="15">
        <f>I487/'S1 unemployed'!F313*100</f>
        <v>10.606473068122458</v>
      </c>
    </row>
    <row r="488" spans="1:10" x14ac:dyDescent="0.3">
      <c r="A488" s="1">
        <v>28246</v>
      </c>
      <c r="B488" s="4">
        <v>15132</v>
      </c>
      <c r="C488" s="2">
        <v>2198.6999999999998</v>
      </c>
      <c r="D488" s="4">
        <v>8906</v>
      </c>
      <c r="E488" s="4">
        <v>3369</v>
      </c>
      <c r="H488" s="5">
        <f t="shared" si="11"/>
        <v>15132</v>
      </c>
      <c r="I488" s="5">
        <f t="shared" si="12"/>
        <v>14473.7</v>
      </c>
      <c r="J488" s="15">
        <f>I488/'S1 unemployed'!F314*100</f>
        <v>10.631482297634788</v>
      </c>
    </row>
    <row r="489" spans="1:10" x14ac:dyDescent="0.3">
      <c r="A489" s="1">
        <v>28277</v>
      </c>
      <c r="B489" s="4">
        <v>15207</v>
      </c>
      <c r="C489" s="2">
        <v>2193.9</v>
      </c>
      <c r="D489" s="4">
        <v>8952</v>
      </c>
      <c r="E489" s="4">
        <v>3402</v>
      </c>
      <c r="H489" s="5">
        <f t="shared" si="11"/>
        <v>15207</v>
      </c>
      <c r="I489" s="5">
        <f t="shared" si="12"/>
        <v>14547.9</v>
      </c>
      <c r="J489" s="15">
        <f>I489/'S1 unemployed'!F315*100</f>
        <v>10.668666260881043</v>
      </c>
    </row>
    <row r="490" spans="1:10" x14ac:dyDescent="0.3">
      <c r="A490" s="1">
        <v>28307</v>
      </c>
      <c r="B490" s="4">
        <v>15299</v>
      </c>
      <c r="C490" s="2">
        <v>2194.4</v>
      </c>
      <c r="D490" s="4">
        <v>9068</v>
      </c>
      <c r="E490" s="4">
        <v>3379</v>
      </c>
      <c r="H490" s="5">
        <f t="shared" si="11"/>
        <v>15299</v>
      </c>
      <c r="I490" s="5">
        <f t="shared" si="12"/>
        <v>14641.4</v>
      </c>
      <c r="J490" s="15">
        <f>I490/'S1 unemployed'!F316*100</f>
        <v>10.721116529736538</v>
      </c>
    </row>
    <row r="491" spans="1:10" x14ac:dyDescent="0.3">
      <c r="A491" s="1">
        <v>28338</v>
      </c>
      <c r="B491" s="4">
        <v>15328</v>
      </c>
      <c r="C491" s="2">
        <v>2200.5</v>
      </c>
      <c r="D491" s="4">
        <v>9089</v>
      </c>
      <c r="E491" s="4">
        <v>3379</v>
      </c>
      <c r="H491" s="5">
        <f t="shared" si="11"/>
        <v>15328</v>
      </c>
      <c r="I491" s="5">
        <f t="shared" si="12"/>
        <v>14668.5</v>
      </c>
      <c r="J491" s="15">
        <f>I491/'S1 unemployed'!F317*100</f>
        <v>10.725880752862722</v>
      </c>
    </row>
    <row r="492" spans="1:10" x14ac:dyDescent="0.3">
      <c r="A492" s="1">
        <v>28369</v>
      </c>
      <c r="B492" s="4">
        <v>15403</v>
      </c>
      <c r="C492" s="2">
        <v>2205.5</v>
      </c>
      <c r="D492" s="4">
        <v>9141</v>
      </c>
      <c r="E492" s="4">
        <v>3397</v>
      </c>
      <c r="H492" s="5">
        <f t="shared" si="11"/>
        <v>15403</v>
      </c>
      <c r="I492" s="5">
        <f t="shared" si="12"/>
        <v>14743.5</v>
      </c>
      <c r="J492" s="15">
        <f>I492/'S1 unemployed'!F318*100</f>
        <v>10.765686496432979</v>
      </c>
    </row>
    <row r="493" spans="1:10" x14ac:dyDescent="0.3">
      <c r="A493" s="1">
        <v>28399</v>
      </c>
      <c r="B493" s="4">
        <v>15463</v>
      </c>
      <c r="C493" s="2">
        <v>2211.5</v>
      </c>
      <c r="D493" s="4">
        <v>9197</v>
      </c>
      <c r="E493" s="4">
        <v>3399</v>
      </c>
      <c r="H493" s="5">
        <f t="shared" si="11"/>
        <v>15463</v>
      </c>
      <c r="I493" s="5">
        <f t="shared" si="12"/>
        <v>14807.5</v>
      </c>
      <c r="J493" s="15">
        <f>I493/'S1 unemployed'!F319*100</f>
        <v>10.79775403799176</v>
      </c>
    </row>
    <row r="494" spans="1:10" x14ac:dyDescent="0.3">
      <c r="A494" s="1">
        <v>28430</v>
      </c>
      <c r="B494" s="4">
        <v>15515</v>
      </c>
      <c r="C494" s="2">
        <v>2218.3000000000002</v>
      </c>
      <c r="D494" s="4">
        <v>9236</v>
      </c>
      <c r="E494" s="4">
        <v>3407</v>
      </c>
      <c r="H494" s="5">
        <f t="shared" si="11"/>
        <v>15515</v>
      </c>
      <c r="I494" s="5">
        <f t="shared" si="12"/>
        <v>14861.3</v>
      </c>
      <c r="J494" s="15">
        <f>I494/'S1 unemployed'!F320*100</f>
        <v>10.823567969119843</v>
      </c>
    </row>
    <row r="495" spans="1:10" x14ac:dyDescent="0.3">
      <c r="A495" s="1">
        <v>28460</v>
      </c>
      <c r="B495" s="4">
        <v>15538</v>
      </c>
      <c r="C495" s="2">
        <v>2223.8000000000002</v>
      </c>
      <c r="D495" s="4">
        <v>9260</v>
      </c>
      <c r="E495" s="4">
        <v>3408</v>
      </c>
      <c r="H495" s="5">
        <f t="shared" si="11"/>
        <v>15538</v>
      </c>
      <c r="I495" s="5">
        <f t="shared" si="12"/>
        <v>14891.8</v>
      </c>
      <c r="J495" s="15">
        <f>I495/'S1 unemployed'!F321*100</f>
        <v>10.830242469200448</v>
      </c>
    </row>
    <row r="496" spans="1:10" x14ac:dyDescent="0.3">
      <c r="A496" s="1">
        <v>28491</v>
      </c>
      <c r="B496" s="4">
        <v>15611</v>
      </c>
      <c r="C496" s="2">
        <v>2224</v>
      </c>
      <c r="D496" s="4">
        <v>9301</v>
      </c>
      <c r="E496" s="4">
        <v>3429</v>
      </c>
      <c r="H496" s="5">
        <f t="shared" si="11"/>
        <v>15611</v>
      </c>
      <c r="I496" s="5">
        <f t="shared" si="12"/>
        <v>14954</v>
      </c>
      <c r="J496" s="15">
        <f>I496/'S1 unemployed'!F322*100</f>
        <v>10.859603639717363</v>
      </c>
    </row>
    <row r="497" spans="1:10" x14ac:dyDescent="0.3">
      <c r="A497" s="1">
        <v>28522</v>
      </c>
      <c r="B497" s="4">
        <v>15671</v>
      </c>
      <c r="C497" s="2">
        <v>2224.6</v>
      </c>
      <c r="D497" s="4">
        <v>9348</v>
      </c>
      <c r="E497" s="4">
        <v>3442</v>
      </c>
      <c r="H497" s="5">
        <f t="shared" si="11"/>
        <v>15671</v>
      </c>
      <c r="I497" s="5">
        <f t="shared" si="12"/>
        <v>15014.6</v>
      </c>
      <c r="J497" s="15">
        <f>I497/'S1 unemployed'!F323*100</f>
        <v>10.889772117379133</v>
      </c>
    </row>
    <row r="498" spans="1:10" x14ac:dyDescent="0.3">
      <c r="A498" s="1">
        <v>28550</v>
      </c>
      <c r="B498" s="4">
        <v>15731</v>
      </c>
      <c r="C498" s="2">
        <v>2221.5</v>
      </c>
      <c r="D498" s="4">
        <v>9396</v>
      </c>
      <c r="E498" s="4">
        <v>3456</v>
      </c>
      <c r="H498" s="5">
        <f t="shared" si="11"/>
        <v>15731</v>
      </c>
      <c r="I498" s="5">
        <f t="shared" si="12"/>
        <v>15073.5</v>
      </c>
      <c r="J498" s="15">
        <f>I498/'S1 unemployed'!F324*100</f>
        <v>10.918790881630702</v>
      </c>
    </row>
    <row r="499" spans="1:10" x14ac:dyDescent="0.3">
      <c r="A499" s="1">
        <v>28581</v>
      </c>
      <c r="B499" s="4">
        <v>15797</v>
      </c>
      <c r="C499" s="2">
        <v>2224</v>
      </c>
      <c r="D499" s="4">
        <v>9444</v>
      </c>
      <c r="E499" s="4">
        <v>3472</v>
      </c>
      <c r="H499" s="5">
        <f t="shared" si="11"/>
        <v>15797</v>
      </c>
      <c r="I499" s="5">
        <f t="shared" si="12"/>
        <v>15140</v>
      </c>
      <c r="J499" s="15">
        <f>I499/'S1 unemployed'!F325*100</f>
        <v>10.952363728433465</v>
      </c>
    </row>
    <row r="500" spans="1:10" x14ac:dyDescent="0.3">
      <c r="A500" s="1">
        <v>28611</v>
      </c>
      <c r="B500" s="4">
        <v>15834</v>
      </c>
      <c r="C500" s="2">
        <v>2226.1999999999998</v>
      </c>
      <c r="D500" s="4">
        <v>9470</v>
      </c>
      <c r="E500" s="4">
        <v>3483</v>
      </c>
      <c r="H500" s="5">
        <f t="shared" si="11"/>
        <v>15834</v>
      </c>
      <c r="I500" s="5">
        <f t="shared" si="12"/>
        <v>15179.2</v>
      </c>
      <c r="J500" s="15">
        <f>I500/'S1 unemployed'!F326*100</f>
        <v>10.964540339066305</v>
      </c>
    </row>
    <row r="501" spans="1:10" x14ac:dyDescent="0.3">
      <c r="A501" s="1">
        <v>28642</v>
      </c>
      <c r="B501" s="4">
        <v>15852</v>
      </c>
      <c r="C501" s="2">
        <v>2233.1</v>
      </c>
      <c r="D501" s="4">
        <v>9484</v>
      </c>
      <c r="E501" s="4">
        <v>3482</v>
      </c>
      <c r="H501" s="5">
        <f t="shared" si="11"/>
        <v>15852</v>
      </c>
      <c r="I501" s="5">
        <f t="shared" si="12"/>
        <v>15199.1</v>
      </c>
      <c r="J501" s="15">
        <f>I501/'S1 unemployed'!F327*100</f>
        <v>10.961179261951639</v>
      </c>
    </row>
    <row r="502" spans="1:10" x14ac:dyDescent="0.3">
      <c r="A502" s="1">
        <v>28672</v>
      </c>
      <c r="B502" s="4">
        <v>15901</v>
      </c>
      <c r="C502" s="2">
        <v>2239.1999999999998</v>
      </c>
      <c r="D502" s="4">
        <v>9536</v>
      </c>
      <c r="E502" s="4">
        <v>3473</v>
      </c>
      <c r="H502" s="5">
        <f t="shared" si="11"/>
        <v>15901</v>
      </c>
      <c r="I502" s="5">
        <f t="shared" si="12"/>
        <v>15248.2</v>
      </c>
      <c r="J502" s="15">
        <f>I502/'S1 unemployed'!F328*100</f>
        <v>10.981937082277023</v>
      </c>
    </row>
    <row r="503" spans="1:10" x14ac:dyDescent="0.3">
      <c r="A503" s="1">
        <v>28703</v>
      </c>
      <c r="B503" s="4">
        <v>15891</v>
      </c>
      <c r="C503" s="2">
        <v>2245.4</v>
      </c>
      <c r="D503" s="4">
        <v>9514</v>
      </c>
      <c r="E503" s="4">
        <v>3475</v>
      </c>
      <c r="H503" s="5">
        <f t="shared" si="11"/>
        <v>15891</v>
      </c>
      <c r="I503" s="5">
        <f t="shared" si="12"/>
        <v>15234.4</v>
      </c>
      <c r="J503" s="15">
        <f>I503/'S1 unemployed'!F329*100</f>
        <v>10.957477415271304</v>
      </c>
    </row>
    <row r="504" spans="1:10" x14ac:dyDescent="0.3">
      <c r="A504" s="1">
        <v>28734</v>
      </c>
      <c r="B504" s="4">
        <v>15819</v>
      </c>
      <c r="C504" s="2">
        <v>2246.8000000000002</v>
      </c>
      <c r="D504" s="4">
        <v>9427</v>
      </c>
      <c r="E504" s="4">
        <v>3484</v>
      </c>
      <c r="H504" s="5">
        <f t="shared" si="11"/>
        <v>15819</v>
      </c>
      <c r="I504" s="5">
        <f t="shared" si="12"/>
        <v>15157.8</v>
      </c>
      <c r="J504" s="15">
        <f>I504/'S1 unemployed'!F330*100</f>
        <v>10.888285492629945</v>
      </c>
    </row>
    <row r="505" spans="1:10" x14ac:dyDescent="0.3">
      <c r="A505" s="1">
        <v>28764</v>
      </c>
      <c r="B505" s="4">
        <v>15858</v>
      </c>
      <c r="C505" s="2">
        <v>2244.1</v>
      </c>
      <c r="D505" s="4">
        <v>9455</v>
      </c>
      <c r="E505" s="4">
        <v>3488</v>
      </c>
      <c r="H505" s="5">
        <f t="shared" si="11"/>
        <v>15858</v>
      </c>
      <c r="I505" s="5">
        <f t="shared" si="12"/>
        <v>15187.1</v>
      </c>
      <c r="J505" s="15">
        <f>I505/'S1 unemployed'!F331*100</f>
        <v>10.892431936196461</v>
      </c>
    </row>
    <row r="506" spans="1:10" x14ac:dyDescent="0.3">
      <c r="A506" s="1">
        <v>28795</v>
      </c>
      <c r="B506" s="4">
        <v>15894</v>
      </c>
      <c r="C506" s="2">
        <v>2245.3000000000002</v>
      </c>
      <c r="D506" s="4">
        <v>9481</v>
      </c>
      <c r="E506" s="4">
        <v>3494</v>
      </c>
      <c r="H506" s="5">
        <f t="shared" si="11"/>
        <v>15894</v>
      </c>
      <c r="I506" s="5">
        <f t="shared" si="12"/>
        <v>15220.3</v>
      </c>
      <c r="J506" s="15">
        <f>I506/'S1 unemployed'!F332*100</f>
        <v>10.901544235617694</v>
      </c>
    </row>
    <row r="507" spans="1:10" x14ac:dyDescent="0.3">
      <c r="A507" s="1">
        <v>28825</v>
      </c>
      <c r="B507" s="4">
        <v>15911</v>
      </c>
      <c r="C507" s="2">
        <v>2222.3000000000002</v>
      </c>
      <c r="D507" s="4">
        <v>9512</v>
      </c>
      <c r="E507" s="4">
        <v>3500</v>
      </c>
      <c r="H507" s="5">
        <f t="shared" si="11"/>
        <v>15911</v>
      </c>
      <c r="I507" s="5">
        <f t="shared" si="12"/>
        <v>15234.3</v>
      </c>
      <c r="J507" s="15">
        <f>I507/'S1 unemployed'!F333*100</f>
        <v>10.895573626279313</v>
      </c>
    </row>
    <row r="508" spans="1:10" x14ac:dyDescent="0.3">
      <c r="A508" s="1">
        <v>28856</v>
      </c>
      <c r="B508" s="4">
        <v>15937</v>
      </c>
      <c r="C508" s="2">
        <v>2247.8000000000002</v>
      </c>
      <c r="D508" s="4">
        <v>9528</v>
      </c>
      <c r="E508" s="4">
        <v>3493</v>
      </c>
      <c r="H508" s="5">
        <f t="shared" si="11"/>
        <v>15937</v>
      </c>
      <c r="I508" s="5">
        <f t="shared" si="12"/>
        <v>15268.8</v>
      </c>
      <c r="J508" s="15">
        <f>I508/'S1 unemployed'!F334*100</f>
        <v>10.904104893307052</v>
      </c>
    </row>
    <row r="509" spans="1:10" x14ac:dyDescent="0.3">
      <c r="A509" s="1">
        <v>28887</v>
      </c>
      <c r="B509" s="4">
        <v>15947</v>
      </c>
      <c r="C509" s="2">
        <v>2241.6</v>
      </c>
      <c r="D509" s="4">
        <v>9528</v>
      </c>
      <c r="E509" s="4">
        <v>3507</v>
      </c>
      <c r="H509" s="5">
        <f t="shared" si="11"/>
        <v>15947</v>
      </c>
      <c r="I509" s="5">
        <f t="shared" si="12"/>
        <v>15276.6</v>
      </c>
      <c r="J509" s="15">
        <f>I509/'S1 unemployed'!F335*100</f>
        <v>10.895902428586712</v>
      </c>
    </row>
    <row r="510" spans="1:10" x14ac:dyDescent="0.3">
      <c r="A510" s="1">
        <v>28915</v>
      </c>
      <c r="B510" s="4">
        <v>15956</v>
      </c>
      <c r="C510" s="2">
        <v>2233.1999999999998</v>
      </c>
      <c r="D510" s="4">
        <v>9538</v>
      </c>
      <c r="E510" s="4">
        <v>3513</v>
      </c>
      <c r="H510" s="5">
        <f t="shared" si="11"/>
        <v>15956</v>
      </c>
      <c r="I510" s="5">
        <f t="shared" si="12"/>
        <v>15284.2</v>
      </c>
      <c r="J510" s="15">
        <f>I510/'S1 unemployed'!F336*100</f>
        <v>10.883469220635881</v>
      </c>
    </row>
    <row r="511" spans="1:10" x14ac:dyDescent="0.3">
      <c r="A511" s="1">
        <v>28946</v>
      </c>
      <c r="B511" s="4">
        <v>15977</v>
      </c>
      <c r="C511" s="2">
        <v>2207.6999999999998</v>
      </c>
      <c r="D511" s="4">
        <v>9581</v>
      </c>
      <c r="E511" s="4">
        <v>3513</v>
      </c>
      <c r="H511" s="5">
        <f t="shared" si="11"/>
        <v>15977</v>
      </c>
      <c r="I511" s="5">
        <f t="shared" si="12"/>
        <v>15301.7</v>
      </c>
      <c r="J511" s="15">
        <f>I511/'S1 unemployed'!F337*100</f>
        <v>10.887635013021018</v>
      </c>
    </row>
    <row r="512" spans="1:10" x14ac:dyDescent="0.3">
      <c r="A512" s="1">
        <v>28976</v>
      </c>
      <c r="B512" s="4">
        <v>15990</v>
      </c>
      <c r="C512" s="2">
        <v>2202.3000000000002</v>
      </c>
      <c r="D512" s="4">
        <v>9595</v>
      </c>
      <c r="E512" s="4">
        <v>3515</v>
      </c>
      <c r="H512" s="5">
        <f t="shared" si="11"/>
        <v>15990</v>
      </c>
      <c r="I512" s="5">
        <f t="shared" si="12"/>
        <v>15312.3</v>
      </c>
      <c r="J512" s="15">
        <f>I512/'S1 unemployed'!F338*100</f>
        <v>10.877144379328715</v>
      </c>
    </row>
    <row r="513" spans="1:10" x14ac:dyDescent="0.3">
      <c r="A513" s="1">
        <v>29007</v>
      </c>
      <c r="B513" s="4">
        <v>16045</v>
      </c>
      <c r="C513" s="2">
        <v>2202.6999999999998</v>
      </c>
      <c r="D513" s="4">
        <v>9637</v>
      </c>
      <c r="E513" s="4">
        <v>3526</v>
      </c>
      <c r="H513" s="5">
        <f t="shared" si="11"/>
        <v>16045</v>
      </c>
      <c r="I513" s="5">
        <f t="shared" si="12"/>
        <v>15365.7</v>
      </c>
      <c r="J513" s="15">
        <f>I513/'S1 unemployed'!F339*100</f>
        <v>10.898587113796919</v>
      </c>
    </row>
    <row r="514" spans="1:10" x14ac:dyDescent="0.3">
      <c r="A514" s="1">
        <v>29037</v>
      </c>
      <c r="B514" s="4">
        <v>16150</v>
      </c>
      <c r="C514" s="2">
        <v>2212.6999999999998</v>
      </c>
      <c r="D514" s="4">
        <v>9722</v>
      </c>
      <c r="E514" s="4">
        <v>3544</v>
      </c>
      <c r="H514" s="5">
        <f t="shared" si="11"/>
        <v>16150</v>
      </c>
      <c r="I514" s="5">
        <f t="shared" si="12"/>
        <v>15478.7</v>
      </c>
      <c r="J514" s="15">
        <f>I514/'S1 unemployed'!F340*100</f>
        <v>10.963339141274631</v>
      </c>
    </row>
    <row r="515" spans="1:10" x14ac:dyDescent="0.3">
      <c r="A515" s="1">
        <v>29068</v>
      </c>
      <c r="B515" s="4">
        <v>16229</v>
      </c>
      <c r="C515" s="2">
        <v>2246</v>
      </c>
      <c r="D515" s="4">
        <v>9744</v>
      </c>
      <c r="E515" s="4">
        <v>3560</v>
      </c>
      <c r="H515" s="5">
        <f t="shared" si="11"/>
        <v>16229</v>
      </c>
      <c r="I515" s="5">
        <f t="shared" si="12"/>
        <v>15550</v>
      </c>
      <c r="J515" s="15">
        <f>I515/'S1 unemployed'!F341*100</f>
        <v>11.000438602696699</v>
      </c>
    </row>
    <row r="516" spans="1:10" x14ac:dyDescent="0.3">
      <c r="A516" s="1">
        <v>29099</v>
      </c>
      <c r="B516" s="4">
        <v>16128</v>
      </c>
      <c r="C516" s="2">
        <v>2207.3000000000002</v>
      </c>
      <c r="D516" s="4">
        <v>9666</v>
      </c>
      <c r="E516" s="4">
        <v>3578</v>
      </c>
      <c r="H516" s="5">
        <f t="shared" si="11"/>
        <v>16128</v>
      </c>
      <c r="I516" s="5">
        <f t="shared" si="12"/>
        <v>15451.3</v>
      </c>
      <c r="J516" s="15">
        <f>I516/'S1 unemployed'!F342*100</f>
        <v>10.916792075570344</v>
      </c>
    </row>
    <row r="517" spans="1:10" x14ac:dyDescent="0.3">
      <c r="A517" s="1">
        <v>29129</v>
      </c>
      <c r="B517" s="4">
        <v>16136</v>
      </c>
      <c r="C517" s="2">
        <v>2219.8000000000002</v>
      </c>
      <c r="D517" s="4">
        <v>9679</v>
      </c>
      <c r="E517" s="4">
        <v>3570</v>
      </c>
      <c r="H517" s="5">
        <f t="shared" si="11"/>
        <v>16136</v>
      </c>
      <c r="I517" s="5">
        <f t="shared" si="12"/>
        <v>15468.8</v>
      </c>
      <c r="J517" s="15">
        <f>I517/'S1 unemployed'!F343*100</f>
        <v>10.905117413587687</v>
      </c>
    </row>
    <row r="518" spans="1:10" x14ac:dyDescent="0.3">
      <c r="A518" s="1">
        <v>29160</v>
      </c>
      <c r="B518" s="4">
        <v>16173</v>
      </c>
      <c r="C518" s="2">
        <v>2216.4</v>
      </c>
      <c r="D518" s="4">
        <v>9697</v>
      </c>
      <c r="E518" s="4">
        <v>3590</v>
      </c>
      <c r="H518" s="5">
        <f t="shared" si="11"/>
        <v>16173</v>
      </c>
      <c r="I518" s="5">
        <f t="shared" si="12"/>
        <v>15503.4</v>
      </c>
      <c r="J518" s="15">
        <f>I518/'S1 unemployed'!F344*100</f>
        <v>10.915273807679851</v>
      </c>
    </row>
    <row r="519" spans="1:10" x14ac:dyDescent="0.3">
      <c r="A519" s="1">
        <v>29190</v>
      </c>
      <c r="B519" s="4">
        <v>16180</v>
      </c>
      <c r="C519" s="2">
        <v>2212.1999999999998</v>
      </c>
      <c r="D519" s="4">
        <v>9716</v>
      </c>
      <c r="E519" s="4">
        <v>3578</v>
      </c>
      <c r="H519" s="5">
        <f t="shared" si="11"/>
        <v>16180</v>
      </c>
      <c r="I519" s="5">
        <f t="shared" si="12"/>
        <v>15506.2</v>
      </c>
      <c r="J519" s="15">
        <f>I519/'S1 unemployed'!F345*100</f>
        <v>10.902124009533786</v>
      </c>
    </row>
    <row r="520" spans="1:10" x14ac:dyDescent="0.3">
      <c r="A520" s="1">
        <v>29221</v>
      </c>
      <c r="B520" s="4">
        <v>16201</v>
      </c>
      <c r="C520" s="2">
        <v>2215.5</v>
      </c>
      <c r="D520" s="4">
        <v>9738</v>
      </c>
      <c r="E520" s="4">
        <v>3577</v>
      </c>
      <c r="H520" s="5">
        <f t="shared" si="11"/>
        <v>16201</v>
      </c>
      <c r="I520" s="5">
        <f t="shared" si="12"/>
        <v>15530.5</v>
      </c>
      <c r="J520" s="15">
        <f>I520/'S1 unemployed'!F346*100</f>
        <v>10.903416949247738</v>
      </c>
    </row>
    <row r="521" spans="1:10" x14ac:dyDescent="0.3">
      <c r="A521" s="1">
        <v>29252</v>
      </c>
      <c r="B521" s="4">
        <v>16226</v>
      </c>
      <c r="C521" s="2">
        <v>2234.8000000000002</v>
      </c>
      <c r="D521" s="4">
        <v>9742</v>
      </c>
      <c r="E521" s="4">
        <v>3577</v>
      </c>
      <c r="H521" s="5">
        <f t="shared" si="11"/>
        <v>16226</v>
      </c>
      <c r="I521" s="5">
        <f t="shared" si="12"/>
        <v>15553.8</v>
      </c>
      <c r="J521" s="15">
        <f>I521/'S1 unemployed'!F347*100</f>
        <v>10.906222390508646</v>
      </c>
    </row>
    <row r="522" spans="1:10" x14ac:dyDescent="0.3">
      <c r="A522" s="1">
        <v>29281</v>
      </c>
      <c r="B522" s="4">
        <v>16296</v>
      </c>
      <c r="C522" s="2">
        <v>2288.6999999999998</v>
      </c>
      <c r="D522" s="4">
        <v>9744</v>
      </c>
      <c r="E522" s="4">
        <v>3592</v>
      </c>
      <c r="H522" s="5">
        <f t="shared" si="11"/>
        <v>16296</v>
      </c>
      <c r="I522" s="5">
        <f t="shared" si="12"/>
        <v>15624.7</v>
      </c>
      <c r="J522" s="15">
        <f>I522/'S1 unemployed'!F348*100</f>
        <v>10.942509577068261</v>
      </c>
    </row>
    <row r="523" spans="1:10" x14ac:dyDescent="0.3">
      <c r="A523" s="1">
        <v>29312</v>
      </c>
      <c r="B523" s="4">
        <v>16583</v>
      </c>
      <c r="C523" s="2">
        <v>2590.3000000000002</v>
      </c>
      <c r="D523" s="4">
        <v>9723</v>
      </c>
      <c r="E523" s="4">
        <v>3602</v>
      </c>
      <c r="H523" s="5">
        <f t="shared" si="11"/>
        <v>16583</v>
      </c>
      <c r="I523" s="5">
        <f t="shared" si="12"/>
        <v>15915.3</v>
      </c>
      <c r="J523" s="15">
        <f>I523/'S1 unemployed'!F349*100</f>
        <v>11.132538716582028</v>
      </c>
    </row>
    <row r="524" spans="1:10" x14ac:dyDescent="0.3">
      <c r="A524" s="1">
        <v>29342</v>
      </c>
      <c r="B524" s="4">
        <v>16454</v>
      </c>
      <c r="C524" s="2">
        <v>2417.3000000000002</v>
      </c>
      <c r="D524" s="4">
        <v>9758</v>
      </c>
      <c r="E524" s="4">
        <v>3608</v>
      </c>
      <c r="H524" s="5">
        <f t="shared" si="11"/>
        <v>16454</v>
      </c>
      <c r="I524" s="5">
        <f t="shared" si="12"/>
        <v>15783.3</v>
      </c>
      <c r="J524" s="15">
        <f>I524/'S1 unemployed'!F350*100</f>
        <v>11.02686275194746</v>
      </c>
    </row>
    <row r="525" spans="1:10" x14ac:dyDescent="0.3">
      <c r="A525" s="1">
        <v>29373</v>
      </c>
      <c r="B525" s="4">
        <v>16441</v>
      </c>
      <c r="C525" s="2">
        <v>2401.6999999999998</v>
      </c>
      <c r="D525" s="4">
        <v>9767</v>
      </c>
      <c r="E525" s="4">
        <v>3598</v>
      </c>
      <c r="H525" s="5">
        <f t="shared" si="11"/>
        <v>16441</v>
      </c>
      <c r="I525" s="5">
        <f t="shared" si="12"/>
        <v>15766.7</v>
      </c>
      <c r="J525" s="15">
        <f>I525/'S1 unemployed'!F351*100</f>
        <v>11.000586076496937</v>
      </c>
    </row>
    <row r="526" spans="1:10" x14ac:dyDescent="0.3">
      <c r="A526" s="1">
        <v>29403</v>
      </c>
      <c r="B526" s="4">
        <v>16418</v>
      </c>
      <c r="C526" s="2">
        <v>2349.6</v>
      </c>
      <c r="D526" s="4">
        <v>9775</v>
      </c>
      <c r="E526" s="4">
        <v>3620</v>
      </c>
      <c r="H526" s="5">
        <f t="shared" si="11"/>
        <v>16418</v>
      </c>
      <c r="I526" s="5">
        <f t="shared" si="12"/>
        <v>15744.6</v>
      </c>
      <c r="J526" s="15">
        <f>I526/'S1 unemployed'!F352*100</f>
        <v>10.967413867565723</v>
      </c>
    </row>
    <row r="527" spans="1:10" x14ac:dyDescent="0.3">
      <c r="A527" s="1">
        <v>29434</v>
      </c>
      <c r="B527" s="4">
        <v>16410</v>
      </c>
      <c r="C527" s="2">
        <v>2300.1</v>
      </c>
      <c r="D527" s="4">
        <v>9803</v>
      </c>
      <c r="E527" s="4">
        <v>3627</v>
      </c>
      <c r="H527" s="5">
        <f t="shared" si="11"/>
        <v>16410</v>
      </c>
      <c r="I527" s="5">
        <f t="shared" si="12"/>
        <v>15730.1</v>
      </c>
      <c r="J527" s="15">
        <f>I527/'S1 unemployed'!F353*100</f>
        <v>10.947857073259003</v>
      </c>
    </row>
    <row r="528" spans="1:10" x14ac:dyDescent="0.3">
      <c r="A528" s="1">
        <v>29465</v>
      </c>
      <c r="B528" s="4">
        <v>16330</v>
      </c>
      <c r="C528" s="2">
        <v>2253</v>
      </c>
      <c r="D528" s="4">
        <v>9769</v>
      </c>
      <c r="E528" s="4">
        <v>3625</v>
      </c>
      <c r="H528" s="5">
        <f t="shared" si="11"/>
        <v>16330</v>
      </c>
      <c r="I528" s="5">
        <f t="shared" si="12"/>
        <v>15647</v>
      </c>
      <c r="J528" s="15">
        <f>I528/'S1 unemployed'!F354*100</f>
        <v>10.878890905172115</v>
      </c>
    </row>
    <row r="529" spans="1:10" x14ac:dyDescent="0.3">
      <c r="A529" s="1">
        <v>29495</v>
      </c>
      <c r="B529" s="4">
        <v>16386</v>
      </c>
      <c r="C529" s="2">
        <v>2286.9</v>
      </c>
      <c r="D529" s="4">
        <v>9802</v>
      </c>
      <c r="E529" s="4">
        <v>3626</v>
      </c>
      <c r="H529" s="5">
        <f t="shared" si="11"/>
        <v>16386</v>
      </c>
      <c r="I529" s="5">
        <f t="shared" si="12"/>
        <v>15714.9</v>
      </c>
      <c r="J529" s="15">
        <f>I529/'S1 unemployed'!F355*100</f>
        <v>10.914261902281487</v>
      </c>
    </row>
    <row r="530" spans="1:10" x14ac:dyDescent="0.3">
      <c r="A530" s="1">
        <v>29526</v>
      </c>
      <c r="B530" s="4">
        <v>16391</v>
      </c>
      <c r="C530" s="2">
        <v>2289.5</v>
      </c>
      <c r="D530" s="4">
        <v>9799</v>
      </c>
      <c r="E530" s="4">
        <v>3632</v>
      </c>
      <c r="H530" s="5">
        <f t="shared" si="11"/>
        <v>16391</v>
      </c>
      <c r="I530" s="5">
        <f t="shared" si="12"/>
        <v>15720.5</v>
      </c>
      <c r="J530" s="15">
        <f>I530/'S1 unemployed'!F356*100</f>
        <v>10.906788774412878</v>
      </c>
    </row>
    <row r="531" spans="1:10" x14ac:dyDescent="0.3">
      <c r="A531" s="1">
        <v>29556</v>
      </c>
      <c r="B531" s="4">
        <v>16373</v>
      </c>
      <c r="C531" s="2">
        <v>2290.1</v>
      </c>
      <c r="D531" s="4">
        <v>9778</v>
      </c>
      <c r="E531" s="4">
        <v>3634</v>
      </c>
      <c r="H531" s="5">
        <f t="shared" si="11"/>
        <v>16373</v>
      </c>
      <c r="I531" s="5">
        <f t="shared" si="12"/>
        <v>15702.1</v>
      </c>
      <c r="J531" s="15">
        <f>I531/'S1 unemployed'!F357*100</f>
        <v>10.882622014609872</v>
      </c>
    </row>
    <row r="532" spans="1:10" x14ac:dyDescent="0.3">
      <c r="A532" s="1">
        <v>29587</v>
      </c>
      <c r="B532" s="4">
        <v>16360</v>
      </c>
      <c r="C532" s="2">
        <v>2286.1999999999998</v>
      </c>
      <c r="D532" s="4">
        <v>9764</v>
      </c>
      <c r="E532" s="4">
        <v>3635</v>
      </c>
      <c r="H532" s="5">
        <f t="shared" si="11"/>
        <v>16360</v>
      </c>
      <c r="I532" s="5">
        <f t="shared" si="12"/>
        <v>15685.2</v>
      </c>
      <c r="J532" s="15">
        <f>I532/'S1 unemployed'!F358*100</f>
        <v>10.85646257561705</v>
      </c>
    </row>
    <row r="533" spans="1:10" x14ac:dyDescent="0.3">
      <c r="A533" s="1">
        <v>29618</v>
      </c>
      <c r="B533" s="4">
        <v>16346</v>
      </c>
      <c r="C533" s="2">
        <v>2275.1999999999998</v>
      </c>
      <c r="D533" s="4">
        <v>9761</v>
      </c>
      <c r="E533" s="4">
        <v>3639</v>
      </c>
      <c r="H533" s="5">
        <f t="shared" si="11"/>
        <v>16346</v>
      </c>
      <c r="I533" s="5">
        <f t="shared" si="12"/>
        <v>15675.2</v>
      </c>
      <c r="J533" s="15">
        <f>I533/'S1 unemployed'!F359*100</f>
        <v>10.838363514419854</v>
      </c>
    </row>
    <row r="534" spans="1:10" x14ac:dyDescent="0.3">
      <c r="A534" s="1">
        <v>29646</v>
      </c>
      <c r="B534" s="4">
        <v>16292</v>
      </c>
      <c r="C534" s="2">
        <v>2259.8000000000002</v>
      </c>
      <c r="D534" s="4">
        <v>9726</v>
      </c>
      <c r="E534" s="4">
        <v>3634</v>
      </c>
      <c r="H534" s="5">
        <f t="shared" si="11"/>
        <v>16292</v>
      </c>
      <c r="I534" s="5">
        <f t="shared" si="12"/>
        <v>15619.8</v>
      </c>
      <c r="J534" s="15">
        <f>I534/'S1 unemployed'!F360*100</f>
        <v>10.789613655045693</v>
      </c>
    </row>
    <row r="535" spans="1:10" x14ac:dyDescent="0.3">
      <c r="A535" s="1">
        <v>29677</v>
      </c>
      <c r="B535" s="4">
        <v>16260</v>
      </c>
      <c r="C535" s="2">
        <v>2244</v>
      </c>
      <c r="D535" s="4">
        <v>9713</v>
      </c>
      <c r="E535" s="4">
        <v>3632</v>
      </c>
      <c r="H535" s="5">
        <f t="shared" si="11"/>
        <v>16260</v>
      </c>
      <c r="I535" s="5">
        <f t="shared" si="12"/>
        <v>15589</v>
      </c>
      <c r="J535" s="15">
        <f>I535/'S1 unemployed'!F361*100</f>
        <v>10.757117818352448</v>
      </c>
    </row>
    <row r="536" spans="1:10" x14ac:dyDescent="0.3">
      <c r="A536" s="1">
        <v>29707</v>
      </c>
      <c r="B536" s="4">
        <v>16198</v>
      </c>
      <c r="C536" s="2">
        <v>2233.9</v>
      </c>
      <c r="D536" s="4">
        <v>9660</v>
      </c>
      <c r="E536" s="4">
        <v>3634</v>
      </c>
      <c r="H536" s="5">
        <f t="shared" si="11"/>
        <v>16198</v>
      </c>
      <c r="I536" s="5">
        <f t="shared" si="12"/>
        <v>15527.9</v>
      </c>
      <c r="J536" s="15">
        <f>I536/'S1 unemployed'!F362*100</f>
        <v>10.703950588348832</v>
      </c>
    </row>
    <row r="537" spans="1:10" x14ac:dyDescent="0.3">
      <c r="A537" s="1">
        <v>29738</v>
      </c>
      <c r="B537" s="4">
        <v>16159</v>
      </c>
      <c r="C537" s="2">
        <v>2235.1</v>
      </c>
      <c r="D537" s="4">
        <v>9622</v>
      </c>
      <c r="E537" s="4">
        <v>3629</v>
      </c>
      <c r="H537" s="5">
        <f t="shared" si="11"/>
        <v>16159</v>
      </c>
      <c r="I537" s="5">
        <f t="shared" si="12"/>
        <v>15486.1</v>
      </c>
      <c r="J537" s="15">
        <f>I537/'S1 unemployed'!F363*100</f>
        <v>10.663448693760071</v>
      </c>
    </row>
    <row r="538" spans="1:10" x14ac:dyDescent="0.3">
      <c r="A538" s="1">
        <v>29768</v>
      </c>
      <c r="B538" s="4">
        <v>16175</v>
      </c>
      <c r="C538" s="2">
        <v>2240.1</v>
      </c>
      <c r="D538" s="4">
        <v>9625</v>
      </c>
      <c r="E538" s="4">
        <v>3638</v>
      </c>
      <c r="H538" s="5">
        <f t="shared" si="11"/>
        <v>16175</v>
      </c>
      <c r="I538" s="5">
        <f t="shared" si="12"/>
        <v>15503.1</v>
      </c>
      <c r="J538" s="15">
        <f>I538/'S1 unemployed'!F364*100</f>
        <v>10.66384647131655</v>
      </c>
    </row>
    <row r="539" spans="1:10" x14ac:dyDescent="0.3">
      <c r="A539" s="1">
        <v>29799</v>
      </c>
      <c r="B539" s="4">
        <v>16110</v>
      </c>
      <c r="C539" s="2">
        <v>2243.1999999999998</v>
      </c>
      <c r="D539" s="4">
        <v>9551</v>
      </c>
      <c r="E539" s="4">
        <v>3638</v>
      </c>
      <c r="H539" s="5">
        <f t="shared" si="11"/>
        <v>16110</v>
      </c>
      <c r="I539" s="5">
        <f t="shared" si="12"/>
        <v>15432.2</v>
      </c>
      <c r="J539" s="15">
        <f>I539/'S1 unemployed'!F365*100</f>
        <v>10.607270752713301</v>
      </c>
    </row>
    <row r="540" spans="1:10" x14ac:dyDescent="0.3">
      <c r="A540" s="1">
        <v>29830</v>
      </c>
      <c r="B540" s="4">
        <v>16031</v>
      </c>
      <c r="C540" s="2">
        <v>2235.8000000000002</v>
      </c>
      <c r="D540" s="4">
        <v>9467</v>
      </c>
      <c r="E540" s="4">
        <v>3644</v>
      </c>
      <c r="H540" s="5">
        <f t="shared" si="11"/>
        <v>16031</v>
      </c>
      <c r="I540" s="5">
        <f t="shared" si="12"/>
        <v>15346.8</v>
      </c>
      <c r="J540" s="15">
        <f>I540/'S1 unemployed'!F366*100</f>
        <v>10.538213280230721</v>
      </c>
    </row>
    <row r="541" spans="1:10" x14ac:dyDescent="0.3">
      <c r="A541" s="1">
        <v>29860</v>
      </c>
      <c r="B541" s="4">
        <v>16069</v>
      </c>
      <c r="C541" s="2">
        <v>2239.3000000000002</v>
      </c>
      <c r="D541" s="4">
        <v>9497</v>
      </c>
      <c r="E541" s="4">
        <v>3652</v>
      </c>
      <c r="H541" s="5">
        <f t="shared" ref="H541:H604" si="13">B541-F541</f>
        <v>16069</v>
      </c>
      <c r="I541" s="5">
        <f t="shared" ref="I541:I604" si="14">C541+D541+E541-F541</f>
        <v>15388.3</v>
      </c>
      <c r="J541" s="15">
        <f>I541/'S1 unemployed'!F367*100</f>
        <v>10.555330722218031</v>
      </c>
    </row>
    <row r="542" spans="1:10" x14ac:dyDescent="0.3">
      <c r="A542" s="1">
        <v>29891</v>
      </c>
      <c r="B542" s="4">
        <v>16078</v>
      </c>
      <c r="C542" s="2">
        <v>2239.6999999999998</v>
      </c>
      <c r="D542" s="4">
        <v>9514</v>
      </c>
      <c r="E542" s="4">
        <v>3651</v>
      </c>
      <c r="H542" s="5">
        <f t="shared" si="13"/>
        <v>16078</v>
      </c>
      <c r="I542" s="5">
        <f t="shared" si="14"/>
        <v>15404.7</v>
      </c>
      <c r="J542" s="15">
        <f>I542/'S1 unemployed'!F368*100</f>
        <v>10.556153250508803</v>
      </c>
    </row>
    <row r="543" spans="1:10" x14ac:dyDescent="0.3">
      <c r="A543" s="1">
        <v>29921</v>
      </c>
      <c r="B543" s="4">
        <v>16073</v>
      </c>
      <c r="C543" s="2">
        <v>2230.3000000000002</v>
      </c>
      <c r="D543" s="4">
        <v>9510</v>
      </c>
      <c r="E543" s="4">
        <v>3656</v>
      </c>
      <c r="H543" s="5">
        <f t="shared" si="13"/>
        <v>16073</v>
      </c>
      <c r="I543" s="5">
        <f t="shared" si="14"/>
        <v>15396.3</v>
      </c>
      <c r="J543" s="15">
        <f>I543/'S1 unemployed'!F369*100</f>
        <v>10.541295521611426</v>
      </c>
    </row>
    <row r="544" spans="1:10" x14ac:dyDescent="0.3">
      <c r="A544" s="1">
        <v>29952</v>
      </c>
      <c r="B544" s="4">
        <v>16041</v>
      </c>
      <c r="C544" s="2">
        <v>2197.5</v>
      </c>
      <c r="D544" s="4">
        <v>9493</v>
      </c>
      <c r="E544" s="4">
        <v>3646</v>
      </c>
      <c r="H544" s="5">
        <f t="shared" si="13"/>
        <v>16041</v>
      </c>
      <c r="I544" s="5">
        <f t="shared" si="14"/>
        <v>15336.5</v>
      </c>
      <c r="J544" s="15">
        <f>I544/'S1 unemployed'!F370*100</f>
        <v>10.490871406193353</v>
      </c>
    </row>
    <row r="545" spans="1:10" x14ac:dyDescent="0.3">
      <c r="A545" s="1">
        <v>29983</v>
      </c>
      <c r="B545" s="4">
        <v>16011</v>
      </c>
      <c r="C545" s="2">
        <v>2213</v>
      </c>
      <c r="D545" s="4">
        <v>9473</v>
      </c>
      <c r="E545" s="4">
        <v>3644</v>
      </c>
      <c r="H545" s="5">
        <f t="shared" si="13"/>
        <v>16011</v>
      </c>
      <c r="I545" s="5">
        <f t="shared" si="14"/>
        <v>15330</v>
      </c>
      <c r="J545" s="15">
        <f>I545/'S1 unemployed'!F371*100</f>
        <v>10.477895945539546</v>
      </c>
    </row>
    <row r="546" spans="1:10" x14ac:dyDescent="0.3">
      <c r="A546" s="1">
        <v>30011</v>
      </c>
      <c r="B546" s="4">
        <v>16024</v>
      </c>
      <c r="C546" s="2">
        <v>2208.9</v>
      </c>
      <c r="D546" s="4">
        <v>9487</v>
      </c>
      <c r="E546" s="4">
        <v>3647</v>
      </c>
      <c r="H546" s="5">
        <f t="shared" si="13"/>
        <v>16024</v>
      </c>
      <c r="I546" s="5">
        <f t="shared" si="14"/>
        <v>15342.9</v>
      </c>
      <c r="J546" s="15">
        <f>I546/'S1 unemployed'!F372*100</f>
        <v>10.477546504957797</v>
      </c>
    </row>
    <row r="547" spans="1:10" x14ac:dyDescent="0.3">
      <c r="A547" s="1">
        <v>30042</v>
      </c>
      <c r="B547" s="4">
        <v>16010</v>
      </c>
      <c r="C547" s="2">
        <v>2191</v>
      </c>
      <c r="D547" s="4">
        <v>9494</v>
      </c>
      <c r="E547" s="4">
        <v>3644</v>
      </c>
      <c r="H547" s="5">
        <f t="shared" si="13"/>
        <v>16010</v>
      </c>
      <c r="I547" s="5">
        <f t="shared" si="14"/>
        <v>15329</v>
      </c>
      <c r="J547" s="15">
        <f>I547/'S1 unemployed'!F373*100</f>
        <v>10.458840787363968</v>
      </c>
    </row>
    <row r="548" spans="1:10" x14ac:dyDescent="0.3">
      <c r="A548" s="1">
        <v>30072</v>
      </c>
      <c r="B548" s="4">
        <v>16003</v>
      </c>
      <c r="C548" s="2">
        <v>2177.6</v>
      </c>
      <c r="D548" s="4">
        <v>9503</v>
      </c>
      <c r="E548" s="4">
        <v>3645</v>
      </c>
      <c r="H548" s="5">
        <f t="shared" si="13"/>
        <v>16003</v>
      </c>
      <c r="I548" s="5">
        <f t="shared" si="14"/>
        <v>15325.6</v>
      </c>
      <c r="J548" s="15">
        <f>I548/'S1 unemployed'!F374*100</f>
        <v>10.446898432174507</v>
      </c>
    </row>
    <row r="549" spans="1:10" x14ac:dyDescent="0.3">
      <c r="A549" s="1">
        <v>30103</v>
      </c>
      <c r="B549" s="4">
        <v>16016</v>
      </c>
      <c r="C549" s="2">
        <v>2193.6999999999998</v>
      </c>
      <c r="D549" s="4">
        <v>9490</v>
      </c>
      <c r="E549" s="4">
        <v>3653</v>
      </c>
      <c r="H549" s="5">
        <f t="shared" si="13"/>
        <v>16016</v>
      </c>
      <c r="I549" s="5">
        <f t="shared" si="14"/>
        <v>15336.7</v>
      </c>
      <c r="J549" s="15">
        <f>I549/'S1 unemployed'!F375*100</f>
        <v>10.445066470524136</v>
      </c>
    </row>
    <row r="550" spans="1:10" x14ac:dyDescent="0.3">
      <c r="A550" s="1">
        <v>30133</v>
      </c>
      <c r="B550" s="4">
        <v>15890</v>
      </c>
      <c r="C550" s="2">
        <v>2197.3000000000002</v>
      </c>
      <c r="D550" s="4">
        <v>9389</v>
      </c>
      <c r="E550" s="4">
        <v>3625</v>
      </c>
      <c r="H550" s="5">
        <f t="shared" si="13"/>
        <v>15890</v>
      </c>
      <c r="I550" s="5">
        <f t="shared" si="14"/>
        <v>15211.3</v>
      </c>
      <c r="J550" s="15">
        <f>I550/'S1 unemployed'!F376*100</f>
        <v>10.350498768389107</v>
      </c>
    </row>
    <row r="551" spans="1:10" x14ac:dyDescent="0.3">
      <c r="A551" s="1">
        <v>30164</v>
      </c>
      <c r="B551" s="4">
        <v>15930</v>
      </c>
      <c r="C551" s="2">
        <v>2204</v>
      </c>
      <c r="D551" s="4">
        <v>9420</v>
      </c>
      <c r="E551" s="4">
        <v>3625</v>
      </c>
      <c r="H551" s="5">
        <f t="shared" si="13"/>
        <v>15930</v>
      </c>
      <c r="I551" s="5">
        <f t="shared" si="14"/>
        <v>15249</v>
      </c>
      <c r="J551" s="15">
        <f>I551/'S1 unemployed'!F377*100</f>
        <v>10.369378068517184</v>
      </c>
    </row>
    <row r="552" spans="1:10" x14ac:dyDescent="0.3">
      <c r="A552" s="1">
        <v>30195</v>
      </c>
      <c r="B552" s="4">
        <v>15923</v>
      </c>
      <c r="C552" s="2">
        <v>2183.1</v>
      </c>
      <c r="D552" s="4">
        <v>9420</v>
      </c>
      <c r="E552" s="4">
        <v>3627</v>
      </c>
      <c r="H552" s="5">
        <f t="shared" si="13"/>
        <v>15923</v>
      </c>
      <c r="I552" s="5">
        <f t="shared" si="14"/>
        <v>15230.1</v>
      </c>
      <c r="J552" s="15">
        <f>I552/'S1 unemployed'!F378*100</f>
        <v>10.347378862407263</v>
      </c>
    </row>
    <row r="553" spans="1:10" x14ac:dyDescent="0.3">
      <c r="A553" s="1">
        <v>30225</v>
      </c>
      <c r="B553" s="4">
        <v>15956</v>
      </c>
      <c r="C553" s="2">
        <v>2208.1999999999998</v>
      </c>
      <c r="D553" s="4">
        <v>9430</v>
      </c>
      <c r="E553" s="4">
        <v>3636</v>
      </c>
      <c r="H553" s="5">
        <f t="shared" si="13"/>
        <v>15956</v>
      </c>
      <c r="I553" s="5">
        <f t="shared" si="14"/>
        <v>15274.2</v>
      </c>
      <c r="J553" s="15">
        <f>I553/'S1 unemployed'!F379*100</f>
        <v>10.367479365768897</v>
      </c>
    </row>
    <row r="554" spans="1:10" x14ac:dyDescent="0.3">
      <c r="A554" s="1">
        <v>30256</v>
      </c>
      <c r="B554" s="4">
        <v>15977</v>
      </c>
      <c r="C554" s="2">
        <v>2207</v>
      </c>
      <c r="D554" s="4">
        <v>9441</v>
      </c>
      <c r="E554" s="4">
        <v>3640</v>
      </c>
      <c r="H554" s="5">
        <f t="shared" si="13"/>
        <v>15977</v>
      </c>
      <c r="I554" s="5">
        <f t="shared" si="14"/>
        <v>15288</v>
      </c>
      <c r="J554" s="15">
        <f>I554/'S1 unemployed'!F380*100</f>
        <v>10.367557303675573</v>
      </c>
    </row>
    <row r="555" spans="1:10" x14ac:dyDescent="0.3">
      <c r="A555" s="1">
        <v>30286</v>
      </c>
      <c r="B555" s="4">
        <v>15981</v>
      </c>
      <c r="C555" s="2">
        <v>2216.6</v>
      </c>
      <c r="D555" s="4">
        <v>9440</v>
      </c>
      <c r="E555" s="4">
        <v>3645</v>
      </c>
      <c r="H555" s="5">
        <f t="shared" si="13"/>
        <v>15981</v>
      </c>
      <c r="I555" s="5">
        <f t="shared" si="14"/>
        <v>15301.6</v>
      </c>
      <c r="J555" s="15">
        <f>I555/'S1 unemployed'!F381*100</f>
        <v>10.368342593847405</v>
      </c>
    </row>
    <row r="556" spans="1:10" x14ac:dyDescent="0.3">
      <c r="A556" s="1">
        <v>30317</v>
      </c>
      <c r="B556" s="4">
        <v>16023</v>
      </c>
      <c r="C556" s="2">
        <v>2239.8000000000002</v>
      </c>
      <c r="D556" s="4">
        <v>9448</v>
      </c>
      <c r="E556" s="4">
        <v>3654</v>
      </c>
      <c r="H556" s="5">
        <f t="shared" si="13"/>
        <v>16023</v>
      </c>
      <c r="I556" s="5">
        <f t="shared" si="14"/>
        <v>15341.8</v>
      </c>
      <c r="J556" s="15">
        <f>I556/'S1 unemployed'!F382*100</f>
        <v>10.387769058371871</v>
      </c>
    </row>
    <row r="557" spans="1:10" x14ac:dyDescent="0.3">
      <c r="A557" s="1">
        <v>30348</v>
      </c>
      <c r="B557" s="4">
        <v>16004</v>
      </c>
      <c r="C557" s="2">
        <v>2228</v>
      </c>
      <c r="D557" s="4">
        <v>9445</v>
      </c>
      <c r="E557" s="4">
        <v>3649</v>
      </c>
      <c r="H557" s="5">
        <f t="shared" si="13"/>
        <v>16004</v>
      </c>
      <c r="I557" s="5">
        <f t="shared" si="14"/>
        <v>15322</v>
      </c>
      <c r="J557" s="15">
        <f>I557/'S1 unemployed'!F383*100</f>
        <v>10.366150681965793</v>
      </c>
    </row>
    <row r="558" spans="1:10" x14ac:dyDescent="0.3">
      <c r="A558" s="1">
        <v>30376</v>
      </c>
      <c r="B558" s="4">
        <v>16005</v>
      </c>
      <c r="C558" s="2">
        <v>2226.5</v>
      </c>
      <c r="D558" s="4">
        <v>9449</v>
      </c>
      <c r="E558" s="4">
        <v>3648</v>
      </c>
      <c r="H558" s="5">
        <f t="shared" si="13"/>
        <v>16005</v>
      </c>
      <c r="I558" s="5">
        <f t="shared" si="14"/>
        <v>15323.5</v>
      </c>
      <c r="J558" s="15">
        <f>I558/'S1 unemployed'!F384*100</f>
        <v>10.359385880110059</v>
      </c>
    </row>
    <row r="559" spans="1:10" x14ac:dyDescent="0.3">
      <c r="A559" s="1">
        <v>30407</v>
      </c>
      <c r="B559" s="4">
        <v>15990</v>
      </c>
      <c r="C559" s="2">
        <v>2221.4</v>
      </c>
      <c r="D559" s="4">
        <v>9434</v>
      </c>
      <c r="E559" s="4">
        <v>3654</v>
      </c>
      <c r="H559" s="5">
        <f t="shared" si="13"/>
        <v>15990</v>
      </c>
      <c r="I559" s="5">
        <f t="shared" si="14"/>
        <v>15309.4</v>
      </c>
      <c r="J559" s="15">
        <f>I559/'S1 unemployed'!F385*100</f>
        <v>10.342581896056693</v>
      </c>
    </row>
    <row r="560" spans="1:10" x14ac:dyDescent="0.3">
      <c r="A560" s="1">
        <v>30437</v>
      </c>
      <c r="B560" s="4">
        <v>16005</v>
      </c>
      <c r="C560" s="2">
        <v>2225.6</v>
      </c>
      <c r="D560" s="4">
        <v>9449</v>
      </c>
      <c r="E560" s="4">
        <v>3652</v>
      </c>
      <c r="H560" s="5">
        <f t="shared" si="13"/>
        <v>16005</v>
      </c>
      <c r="I560" s="5">
        <f t="shared" si="14"/>
        <v>15326.6</v>
      </c>
      <c r="J560" s="15">
        <f>I560/'S1 unemployed'!F386*100</f>
        <v>10.345674845590469</v>
      </c>
    </row>
    <row r="561" spans="1:10" x14ac:dyDescent="0.3">
      <c r="A561" s="1">
        <v>30468</v>
      </c>
      <c r="B561" s="4">
        <v>16020</v>
      </c>
      <c r="C561" s="2">
        <v>2225.1999999999998</v>
      </c>
      <c r="D561" s="4">
        <v>9453</v>
      </c>
      <c r="E561" s="4">
        <v>3662</v>
      </c>
      <c r="H561" s="5">
        <f t="shared" si="13"/>
        <v>16020</v>
      </c>
      <c r="I561" s="5">
        <f t="shared" si="14"/>
        <v>15340.2</v>
      </c>
      <c r="J561" s="15">
        <f>I561/'S1 unemployed'!F387*100</f>
        <v>10.346055533448888</v>
      </c>
    </row>
    <row r="562" spans="1:10" x14ac:dyDescent="0.3">
      <c r="A562" s="1">
        <v>30498</v>
      </c>
      <c r="B562" s="4">
        <v>16011</v>
      </c>
      <c r="C562" s="2">
        <v>2215.5</v>
      </c>
      <c r="D562" s="4">
        <v>9434</v>
      </c>
      <c r="E562" s="4">
        <v>3669</v>
      </c>
      <c r="H562" s="5">
        <f t="shared" si="13"/>
        <v>16011</v>
      </c>
      <c r="I562" s="5">
        <f t="shared" si="14"/>
        <v>15318.5</v>
      </c>
      <c r="J562" s="15">
        <f>I562/'S1 unemployed'!F388*100</f>
        <v>10.322369795351785</v>
      </c>
    </row>
    <row r="563" spans="1:10" x14ac:dyDescent="0.3">
      <c r="A563" s="1">
        <v>30529</v>
      </c>
      <c r="B563" s="4">
        <v>16016</v>
      </c>
      <c r="C563" s="2">
        <v>2229.9</v>
      </c>
      <c r="D563" s="4">
        <v>9428</v>
      </c>
      <c r="E563" s="4">
        <v>3675</v>
      </c>
      <c r="H563" s="5">
        <f t="shared" si="13"/>
        <v>16016</v>
      </c>
      <c r="I563" s="5">
        <f t="shared" si="14"/>
        <v>15332.9</v>
      </c>
      <c r="J563" s="15">
        <f>I563/'S1 unemployed'!F389*100</f>
        <v>10.326019611012338</v>
      </c>
    </row>
    <row r="564" spans="1:10" x14ac:dyDescent="0.3">
      <c r="A564" s="1">
        <v>30560</v>
      </c>
      <c r="B564" s="4">
        <v>16042</v>
      </c>
      <c r="C564" s="2">
        <v>2240.5</v>
      </c>
      <c r="D564" s="4">
        <v>9437</v>
      </c>
      <c r="E564" s="4">
        <v>3670</v>
      </c>
      <c r="H564" s="5">
        <f t="shared" si="13"/>
        <v>16042</v>
      </c>
      <c r="I564" s="5">
        <f t="shared" si="14"/>
        <v>15347.5</v>
      </c>
      <c r="J564" s="15">
        <f>I564/'S1 unemployed'!F390*100</f>
        <v>10.327992409203169</v>
      </c>
    </row>
    <row r="565" spans="1:10" x14ac:dyDescent="0.3">
      <c r="A565" s="1">
        <v>30590</v>
      </c>
      <c r="B565" s="4">
        <v>15986</v>
      </c>
      <c r="C565" s="2">
        <v>2239.6999999999998</v>
      </c>
      <c r="D565" s="4">
        <v>9390</v>
      </c>
      <c r="E565" s="4">
        <v>3668</v>
      </c>
      <c r="H565" s="5">
        <f t="shared" si="13"/>
        <v>15986</v>
      </c>
      <c r="I565" s="5">
        <f t="shared" si="14"/>
        <v>15297.7</v>
      </c>
      <c r="J565" s="15">
        <f>I565/'S1 unemployed'!F391*100</f>
        <v>10.286173438855306</v>
      </c>
    </row>
    <row r="566" spans="1:10" x14ac:dyDescent="0.3">
      <c r="A566" s="1">
        <v>30621</v>
      </c>
      <c r="B566" s="4">
        <v>15997</v>
      </c>
      <c r="C566" s="2">
        <v>2231.1</v>
      </c>
      <c r="D566" s="4">
        <v>9407</v>
      </c>
      <c r="E566" s="4">
        <v>3670</v>
      </c>
      <c r="H566" s="5">
        <f t="shared" si="13"/>
        <v>15997</v>
      </c>
      <c r="I566" s="5">
        <f t="shared" si="14"/>
        <v>15308.1</v>
      </c>
      <c r="J566" s="15">
        <f>I566/'S1 unemployed'!F392*100</f>
        <v>10.284384069654951</v>
      </c>
    </row>
    <row r="567" spans="1:10" x14ac:dyDescent="0.3">
      <c r="A567" s="1">
        <v>30651</v>
      </c>
      <c r="B567" s="4">
        <v>16008</v>
      </c>
      <c r="C567" s="2">
        <v>2232.6</v>
      </c>
      <c r="D567" s="4">
        <v>9408</v>
      </c>
      <c r="E567" s="4">
        <v>3677</v>
      </c>
      <c r="H567" s="5">
        <f t="shared" si="13"/>
        <v>16008</v>
      </c>
      <c r="I567" s="5">
        <f t="shared" si="14"/>
        <v>15317.6</v>
      </c>
      <c r="J567" s="15">
        <f>I567/'S1 unemployed'!F393*100</f>
        <v>10.283029001074114</v>
      </c>
    </row>
    <row r="568" spans="1:10" x14ac:dyDescent="0.3">
      <c r="A568" s="1">
        <v>30682</v>
      </c>
      <c r="B568" s="4">
        <v>16010</v>
      </c>
      <c r="C568" s="2">
        <v>2227.1999999999998</v>
      </c>
      <c r="D568" s="4">
        <v>9411</v>
      </c>
      <c r="E568" s="4">
        <v>3679</v>
      </c>
      <c r="H568" s="5">
        <f t="shared" si="13"/>
        <v>16010</v>
      </c>
      <c r="I568" s="5">
        <f t="shared" si="14"/>
        <v>15317.2</v>
      </c>
      <c r="J568" s="15">
        <f>I568/'S1 unemployed'!F394*100</f>
        <v>10.256458330543317</v>
      </c>
    </row>
    <row r="569" spans="1:10" x14ac:dyDescent="0.3">
      <c r="A569" s="1">
        <v>30713</v>
      </c>
      <c r="B569" s="4">
        <v>16025</v>
      </c>
      <c r="C569" s="2">
        <v>2225.6999999999998</v>
      </c>
      <c r="D569" s="4">
        <v>9414</v>
      </c>
      <c r="E569" s="4">
        <v>3689</v>
      </c>
      <c r="H569" s="5">
        <f t="shared" si="13"/>
        <v>16025</v>
      </c>
      <c r="I569" s="5">
        <f t="shared" si="14"/>
        <v>15328.7</v>
      </c>
      <c r="J569" s="15">
        <f>I569/'S1 unemployed'!F395*100</f>
        <v>10.256741385078621</v>
      </c>
    </row>
    <row r="570" spans="1:10" x14ac:dyDescent="0.3">
      <c r="A570" s="1">
        <v>30742</v>
      </c>
      <c r="B570" s="4">
        <v>16030</v>
      </c>
      <c r="C570" s="2">
        <v>2229.1</v>
      </c>
      <c r="D570" s="4">
        <v>9411</v>
      </c>
      <c r="E570" s="4">
        <v>3693</v>
      </c>
      <c r="H570" s="5">
        <f t="shared" si="13"/>
        <v>16030</v>
      </c>
      <c r="I570" s="5">
        <f t="shared" si="14"/>
        <v>15333.1</v>
      </c>
      <c r="J570" s="15">
        <f>I570/'S1 unemployed'!F396*100</f>
        <v>10.25241381154885</v>
      </c>
    </row>
    <row r="571" spans="1:10" x14ac:dyDescent="0.3">
      <c r="A571" s="1">
        <v>30773</v>
      </c>
      <c r="B571" s="4">
        <v>16075</v>
      </c>
      <c r="C571" s="2">
        <v>2232.6</v>
      </c>
      <c r="D571" s="4">
        <v>9440</v>
      </c>
      <c r="E571" s="4">
        <v>3704</v>
      </c>
      <c r="H571" s="5">
        <f t="shared" si="13"/>
        <v>16075</v>
      </c>
      <c r="I571" s="5">
        <f t="shared" si="14"/>
        <v>15376.6</v>
      </c>
      <c r="J571" s="15">
        <f>I571/'S1 unemployed'!F397*100</f>
        <v>10.274423856901356</v>
      </c>
    </row>
    <row r="572" spans="1:10" x14ac:dyDescent="0.3">
      <c r="A572" s="1">
        <v>30803</v>
      </c>
      <c r="B572" s="4">
        <v>16103</v>
      </c>
      <c r="C572" s="2">
        <v>2236.6</v>
      </c>
      <c r="D572" s="4">
        <v>9446</v>
      </c>
      <c r="E572" s="4">
        <v>3720</v>
      </c>
      <c r="H572" s="5">
        <f t="shared" si="13"/>
        <v>16103</v>
      </c>
      <c r="I572" s="5">
        <f t="shared" si="14"/>
        <v>15402.6</v>
      </c>
      <c r="J572" s="15">
        <f>I572/'S1 unemployed'!F398*100</f>
        <v>10.283825738607911</v>
      </c>
    </row>
    <row r="573" spans="1:10" x14ac:dyDescent="0.3">
      <c r="A573" s="1">
        <v>30834</v>
      </c>
      <c r="B573" s="4">
        <v>16127</v>
      </c>
      <c r="C573" s="2">
        <v>2240.1999999999998</v>
      </c>
      <c r="D573" s="4">
        <v>9450</v>
      </c>
      <c r="E573" s="4">
        <v>3736</v>
      </c>
      <c r="H573" s="5">
        <f t="shared" si="13"/>
        <v>16127</v>
      </c>
      <c r="I573" s="5">
        <f t="shared" si="14"/>
        <v>15426.2</v>
      </c>
      <c r="J573" s="15">
        <f>I573/'S1 unemployed'!F399*100</f>
        <v>10.291680565748216</v>
      </c>
    </row>
    <row r="574" spans="1:10" x14ac:dyDescent="0.3">
      <c r="A574" s="1">
        <v>30864</v>
      </c>
      <c r="B574" s="4">
        <v>16172</v>
      </c>
      <c r="C574" s="2">
        <v>2239.9</v>
      </c>
      <c r="D574" s="4">
        <v>9483</v>
      </c>
      <c r="E574" s="4">
        <v>3744</v>
      </c>
      <c r="H574" s="5">
        <f t="shared" si="13"/>
        <v>16172</v>
      </c>
      <c r="I574" s="5">
        <f t="shared" si="14"/>
        <v>15466.9</v>
      </c>
      <c r="J574" s="15">
        <f>I574/'S1 unemployed'!F400*100</f>
        <v>10.31147289612459</v>
      </c>
    </row>
    <row r="575" spans="1:10" x14ac:dyDescent="0.3">
      <c r="A575" s="1">
        <v>30895</v>
      </c>
      <c r="B575" s="4">
        <v>16224</v>
      </c>
      <c r="C575" s="2">
        <v>2240.1999999999998</v>
      </c>
      <c r="D575" s="4">
        <v>9511</v>
      </c>
      <c r="E575" s="4">
        <v>3763</v>
      </c>
      <c r="H575" s="5">
        <f t="shared" si="13"/>
        <v>16224</v>
      </c>
      <c r="I575" s="5">
        <f t="shared" si="14"/>
        <v>15514.2</v>
      </c>
      <c r="J575" s="15">
        <f>I575/'S1 unemployed'!F401*100</f>
        <v>10.336253705986209</v>
      </c>
    </row>
    <row r="576" spans="1:10" x14ac:dyDescent="0.3">
      <c r="A576" s="1">
        <v>30926</v>
      </c>
      <c r="B576" s="4">
        <v>16255</v>
      </c>
      <c r="C576" s="2">
        <v>2236.8000000000002</v>
      </c>
      <c r="D576" s="4">
        <v>9533</v>
      </c>
      <c r="E576" s="4">
        <v>3767</v>
      </c>
      <c r="H576" s="5">
        <f t="shared" si="13"/>
        <v>16255</v>
      </c>
      <c r="I576" s="5">
        <f t="shared" si="14"/>
        <v>15536.8</v>
      </c>
      <c r="J576" s="15">
        <f>I576/'S1 unemployed'!F402*100</f>
        <v>10.343179351986844</v>
      </c>
    </row>
    <row r="577" spans="1:10" x14ac:dyDescent="0.3">
      <c r="A577" s="1">
        <v>30956</v>
      </c>
      <c r="B577" s="4">
        <v>16274</v>
      </c>
      <c r="C577" s="2">
        <v>2241.9</v>
      </c>
      <c r="D577" s="4">
        <v>9552</v>
      </c>
      <c r="E577" s="4">
        <v>3765</v>
      </c>
      <c r="H577" s="5">
        <f t="shared" si="13"/>
        <v>16274</v>
      </c>
      <c r="I577" s="5">
        <f t="shared" si="14"/>
        <v>15558.9</v>
      </c>
      <c r="J577" s="15">
        <f>I577/'S1 unemployed'!F403*100</f>
        <v>10.348522437794731</v>
      </c>
    </row>
    <row r="578" spans="1:10" x14ac:dyDescent="0.3">
      <c r="A578" s="1">
        <v>30987</v>
      </c>
      <c r="B578" s="4">
        <v>16311</v>
      </c>
      <c r="C578" s="2">
        <v>2247.1</v>
      </c>
      <c r="D578" s="4">
        <v>9573</v>
      </c>
      <c r="E578" s="4">
        <v>3776</v>
      </c>
      <c r="H578" s="5">
        <f t="shared" si="13"/>
        <v>16311</v>
      </c>
      <c r="I578" s="5">
        <f t="shared" si="14"/>
        <v>15596.1</v>
      </c>
      <c r="J578" s="15">
        <f>I578/'S1 unemployed'!F404*100</f>
        <v>10.36444107737395</v>
      </c>
    </row>
    <row r="579" spans="1:10" x14ac:dyDescent="0.3">
      <c r="A579" s="1">
        <v>31017</v>
      </c>
      <c r="B579" s="4">
        <v>16282</v>
      </c>
      <c r="C579" s="2">
        <v>2245.4</v>
      </c>
      <c r="D579" s="4">
        <v>9540</v>
      </c>
      <c r="E579" s="4">
        <v>3778</v>
      </c>
      <c r="H579" s="5">
        <f t="shared" si="13"/>
        <v>16282</v>
      </c>
      <c r="I579" s="5">
        <f t="shared" si="14"/>
        <v>15563.4</v>
      </c>
      <c r="J579" s="15">
        <f>I579/'S1 unemployed'!F405*100</f>
        <v>10.334743314762305</v>
      </c>
    </row>
    <row r="580" spans="1:10" x14ac:dyDescent="0.3">
      <c r="A580" s="1">
        <v>31048</v>
      </c>
      <c r="B580" s="4">
        <v>16336</v>
      </c>
      <c r="C580" s="2">
        <v>2243.4</v>
      </c>
      <c r="D580" s="4">
        <v>9585</v>
      </c>
      <c r="E580" s="4">
        <v>3787</v>
      </c>
      <c r="H580" s="5">
        <f t="shared" si="13"/>
        <v>16336</v>
      </c>
      <c r="I580" s="5">
        <f t="shared" si="14"/>
        <v>15615.4</v>
      </c>
      <c r="J580" s="15">
        <f>I580/'S1 unemployed'!F406*100</f>
        <v>10.366932887198178</v>
      </c>
    </row>
    <row r="581" spans="1:10" x14ac:dyDescent="0.3">
      <c r="A581" s="1">
        <v>31079</v>
      </c>
      <c r="B581" s="4">
        <v>16349</v>
      </c>
      <c r="C581" s="2">
        <v>2236.1999999999998</v>
      </c>
      <c r="D581" s="4">
        <v>9592</v>
      </c>
      <c r="E581" s="4">
        <v>3796</v>
      </c>
      <c r="H581" s="5">
        <f t="shared" si="13"/>
        <v>16349</v>
      </c>
      <c r="I581" s="5">
        <f t="shared" si="14"/>
        <v>15624.2</v>
      </c>
      <c r="J581" s="15">
        <f>I581/'S1 unemployed'!F407*100</f>
        <v>10.366443514089132</v>
      </c>
    </row>
    <row r="582" spans="1:10" x14ac:dyDescent="0.3">
      <c r="A582" s="1">
        <v>31107</v>
      </c>
      <c r="B582" s="4">
        <v>16395</v>
      </c>
      <c r="C582" s="2">
        <v>2247.8000000000002</v>
      </c>
      <c r="D582" s="4">
        <v>9610</v>
      </c>
      <c r="E582" s="4">
        <v>3812</v>
      </c>
      <c r="H582" s="5">
        <f t="shared" si="13"/>
        <v>16395</v>
      </c>
      <c r="I582" s="5">
        <f t="shared" si="14"/>
        <v>15669.8</v>
      </c>
      <c r="J582" s="15">
        <f>I582/'S1 unemployed'!F408*100</f>
        <v>10.387807594399661</v>
      </c>
    </row>
    <row r="583" spans="1:10" x14ac:dyDescent="0.3">
      <c r="A583" s="1">
        <v>31138</v>
      </c>
      <c r="B583" s="4">
        <v>16430</v>
      </c>
      <c r="C583" s="2">
        <v>2221.4</v>
      </c>
      <c r="D583" s="4">
        <v>9621</v>
      </c>
      <c r="E583" s="4">
        <v>3813</v>
      </c>
      <c r="H583" s="5">
        <f t="shared" si="13"/>
        <v>16430</v>
      </c>
      <c r="I583" s="5">
        <f t="shared" si="14"/>
        <v>15655.4</v>
      </c>
      <c r="J583" s="15">
        <f>I583/'S1 unemployed'!F409*100</f>
        <v>10.373172897258186</v>
      </c>
    </row>
    <row r="584" spans="1:10" x14ac:dyDescent="0.3">
      <c r="A584" s="1">
        <v>31168</v>
      </c>
      <c r="B584" s="4">
        <v>16474</v>
      </c>
      <c r="C584" s="2">
        <v>2271.6</v>
      </c>
      <c r="D584" s="4">
        <v>9646</v>
      </c>
      <c r="E584" s="4">
        <v>3820</v>
      </c>
      <c r="H584" s="5">
        <f t="shared" si="13"/>
        <v>16474</v>
      </c>
      <c r="I584" s="5">
        <f t="shared" si="14"/>
        <v>15737.6</v>
      </c>
      <c r="J584" s="15">
        <f>I584/'S1 unemployed'!F410*100</f>
        <v>10.420250415483119</v>
      </c>
    </row>
    <row r="585" spans="1:10" x14ac:dyDescent="0.3">
      <c r="A585" s="1">
        <v>31199</v>
      </c>
      <c r="B585" s="4">
        <v>16498</v>
      </c>
      <c r="C585" s="2">
        <v>2270.6</v>
      </c>
      <c r="D585" s="4">
        <v>9654</v>
      </c>
      <c r="E585" s="4">
        <v>3825</v>
      </c>
      <c r="H585" s="5">
        <f t="shared" si="13"/>
        <v>16498</v>
      </c>
      <c r="I585" s="5">
        <f t="shared" si="14"/>
        <v>15749.6</v>
      </c>
      <c r="J585" s="15">
        <f>I585/'S1 unemployed'!F411*100</f>
        <v>10.419158507541677</v>
      </c>
    </row>
    <row r="586" spans="1:10" x14ac:dyDescent="0.3">
      <c r="A586" s="1">
        <v>31229</v>
      </c>
      <c r="B586" s="4">
        <v>16620</v>
      </c>
      <c r="C586" s="2">
        <v>2274.1999999999998</v>
      </c>
      <c r="D586" s="4">
        <v>9754</v>
      </c>
      <c r="E586" s="4">
        <v>3837</v>
      </c>
      <c r="H586" s="5">
        <f t="shared" si="13"/>
        <v>16620</v>
      </c>
      <c r="I586" s="5">
        <f t="shared" si="14"/>
        <v>15865.2</v>
      </c>
      <c r="J586" s="15">
        <f>I586/'S1 unemployed'!F412*100</f>
        <v>10.489041684572411</v>
      </c>
    </row>
    <row r="587" spans="1:10" x14ac:dyDescent="0.3">
      <c r="A587" s="1">
        <v>31260</v>
      </c>
      <c r="B587" s="4">
        <v>16619</v>
      </c>
      <c r="C587" s="2">
        <v>2280.9</v>
      </c>
      <c r="D587" s="4">
        <v>9741</v>
      </c>
      <c r="E587" s="4">
        <v>3841</v>
      </c>
      <c r="H587" s="5">
        <f t="shared" si="13"/>
        <v>16619</v>
      </c>
      <c r="I587" s="5">
        <f t="shared" si="14"/>
        <v>15862.9</v>
      </c>
      <c r="J587" s="15">
        <f>I587/'S1 unemployed'!F413*100</f>
        <v>10.481007472794666</v>
      </c>
    </row>
    <row r="588" spans="1:10" x14ac:dyDescent="0.3">
      <c r="A588" s="1">
        <v>31291</v>
      </c>
      <c r="B588" s="4">
        <v>16638</v>
      </c>
      <c r="C588" s="2">
        <v>2278.1999999999998</v>
      </c>
      <c r="D588" s="4">
        <v>9745</v>
      </c>
      <c r="E588" s="4">
        <v>3855</v>
      </c>
      <c r="H588" s="5">
        <f t="shared" si="13"/>
        <v>16638</v>
      </c>
      <c r="I588" s="5">
        <f t="shared" si="14"/>
        <v>15878.2</v>
      </c>
      <c r="J588" s="15">
        <f>I588/'S1 unemployed'!F414*100</f>
        <v>10.485574097431801</v>
      </c>
    </row>
    <row r="589" spans="1:10" x14ac:dyDescent="0.3">
      <c r="A589" s="1">
        <v>31321</v>
      </c>
      <c r="B589" s="4">
        <v>16654</v>
      </c>
      <c r="C589" s="2">
        <v>2277.1999999999998</v>
      </c>
      <c r="D589" s="4">
        <v>9751</v>
      </c>
      <c r="E589" s="4">
        <v>3864</v>
      </c>
      <c r="H589" s="5">
        <f t="shared" si="13"/>
        <v>16654</v>
      </c>
      <c r="I589" s="5">
        <f t="shared" si="14"/>
        <v>15892.2</v>
      </c>
      <c r="J589" s="15">
        <f>I589/'S1 unemployed'!F415*100</f>
        <v>10.483603907883714</v>
      </c>
    </row>
    <row r="590" spans="1:10" x14ac:dyDescent="0.3">
      <c r="A590" s="1">
        <v>31352</v>
      </c>
      <c r="B590" s="4">
        <v>16674</v>
      </c>
      <c r="C590" s="2">
        <v>2280</v>
      </c>
      <c r="D590" s="4">
        <v>9761</v>
      </c>
      <c r="E590" s="4">
        <v>3867</v>
      </c>
      <c r="H590" s="5">
        <f t="shared" si="13"/>
        <v>16674</v>
      </c>
      <c r="I590" s="5">
        <f t="shared" si="14"/>
        <v>15908</v>
      </c>
      <c r="J590" s="15">
        <f>I590/'S1 unemployed'!F416*100</f>
        <v>10.48482771347974</v>
      </c>
    </row>
    <row r="591" spans="1:10" x14ac:dyDescent="0.3">
      <c r="A591" s="1">
        <v>31382</v>
      </c>
      <c r="B591" s="4">
        <v>16694</v>
      </c>
      <c r="C591" s="2">
        <v>2281.3000000000002</v>
      </c>
      <c r="D591" s="4">
        <v>9781</v>
      </c>
      <c r="E591" s="4">
        <v>3862</v>
      </c>
      <c r="H591" s="5">
        <f t="shared" si="13"/>
        <v>16694</v>
      </c>
      <c r="I591" s="5">
        <f t="shared" si="14"/>
        <v>15924.3</v>
      </c>
      <c r="J591" s="15">
        <f>I591/'S1 unemployed'!F417*100</f>
        <v>10.487138284841221</v>
      </c>
    </row>
    <row r="592" spans="1:10" x14ac:dyDescent="0.3">
      <c r="A592" s="1">
        <v>31413</v>
      </c>
      <c r="B592" s="4">
        <v>16715</v>
      </c>
      <c r="C592" s="2">
        <v>2279.6999999999998</v>
      </c>
      <c r="D592" s="4">
        <v>9791</v>
      </c>
      <c r="E592" s="4">
        <v>3869</v>
      </c>
      <c r="H592" s="5">
        <f t="shared" si="13"/>
        <v>16715</v>
      </c>
      <c r="I592" s="5">
        <f t="shared" si="14"/>
        <v>15939.7</v>
      </c>
      <c r="J592" s="15">
        <f>I592/'S1 unemployed'!F418*100</f>
        <v>10.454044624001471</v>
      </c>
    </row>
    <row r="593" spans="1:10" x14ac:dyDescent="0.3">
      <c r="A593" s="1">
        <v>31444</v>
      </c>
      <c r="B593" s="4">
        <v>16759</v>
      </c>
      <c r="C593" s="2">
        <v>2275.4</v>
      </c>
      <c r="D593" s="4">
        <v>9828</v>
      </c>
      <c r="E593" s="4">
        <v>3875</v>
      </c>
      <c r="H593" s="5">
        <f t="shared" si="13"/>
        <v>16759</v>
      </c>
      <c r="I593" s="5">
        <f t="shared" si="14"/>
        <v>15978.4</v>
      </c>
      <c r="J593" s="15">
        <f>I593/'S1 unemployed'!F419*100</f>
        <v>10.473724575076856</v>
      </c>
    </row>
    <row r="594" spans="1:10" x14ac:dyDescent="0.3">
      <c r="A594" s="1">
        <v>31472</v>
      </c>
      <c r="B594" s="4">
        <v>16755</v>
      </c>
      <c r="C594" s="2">
        <v>2270.8000000000002</v>
      </c>
      <c r="D594" s="4">
        <v>9827</v>
      </c>
      <c r="E594" s="4">
        <v>3873</v>
      </c>
      <c r="H594" s="5">
        <f t="shared" si="13"/>
        <v>16755</v>
      </c>
      <c r="I594" s="5">
        <f t="shared" si="14"/>
        <v>15970.8</v>
      </c>
      <c r="J594" s="15">
        <f>I594/'S1 unemployed'!F420*100</f>
        <v>10.460514681320696</v>
      </c>
    </row>
    <row r="595" spans="1:10" x14ac:dyDescent="0.3">
      <c r="A595" s="1">
        <v>31503</v>
      </c>
      <c r="B595" s="4">
        <v>16765</v>
      </c>
      <c r="C595" s="2">
        <v>2265.1999999999998</v>
      </c>
      <c r="D595" s="4">
        <v>9835</v>
      </c>
      <c r="E595" s="4">
        <v>3878</v>
      </c>
      <c r="H595" s="5">
        <f t="shared" si="13"/>
        <v>16765</v>
      </c>
      <c r="I595" s="5">
        <f t="shared" si="14"/>
        <v>15978.2</v>
      </c>
      <c r="J595" s="15">
        <f>I595/'S1 unemployed'!F421*100</f>
        <v>10.459264496026604</v>
      </c>
    </row>
    <row r="596" spans="1:10" x14ac:dyDescent="0.3">
      <c r="A596" s="1">
        <v>31533</v>
      </c>
      <c r="B596" s="4">
        <v>16790</v>
      </c>
      <c r="C596" s="2">
        <v>2255.1999999999998</v>
      </c>
      <c r="D596" s="4">
        <v>9863</v>
      </c>
      <c r="E596" s="4">
        <v>3884</v>
      </c>
      <c r="H596" s="5">
        <f t="shared" si="13"/>
        <v>16790</v>
      </c>
      <c r="I596" s="5">
        <f t="shared" si="14"/>
        <v>16002.2</v>
      </c>
      <c r="J596" s="15">
        <f>I596/'S1 unemployed'!F422*100</f>
        <v>10.467437661895916</v>
      </c>
    </row>
    <row r="597" spans="1:10" x14ac:dyDescent="0.3">
      <c r="A597" s="1">
        <v>31564</v>
      </c>
      <c r="B597" s="4">
        <v>16779</v>
      </c>
      <c r="C597" s="2">
        <v>2241.6999999999998</v>
      </c>
      <c r="D597" s="4">
        <v>9865</v>
      </c>
      <c r="E597" s="4">
        <v>3887</v>
      </c>
      <c r="H597" s="5">
        <f t="shared" si="13"/>
        <v>16779</v>
      </c>
      <c r="I597" s="5">
        <f t="shared" si="14"/>
        <v>15993.7</v>
      </c>
      <c r="J597" s="15">
        <f>I597/'S1 unemployed'!F423*100</f>
        <v>10.451827503055098</v>
      </c>
    </row>
    <row r="598" spans="1:10" x14ac:dyDescent="0.3">
      <c r="A598" s="1">
        <v>31594</v>
      </c>
      <c r="B598" s="4">
        <v>16779</v>
      </c>
      <c r="C598" s="2">
        <v>2232.1</v>
      </c>
      <c r="D598" s="4">
        <v>9870</v>
      </c>
      <c r="E598" s="4">
        <v>3886</v>
      </c>
      <c r="H598" s="5">
        <f t="shared" si="13"/>
        <v>16779</v>
      </c>
      <c r="I598" s="5">
        <f t="shared" si="14"/>
        <v>15988.1</v>
      </c>
      <c r="J598" s="15">
        <f>I598/'S1 unemployed'!F424*100</f>
        <v>10.440185451221105</v>
      </c>
    </row>
    <row r="599" spans="1:10" x14ac:dyDescent="0.3">
      <c r="A599" s="1">
        <v>31625</v>
      </c>
      <c r="B599" s="4">
        <v>16800</v>
      </c>
      <c r="C599" s="2">
        <v>2238.1999999999998</v>
      </c>
      <c r="D599" s="4">
        <v>9878</v>
      </c>
      <c r="E599" s="4">
        <v>3887</v>
      </c>
      <c r="H599" s="5">
        <f t="shared" si="13"/>
        <v>16800</v>
      </c>
      <c r="I599" s="5">
        <f t="shared" si="14"/>
        <v>16003.2</v>
      </c>
      <c r="J599" s="15">
        <f>I599/'S1 unemployed'!F425*100</f>
        <v>10.441454725770882</v>
      </c>
    </row>
    <row r="600" spans="1:10" x14ac:dyDescent="0.3">
      <c r="A600" s="1">
        <v>31656</v>
      </c>
      <c r="B600" s="4">
        <v>16910</v>
      </c>
      <c r="C600" s="2">
        <v>2242.6999999999998</v>
      </c>
      <c r="D600" s="4">
        <v>9972</v>
      </c>
      <c r="E600" s="4">
        <v>3895</v>
      </c>
      <c r="H600" s="5">
        <f t="shared" si="13"/>
        <v>16910</v>
      </c>
      <c r="I600" s="5">
        <f t="shared" si="14"/>
        <v>16109.7</v>
      </c>
      <c r="J600" s="15">
        <f>I600/'S1 unemployed'!F426*100</f>
        <v>10.504156750236366</v>
      </c>
    </row>
    <row r="601" spans="1:10" x14ac:dyDescent="0.3">
      <c r="A601" s="1">
        <v>31686</v>
      </c>
      <c r="B601" s="4">
        <v>16969</v>
      </c>
      <c r="C601" s="2">
        <v>2241.3000000000002</v>
      </c>
      <c r="D601" s="4">
        <v>10009</v>
      </c>
      <c r="E601" s="4">
        <v>3915</v>
      </c>
      <c r="H601" s="5">
        <f t="shared" si="13"/>
        <v>16969</v>
      </c>
      <c r="I601" s="5">
        <f t="shared" si="14"/>
        <v>16165.3</v>
      </c>
      <c r="J601" s="15">
        <f>I601/'S1 unemployed'!F427*100</f>
        <v>10.528670800333471</v>
      </c>
    </row>
    <row r="602" spans="1:10" x14ac:dyDescent="0.3">
      <c r="A602" s="1">
        <v>31717</v>
      </c>
      <c r="B602" s="4">
        <v>17005</v>
      </c>
      <c r="C602" s="2">
        <v>2239.4</v>
      </c>
      <c r="D602" s="4">
        <v>10032</v>
      </c>
      <c r="E602" s="4">
        <v>3927</v>
      </c>
      <c r="H602" s="5">
        <f t="shared" si="13"/>
        <v>17005</v>
      </c>
      <c r="I602" s="5">
        <f t="shared" si="14"/>
        <v>16198.4</v>
      </c>
      <c r="J602" s="15">
        <f>I602/'S1 unemployed'!F428*100</f>
        <v>10.542813256619198</v>
      </c>
    </row>
    <row r="603" spans="1:10" x14ac:dyDescent="0.3">
      <c r="A603" s="1">
        <v>31747</v>
      </c>
      <c r="B603" s="4">
        <v>17021</v>
      </c>
      <c r="C603" s="2">
        <v>2239</v>
      </c>
      <c r="D603" s="4">
        <v>10032</v>
      </c>
      <c r="E603" s="4">
        <v>3938</v>
      </c>
      <c r="H603" s="5">
        <f t="shared" si="13"/>
        <v>17021</v>
      </c>
      <c r="I603" s="5">
        <f t="shared" si="14"/>
        <v>16209</v>
      </c>
      <c r="J603" s="15">
        <f>I603/'S1 unemployed'!F429*100</f>
        <v>10.54202762819012</v>
      </c>
    </row>
    <row r="604" spans="1:10" x14ac:dyDescent="0.3">
      <c r="A604" s="1">
        <v>31778</v>
      </c>
      <c r="B604" s="4">
        <v>17045</v>
      </c>
      <c r="C604" s="2">
        <v>2247.6</v>
      </c>
      <c r="D604" s="4">
        <v>10042</v>
      </c>
      <c r="E604" s="4">
        <v>3943</v>
      </c>
      <c r="H604" s="5">
        <f t="shared" si="13"/>
        <v>17045</v>
      </c>
      <c r="I604" s="5">
        <f t="shared" si="14"/>
        <v>16232.6</v>
      </c>
      <c r="J604" s="15">
        <f>I604/'S1 unemployed'!F430*100</f>
        <v>10.542771596879891</v>
      </c>
    </row>
    <row r="605" spans="1:10" x14ac:dyDescent="0.3">
      <c r="A605" s="1">
        <v>31809</v>
      </c>
      <c r="B605" s="4">
        <v>17036</v>
      </c>
      <c r="C605" s="2">
        <v>2248.9</v>
      </c>
      <c r="D605" s="4">
        <v>10029</v>
      </c>
      <c r="E605" s="4">
        <v>3943</v>
      </c>
      <c r="H605" s="5">
        <f t="shared" ref="H605:H668" si="15">B605-F605</f>
        <v>17036</v>
      </c>
      <c r="I605" s="5">
        <f t="shared" ref="I605:I668" si="16">C605+D605+E605-F605</f>
        <v>16220.9</v>
      </c>
      <c r="J605" s="15">
        <f>I605/'S1 unemployed'!F431*100</f>
        <v>10.524645899703483</v>
      </c>
    </row>
    <row r="606" spans="1:10" x14ac:dyDescent="0.3">
      <c r="A606" s="1">
        <v>31837</v>
      </c>
      <c r="B606" s="4">
        <v>17064</v>
      </c>
      <c r="C606" s="2">
        <v>2257</v>
      </c>
      <c r="D606" s="4">
        <v>10047</v>
      </c>
      <c r="E606" s="4">
        <v>3945</v>
      </c>
      <c r="H606" s="5">
        <f t="shared" si="15"/>
        <v>17064</v>
      </c>
      <c r="I606" s="5">
        <f t="shared" si="16"/>
        <v>16249</v>
      </c>
      <c r="J606" s="15">
        <f>I606/'S1 unemployed'!F432*100</f>
        <v>10.535632079569989</v>
      </c>
    </row>
    <row r="607" spans="1:10" x14ac:dyDescent="0.3">
      <c r="A607" s="1">
        <v>31868</v>
      </c>
      <c r="B607" s="4">
        <v>17109</v>
      </c>
      <c r="C607" s="2">
        <v>2259.5</v>
      </c>
      <c r="D607" s="4">
        <v>10082</v>
      </c>
      <c r="E607" s="4">
        <v>3954</v>
      </c>
      <c r="H607" s="5">
        <f t="shared" si="15"/>
        <v>17109</v>
      </c>
      <c r="I607" s="5">
        <f t="shared" si="16"/>
        <v>16295.5</v>
      </c>
      <c r="J607" s="15">
        <f>I607/'S1 unemployed'!F433*100</f>
        <v>10.556678457133232</v>
      </c>
    </row>
    <row r="608" spans="1:10" x14ac:dyDescent="0.3">
      <c r="A608" s="1">
        <v>31898</v>
      </c>
      <c r="B608" s="4">
        <v>17112</v>
      </c>
      <c r="C608" s="2">
        <v>2265.8000000000002</v>
      </c>
      <c r="D608" s="4">
        <v>10079</v>
      </c>
      <c r="E608" s="4">
        <v>3955</v>
      </c>
      <c r="H608" s="5">
        <f t="shared" si="15"/>
        <v>17112</v>
      </c>
      <c r="I608" s="5">
        <f t="shared" si="16"/>
        <v>16299.8</v>
      </c>
      <c r="J608" s="15">
        <f>I608/'S1 unemployed'!F434*100</f>
        <v>10.550715256650916</v>
      </c>
    </row>
    <row r="609" spans="1:10" x14ac:dyDescent="0.3">
      <c r="A609" s="1">
        <v>31929</v>
      </c>
      <c r="B609" s="4">
        <v>17124</v>
      </c>
      <c r="C609" s="2">
        <v>2276.8000000000002</v>
      </c>
      <c r="D609" s="4">
        <v>10089</v>
      </c>
      <c r="E609" s="4">
        <v>3950</v>
      </c>
      <c r="H609" s="5">
        <f t="shared" si="15"/>
        <v>17124</v>
      </c>
      <c r="I609" s="5">
        <f t="shared" si="16"/>
        <v>16315.8</v>
      </c>
      <c r="J609" s="15">
        <f>I609/'S1 unemployed'!F435*100</f>
        <v>10.553148002018032</v>
      </c>
    </row>
    <row r="610" spans="1:10" x14ac:dyDescent="0.3">
      <c r="A610" s="1">
        <v>31959</v>
      </c>
      <c r="B610" s="4">
        <v>17160</v>
      </c>
      <c r="C610" s="2">
        <v>2282.6</v>
      </c>
      <c r="D610" s="4">
        <v>10104</v>
      </c>
      <c r="E610" s="4">
        <v>3967</v>
      </c>
      <c r="H610" s="5">
        <f t="shared" si="15"/>
        <v>17160</v>
      </c>
      <c r="I610" s="5">
        <f t="shared" si="16"/>
        <v>16353.6</v>
      </c>
      <c r="J610" s="15">
        <f>I610/'S1 unemployed'!F436*100</f>
        <v>10.569325327835479</v>
      </c>
    </row>
    <row r="611" spans="1:10" x14ac:dyDescent="0.3">
      <c r="A611" s="1">
        <v>31990</v>
      </c>
      <c r="B611" s="4">
        <v>17172</v>
      </c>
      <c r="C611" s="2">
        <v>2284.1999999999998</v>
      </c>
      <c r="D611" s="4">
        <v>10103</v>
      </c>
      <c r="E611" s="4">
        <v>3975</v>
      </c>
      <c r="H611" s="5">
        <f t="shared" si="15"/>
        <v>17172</v>
      </c>
      <c r="I611" s="5">
        <f t="shared" si="16"/>
        <v>16362.2</v>
      </c>
      <c r="J611" s="15">
        <f>I611/'S1 unemployed'!F437*100</f>
        <v>10.569213875072672</v>
      </c>
    </row>
    <row r="612" spans="1:10" x14ac:dyDescent="0.3">
      <c r="A612" s="1">
        <v>32021</v>
      </c>
      <c r="B612" s="4">
        <v>17135</v>
      </c>
      <c r="C612" s="2">
        <v>2288.4</v>
      </c>
      <c r="D612" s="4">
        <v>10070</v>
      </c>
      <c r="E612" s="4">
        <v>3965</v>
      </c>
      <c r="H612" s="5">
        <f t="shared" si="15"/>
        <v>17135</v>
      </c>
      <c r="I612" s="5">
        <f t="shared" si="16"/>
        <v>16323.4</v>
      </c>
      <c r="J612" s="15">
        <f>I612/'S1 unemployed'!F438*100</f>
        <v>10.535507980663109</v>
      </c>
    </row>
    <row r="613" spans="1:10" x14ac:dyDescent="0.3">
      <c r="A613" s="1">
        <v>32051</v>
      </c>
      <c r="B613" s="4">
        <v>17269</v>
      </c>
      <c r="C613" s="2">
        <v>2291.8000000000002</v>
      </c>
      <c r="D613" s="4">
        <v>10167</v>
      </c>
      <c r="E613" s="4">
        <v>3991</v>
      </c>
      <c r="H613" s="5">
        <f t="shared" si="15"/>
        <v>17269</v>
      </c>
      <c r="I613" s="5">
        <f t="shared" si="16"/>
        <v>16449.8</v>
      </c>
      <c r="J613" s="15">
        <f>I613/'S1 unemployed'!F439*100</f>
        <v>10.609078127620055</v>
      </c>
    </row>
    <row r="614" spans="1:10" x14ac:dyDescent="0.3">
      <c r="A614" s="1">
        <v>32082</v>
      </c>
      <c r="B614" s="4">
        <v>17299</v>
      </c>
      <c r="C614" s="2">
        <v>2296.8000000000002</v>
      </c>
      <c r="D614" s="4">
        <v>10180</v>
      </c>
      <c r="E614" s="4">
        <v>3997</v>
      </c>
      <c r="H614" s="5">
        <f t="shared" si="15"/>
        <v>17299</v>
      </c>
      <c r="I614" s="5">
        <f t="shared" si="16"/>
        <v>16473.8</v>
      </c>
      <c r="J614" s="15">
        <f>I614/'S1 unemployed'!F440*100</f>
        <v>10.616750876469375</v>
      </c>
    </row>
    <row r="615" spans="1:10" x14ac:dyDescent="0.3">
      <c r="A615" s="1">
        <v>32112</v>
      </c>
      <c r="B615" s="4">
        <v>17347</v>
      </c>
      <c r="C615" s="2">
        <v>2295.4</v>
      </c>
      <c r="D615" s="4">
        <v>10207</v>
      </c>
      <c r="E615" s="4">
        <v>4014</v>
      </c>
      <c r="H615" s="5">
        <f t="shared" si="15"/>
        <v>17347</v>
      </c>
      <c r="I615" s="5">
        <f t="shared" si="16"/>
        <v>16516.400000000001</v>
      </c>
      <c r="J615" s="15">
        <f>I615/'S1 unemployed'!F441*100</f>
        <v>10.637966237061942</v>
      </c>
    </row>
    <row r="616" spans="1:10" x14ac:dyDescent="0.3">
      <c r="A616" s="1">
        <v>32143</v>
      </c>
      <c r="B616" s="4">
        <v>17365</v>
      </c>
      <c r="C616" s="2">
        <v>2292.6999999999998</v>
      </c>
      <c r="D616" s="4">
        <v>10218</v>
      </c>
      <c r="E616" s="4">
        <v>4022</v>
      </c>
      <c r="H616" s="5">
        <f t="shared" si="15"/>
        <v>17365</v>
      </c>
      <c r="I616" s="5">
        <f t="shared" si="16"/>
        <v>16532.7</v>
      </c>
      <c r="J616" s="15">
        <f>I616/'S1 unemployed'!F442*100</f>
        <v>10.639076938917347</v>
      </c>
    </row>
    <row r="617" spans="1:10" x14ac:dyDescent="0.3">
      <c r="A617" s="1">
        <v>32174</v>
      </c>
      <c r="B617" s="4">
        <v>17389</v>
      </c>
      <c r="C617" s="2">
        <v>2284.4</v>
      </c>
      <c r="D617" s="4">
        <v>10242</v>
      </c>
      <c r="E617" s="4">
        <v>4028</v>
      </c>
      <c r="H617" s="5">
        <f t="shared" si="15"/>
        <v>17389</v>
      </c>
      <c r="I617" s="5">
        <f t="shared" si="16"/>
        <v>16554.400000000001</v>
      </c>
      <c r="J617" s="15">
        <f>I617/'S1 unemployed'!F443*100</f>
        <v>10.645711015221572</v>
      </c>
    </row>
    <row r="618" spans="1:10" x14ac:dyDescent="0.3">
      <c r="A618" s="1">
        <v>32203</v>
      </c>
      <c r="B618" s="4">
        <v>17447</v>
      </c>
      <c r="C618" s="2">
        <v>2281.8000000000002</v>
      </c>
      <c r="D618" s="4">
        <v>10292</v>
      </c>
      <c r="E618" s="4">
        <v>4042</v>
      </c>
      <c r="H618" s="5">
        <f t="shared" si="15"/>
        <v>17447</v>
      </c>
      <c r="I618" s="5">
        <f t="shared" si="16"/>
        <v>16615.8</v>
      </c>
      <c r="J618" s="15">
        <f>I618/'S1 unemployed'!F444*100</f>
        <v>10.678122951557137</v>
      </c>
    </row>
    <row r="619" spans="1:10" x14ac:dyDescent="0.3">
      <c r="A619" s="1">
        <v>32234</v>
      </c>
      <c r="B619" s="4">
        <v>17452</v>
      </c>
      <c r="C619" s="2">
        <v>2282.4</v>
      </c>
      <c r="D619" s="4">
        <v>10290</v>
      </c>
      <c r="E619" s="4">
        <v>4055</v>
      </c>
      <c r="H619" s="5">
        <f t="shared" si="15"/>
        <v>17452</v>
      </c>
      <c r="I619" s="5">
        <f t="shared" si="16"/>
        <v>16627.400000000001</v>
      </c>
      <c r="J619" s="15">
        <f>I619/'S1 unemployed'!F445*100</f>
        <v>10.678989351453419</v>
      </c>
    </row>
    <row r="620" spans="1:10" x14ac:dyDescent="0.3">
      <c r="A620" s="1">
        <v>32264</v>
      </c>
      <c r="B620" s="4">
        <v>17481</v>
      </c>
      <c r="C620" s="2">
        <v>2280.1999999999998</v>
      </c>
      <c r="D620" s="4">
        <v>10314</v>
      </c>
      <c r="E620" s="4">
        <v>4067</v>
      </c>
      <c r="H620" s="5">
        <f t="shared" si="15"/>
        <v>17481</v>
      </c>
      <c r="I620" s="5">
        <f t="shared" si="16"/>
        <v>16661.2</v>
      </c>
      <c r="J620" s="15">
        <f>I620/'S1 unemployed'!F446*100</f>
        <v>10.691907848296221</v>
      </c>
    </row>
    <row r="621" spans="1:10" x14ac:dyDescent="0.3">
      <c r="A621" s="1">
        <v>32295</v>
      </c>
      <c r="B621" s="4">
        <v>17515</v>
      </c>
      <c r="C621" s="2">
        <v>2280.6999999999998</v>
      </c>
      <c r="D621" s="4">
        <v>10342</v>
      </c>
      <c r="E621" s="4">
        <v>4074</v>
      </c>
      <c r="H621" s="5">
        <f t="shared" si="15"/>
        <v>17515</v>
      </c>
      <c r="I621" s="5">
        <f t="shared" si="16"/>
        <v>16696.7</v>
      </c>
      <c r="J621" s="15">
        <f>I621/'S1 unemployed'!F447*100</f>
        <v>10.704042055325832</v>
      </c>
    </row>
    <row r="622" spans="1:10" x14ac:dyDescent="0.3">
      <c r="A622" s="1">
        <v>32325</v>
      </c>
      <c r="B622" s="4">
        <v>17494</v>
      </c>
      <c r="C622" s="2">
        <v>2281</v>
      </c>
      <c r="D622" s="4">
        <v>10306</v>
      </c>
      <c r="E622" s="4">
        <v>4084</v>
      </c>
      <c r="H622" s="5">
        <f t="shared" si="15"/>
        <v>17494</v>
      </c>
      <c r="I622" s="5">
        <f t="shared" si="16"/>
        <v>16671</v>
      </c>
      <c r="J622" s="15">
        <f>I622/'S1 unemployed'!F448*100</f>
        <v>10.677640427848587</v>
      </c>
    </row>
    <row r="623" spans="1:10" x14ac:dyDescent="0.3">
      <c r="A623" s="1">
        <v>32356</v>
      </c>
      <c r="B623" s="4">
        <v>17544</v>
      </c>
      <c r="C623" s="2">
        <v>2285.4</v>
      </c>
      <c r="D623" s="4">
        <v>10328</v>
      </c>
      <c r="E623" s="4">
        <v>4097</v>
      </c>
      <c r="H623" s="5">
        <f t="shared" si="15"/>
        <v>17544</v>
      </c>
      <c r="I623" s="5">
        <f t="shared" si="16"/>
        <v>16710.400000000001</v>
      </c>
      <c r="J623" s="15">
        <f>I623/'S1 unemployed'!F449*100</f>
        <v>10.697805433919747</v>
      </c>
    </row>
    <row r="624" spans="1:10" x14ac:dyDescent="0.3">
      <c r="A624" s="1">
        <v>32387</v>
      </c>
      <c r="B624" s="4">
        <v>17634</v>
      </c>
      <c r="C624" s="2">
        <v>2297.9</v>
      </c>
      <c r="D624" s="4">
        <v>10391</v>
      </c>
      <c r="E624" s="4">
        <v>4102</v>
      </c>
      <c r="H624" s="5">
        <f t="shared" si="15"/>
        <v>17634</v>
      </c>
      <c r="I624" s="5">
        <f t="shared" si="16"/>
        <v>16790.900000000001</v>
      </c>
      <c r="J624" s="15">
        <f>I624/'S1 unemployed'!F450*100</f>
        <v>10.743838140820557</v>
      </c>
    </row>
    <row r="625" spans="1:10" x14ac:dyDescent="0.3">
      <c r="A625" s="1">
        <v>32417</v>
      </c>
      <c r="B625" s="4">
        <v>17670</v>
      </c>
      <c r="C625" s="2">
        <v>2303.1</v>
      </c>
      <c r="D625" s="4">
        <v>10410</v>
      </c>
      <c r="E625" s="4">
        <v>4107</v>
      </c>
      <c r="H625" s="5">
        <f t="shared" si="15"/>
        <v>17670</v>
      </c>
      <c r="I625" s="5">
        <f t="shared" si="16"/>
        <v>16820.099999999999</v>
      </c>
      <c r="J625" s="15">
        <f>I625/'S1 unemployed'!F451*100</f>
        <v>10.754883468141564</v>
      </c>
    </row>
    <row r="626" spans="1:10" x14ac:dyDescent="0.3">
      <c r="A626" s="1">
        <v>32448</v>
      </c>
      <c r="B626" s="4">
        <v>17746</v>
      </c>
      <c r="C626" s="2">
        <v>2303.1</v>
      </c>
      <c r="D626" s="4">
        <v>10471</v>
      </c>
      <c r="E626" s="4">
        <v>4116</v>
      </c>
      <c r="H626" s="5">
        <f t="shared" si="15"/>
        <v>17746</v>
      </c>
      <c r="I626" s="5">
        <f t="shared" si="16"/>
        <v>16890.099999999999</v>
      </c>
      <c r="J626" s="15">
        <f>I626/'S1 unemployed'!F452*100</f>
        <v>10.795914323517566</v>
      </c>
    </row>
    <row r="627" spans="1:10" x14ac:dyDescent="0.3">
      <c r="A627" s="1">
        <v>32478</v>
      </c>
      <c r="B627" s="4">
        <v>17736</v>
      </c>
      <c r="C627" s="2">
        <v>2302.9</v>
      </c>
      <c r="D627" s="4">
        <v>10459</v>
      </c>
      <c r="E627" s="4">
        <v>4121</v>
      </c>
      <c r="H627" s="5">
        <f t="shared" si="15"/>
        <v>17736</v>
      </c>
      <c r="I627" s="5">
        <f t="shared" si="16"/>
        <v>16882.900000000001</v>
      </c>
      <c r="J627" s="15">
        <f>I627/'S1 unemployed'!F453*100</f>
        <v>10.785934694972752</v>
      </c>
    </row>
    <row r="628" spans="1:10" x14ac:dyDescent="0.3">
      <c r="A628" s="1">
        <v>32509</v>
      </c>
      <c r="B628" s="4">
        <v>17774</v>
      </c>
      <c r="C628" s="2">
        <v>2297.8000000000002</v>
      </c>
      <c r="D628" s="4">
        <v>10490</v>
      </c>
      <c r="E628" s="4">
        <v>4126</v>
      </c>
      <c r="H628" s="5">
        <f t="shared" si="15"/>
        <v>17774</v>
      </c>
      <c r="I628" s="5">
        <f t="shared" si="16"/>
        <v>16913.8</v>
      </c>
      <c r="J628" s="15">
        <f>I628/'S1 unemployed'!F454*100</f>
        <v>10.790165356741859</v>
      </c>
    </row>
    <row r="629" spans="1:10" x14ac:dyDescent="0.3">
      <c r="A629" s="1">
        <v>32540</v>
      </c>
      <c r="B629" s="4">
        <v>17812</v>
      </c>
      <c r="C629" s="2">
        <v>2303.4</v>
      </c>
      <c r="D629" s="4">
        <v>10517</v>
      </c>
      <c r="E629" s="4">
        <v>4136</v>
      </c>
      <c r="H629" s="5">
        <f t="shared" si="15"/>
        <v>17812</v>
      </c>
      <c r="I629" s="5">
        <f t="shared" si="16"/>
        <v>16956.400000000001</v>
      </c>
      <c r="J629" s="15">
        <f>I629/'S1 unemployed'!F455*100</f>
        <v>10.813203071193533</v>
      </c>
    </row>
    <row r="630" spans="1:10" x14ac:dyDescent="0.3">
      <c r="A630" s="1">
        <v>32568</v>
      </c>
      <c r="B630" s="4">
        <v>17822</v>
      </c>
      <c r="C630" s="2">
        <v>2304.1</v>
      </c>
      <c r="D630" s="4">
        <v>10525</v>
      </c>
      <c r="E630" s="4">
        <v>4145</v>
      </c>
      <c r="H630" s="5">
        <f t="shared" si="15"/>
        <v>17822</v>
      </c>
      <c r="I630" s="5">
        <f t="shared" si="16"/>
        <v>16974.099999999999</v>
      </c>
      <c r="J630" s="15">
        <f>I630/'S1 unemployed'!F456*100</f>
        <v>10.819315813292368</v>
      </c>
    </row>
    <row r="631" spans="1:10" x14ac:dyDescent="0.3">
      <c r="A631" s="1">
        <v>32599</v>
      </c>
      <c r="B631" s="4">
        <v>17840</v>
      </c>
      <c r="C631" s="2">
        <v>2309.6</v>
      </c>
      <c r="D631" s="4">
        <v>10541</v>
      </c>
      <c r="E631" s="4">
        <v>4157</v>
      </c>
      <c r="H631" s="5">
        <f t="shared" si="15"/>
        <v>17840</v>
      </c>
      <c r="I631" s="5">
        <f t="shared" si="16"/>
        <v>17007.599999999999</v>
      </c>
      <c r="J631" s="15">
        <f>I631/'S1 unemployed'!F457*100</f>
        <v>10.835695946075088</v>
      </c>
    </row>
    <row r="632" spans="1:10" x14ac:dyDescent="0.3">
      <c r="A632" s="1">
        <v>32629</v>
      </c>
      <c r="B632" s="4">
        <v>17876</v>
      </c>
      <c r="C632" s="2">
        <v>2318.1</v>
      </c>
      <c r="D632" s="4">
        <v>10565</v>
      </c>
      <c r="E632" s="4">
        <v>4168</v>
      </c>
      <c r="H632" s="5">
        <f t="shared" si="15"/>
        <v>17876</v>
      </c>
      <c r="I632" s="5">
        <f t="shared" si="16"/>
        <v>17051.099999999999</v>
      </c>
      <c r="J632" s="15">
        <f>I632/'S1 unemployed'!F458*100</f>
        <v>10.857530373653242</v>
      </c>
    </row>
    <row r="633" spans="1:10" x14ac:dyDescent="0.3">
      <c r="A633" s="1">
        <v>32660</v>
      </c>
      <c r="B633" s="4">
        <v>17912</v>
      </c>
      <c r="C633" s="2">
        <v>2318.1999999999998</v>
      </c>
      <c r="D633" s="4">
        <v>10593</v>
      </c>
      <c r="E633" s="4">
        <v>4182</v>
      </c>
      <c r="H633" s="5">
        <f t="shared" si="15"/>
        <v>17912</v>
      </c>
      <c r="I633" s="5">
        <f t="shared" si="16"/>
        <v>17093.2</v>
      </c>
      <c r="J633" s="15">
        <f>I633/'S1 unemployed'!F459*100</f>
        <v>10.87512804036214</v>
      </c>
    </row>
    <row r="634" spans="1:10" x14ac:dyDescent="0.3">
      <c r="A634" s="1">
        <v>32690</v>
      </c>
      <c r="B634" s="4">
        <v>17905</v>
      </c>
      <c r="C634" s="2">
        <v>2314.5</v>
      </c>
      <c r="D634" s="4">
        <v>10585</v>
      </c>
      <c r="E634" s="4">
        <v>4185</v>
      </c>
      <c r="H634" s="5">
        <f t="shared" si="15"/>
        <v>17905</v>
      </c>
      <c r="I634" s="5">
        <f t="shared" si="16"/>
        <v>17084.5</v>
      </c>
      <c r="J634" s="15">
        <f>I634/'S1 unemployed'!F460*100</f>
        <v>10.862198316421251</v>
      </c>
    </row>
    <row r="635" spans="1:10" x14ac:dyDescent="0.3">
      <c r="A635" s="1">
        <v>32721</v>
      </c>
      <c r="B635" s="4">
        <v>17989</v>
      </c>
      <c r="C635" s="2">
        <v>2299.1</v>
      </c>
      <c r="D635" s="4">
        <v>10657</v>
      </c>
      <c r="E635" s="4">
        <v>4199</v>
      </c>
      <c r="H635" s="5">
        <f t="shared" si="15"/>
        <v>17989</v>
      </c>
      <c r="I635" s="5">
        <f t="shared" si="16"/>
        <v>17155.099999999999</v>
      </c>
      <c r="J635" s="15">
        <f>I635/'S1 unemployed'!F461*100</f>
        <v>10.900085776916479</v>
      </c>
    </row>
    <row r="636" spans="1:10" x14ac:dyDescent="0.3">
      <c r="A636" s="1">
        <v>32752</v>
      </c>
      <c r="B636" s="4">
        <v>18027</v>
      </c>
      <c r="C636" s="2">
        <v>2284.6</v>
      </c>
      <c r="D636" s="4">
        <v>10680</v>
      </c>
      <c r="E636" s="4">
        <v>4220</v>
      </c>
      <c r="H636" s="5">
        <f t="shared" si="15"/>
        <v>18027</v>
      </c>
      <c r="I636" s="5">
        <f t="shared" si="16"/>
        <v>17184.599999999999</v>
      </c>
      <c r="J636" s="15">
        <f>I636/'S1 unemployed'!F462*100</f>
        <v>10.912589299888872</v>
      </c>
    </row>
    <row r="637" spans="1:10" x14ac:dyDescent="0.3">
      <c r="A637" s="1">
        <v>32782</v>
      </c>
      <c r="B637" s="4">
        <v>18033</v>
      </c>
      <c r="C637" s="2">
        <v>2279.5</v>
      </c>
      <c r="D637" s="4">
        <v>10694</v>
      </c>
      <c r="E637" s="4">
        <v>4215</v>
      </c>
      <c r="H637" s="5">
        <f t="shared" si="15"/>
        <v>18033</v>
      </c>
      <c r="I637" s="5">
        <f t="shared" si="16"/>
        <v>17188.5</v>
      </c>
      <c r="J637" s="15">
        <f>I637/'S1 unemployed'!F463*100</f>
        <v>10.908623578391552</v>
      </c>
    </row>
    <row r="638" spans="1:10" x14ac:dyDescent="0.3">
      <c r="A638" s="1">
        <v>32813</v>
      </c>
      <c r="B638" s="4">
        <v>18057</v>
      </c>
      <c r="C638" s="2">
        <v>2277.1999999999998</v>
      </c>
      <c r="D638" s="4">
        <v>10711</v>
      </c>
      <c r="E638" s="4">
        <v>4225</v>
      </c>
      <c r="H638" s="5">
        <f t="shared" si="15"/>
        <v>18057</v>
      </c>
      <c r="I638" s="5">
        <f t="shared" si="16"/>
        <v>17213.2</v>
      </c>
      <c r="J638" s="15">
        <f>I638/'S1 unemployed'!F464*100</f>
        <v>10.9212496510418</v>
      </c>
    </row>
    <row r="639" spans="1:10" x14ac:dyDescent="0.3">
      <c r="A639" s="1">
        <v>32843</v>
      </c>
      <c r="B639" s="4">
        <v>18075</v>
      </c>
      <c r="C639" s="2">
        <v>2263.5</v>
      </c>
      <c r="D639" s="4">
        <v>10754</v>
      </c>
      <c r="E639" s="4">
        <v>4223</v>
      </c>
      <c r="H639" s="5">
        <f t="shared" si="15"/>
        <v>18075</v>
      </c>
      <c r="I639" s="5">
        <f t="shared" si="16"/>
        <v>17240.5</v>
      </c>
      <c r="J639" s="15">
        <f>I639/'S1 unemployed'!F465*100</f>
        <v>10.932328061787421</v>
      </c>
    </row>
    <row r="640" spans="1:10" x14ac:dyDescent="0.3">
      <c r="A640" s="1">
        <v>32874</v>
      </c>
      <c r="B640" s="4">
        <v>18151</v>
      </c>
      <c r="C640" s="2">
        <v>2272.9</v>
      </c>
      <c r="D640" s="4">
        <v>10800</v>
      </c>
      <c r="E640" s="4">
        <v>4248</v>
      </c>
      <c r="F640" s="4">
        <v>4</v>
      </c>
      <c r="H640" s="5">
        <f t="shared" si="15"/>
        <v>18147</v>
      </c>
      <c r="I640" s="5">
        <f t="shared" si="16"/>
        <v>17316.900000000001</v>
      </c>
      <c r="J640" s="15">
        <f>I640/'S1 unemployed'!F466*100</f>
        <v>10.867005955331873</v>
      </c>
    </row>
    <row r="641" spans="1:10" x14ac:dyDescent="0.3">
      <c r="A641" s="1">
        <v>32905</v>
      </c>
      <c r="B641" s="4">
        <v>18177</v>
      </c>
      <c r="C641" s="2">
        <v>2279.1999999999998</v>
      </c>
      <c r="D641" s="4">
        <v>10810</v>
      </c>
      <c r="E641" s="4">
        <v>4258</v>
      </c>
      <c r="F641" s="4">
        <v>15</v>
      </c>
      <c r="H641" s="5">
        <f t="shared" si="15"/>
        <v>18162</v>
      </c>
      <c r="I641" s="5">
        <f t="shared" si="16"/>
        <v>17332.2</v>
      </c>
      <c r="J641" s="15">
        <f>I641/'S1 unemployed'!F467*100</f>
        <v>10.870467816084746</v>
      </c>
    </row>
    <row r="642" spans="1:10" x14ac:dyDescent="0.3">
      <c r="A642" s="1">
        <v>32933</v>
      </c>
      <c r="B642" s="4">
        <v>18294</v>
      </c>
      <c r="C642" s="2">
        <v>2363.6999999999998</v>
      </c>
      <c r="D642" s="4">
        <v>10832</v>
      </c>
      <c r="E642" s="4">
        <v>4268</v>
      </c>
      <c r="F642" s="4">
        <v>68</v>
      </c>
      <c r="H642" s="5">
        <f t="shared" si="15"/>
        <v>18226</v>
      </c>
      <c r="I642" s="5">
        <f t="shared" si="16"/>
        <v>17395.7</v>
      </c>
      <c r="J642" s="15">
        <f>I642/'S1 unemployed'!F468*100</f>
        <v>10.903182134418071</v>
      </c>
    </row>
    <row r="643" spans="1:10" x14ac:dyDescent="0.3">
      <c r="A643" s="1">
        <v>32964</v>
      </c>
      <c r="B643" s="4">
        <v>18377</v>
      </c>
      <c r="C643" s="2">
        <v>2429.9</v>
      </c>
      <c r="D643" s="4">
        <v>10846</v>
      </c>
      <c r="E643" s="4">
        <v>4272</v>
      </c>
      <c r="F643" s="4">
        <v>153</v>
      </c>
      <c r="H643" s="5">
        <f t="shared" si="15"/>
        <v>18224</v>
      </c>
      <c r="I643" s="5">
        <f t="shared" si="16"/>
        <v>17394.900000000001</v>
      </c>
      <c r="J643" s="15">
        <f>I643/'S1 unemployed'!F469*100</f>
        <v>10.896943576122434</v>
      </c>
    </row>
    <row r="644" spans="1:10" x14ac:dyDescent="0.3">
      <c r="A644" s="1">
        <v>32994</v>
      </c>
      <c r="B644" s="4">
        <v>18599</v>
      </c>
      <c r="C644" s="2">
        <v>2607</v>
      </c>
      <c r="D644" s="4">
        <v>10878</v>
      </c>
      <c r="E644" s="4">
        <v>4286</v>
      </c>
      <c r="F644" s="4">
        <v>335</v>
      </c>
      <c r="H644" s="5">
        <f t="shared" si="15"/>
        <v>18264</v>
      </c>
      <c r="I644" s="5">
        <f t="shared" si="16"/>
        <v>17436</v>
      </c>
      <c r="J644" s="15">
        <f>I644/'S1 unemployed'!F470*100</f>
        <v>10.916330670406452</v>
      </c>
    </row>
    <row r="645" spans="1:10" x14ac:dyDescent="0.3">
      <c r="A645" s="1">
        <v>33025</v>
      </c>
      <c r="B645" s="4">
        <v>18556</v>
      </c>
      <c r="C645" s="2">
        <v>2504.6</v>
      </c>
      <c r="D645" s="4">
        <v>10895</v>
      </c>
      <c r="E645" s="4">
        <v>4329</v>
      </c>
      <c r="F645" s="4">
        <v>251</v>
      </c>
      <c r="H645" s="5">
        <f t="shared" si="15"/>
        <v>18305</v>
      </c>
      <c r="I645" s="5">
        <f t="shared" si="16"/>
        <v>17477.599999999999</v>
      </c>
      <c r="J645" s="15">
        <f>I645/'S1 unemployed'!F471*100</f>
        <v>10.93628177932959</v>
      </c>
    </row>
    <row r="646" spans="1:10" x14ac:dyDescent="0.3">
      <c r="A646" s="1">
        <v>33055</v>
      </c>
      <c r="B646" s="4">
        <v>18560</v>
      </c>
      <c r="C646" s="2">
        <v>2447.8000000000002</v>
      </c>
      <c r="D646" s="4">
        <v>10966</v>
      </c>
      <c r="E646" s="4">
        <v>4320</v>
      </c>
      <c r="F646" s="4">
        <v>179</v>
      </c>
      <c r="H646" s="5">
        <f t="shared" si="15"/>
        <v>18381</v>
      </c>
      <c r="I646" s="5">
        <f t="shared" si="16"/>
        <v>17554.8</v>
      </c>
      <c r="J646" s="15">
        <f>I646/'S1 unemployed'!F472*100</f>
        <v>10.97833700220132</v>
      </c>
    </row>
    <row r="647" spans="1:10" x14ac:dyDescent="0.3">
      <c r="A647" s="1">
        <v>33086</v>
      </c>
      <c r="B647" s="4">
        <v>18457</v>
      </c>
      <c r="C647" s="2">
        <v>2347.6999999999998</v>
      </c>
      <c r="D647" s="4">
        <v>10962</v>
      </c>
      <c r="E647" s="4">
        <v>4321</v>
      </c>
      <c r="F647" s="4">
        <v>81</v>
      </c>
      <c r="H647" s="5">
        <f t="shared" si="15"/>
        <v>18376</v>
      </c>
      <c r="I647" s="5">
        <f t="shared" si="16"/>
        <v>17549.7</v>
      </c>
      <c r="J647" s="15">
        <f>I647/'S1 unemployed'!F473*100</f>
        <v>10.965752525915235</v>
      </c>
    </row>
    <row r="648" spans="1:10" x14ac:dyDescent="0.3">
      <c r="A648" s="1">
        <v>33117</v>
      </c>
      <c r="B648" s="4">
        <v>18437</v>
      </c>
      <c r="C648" s="2">
        <v>2312.4</v>
      </c>
      <c r="D648" s="4">
        <v>10974</v>
      </c>
      <c r="E648" s="4">
        <v>4327</v>
      </c>
      <c r="F648" s="4">
        <v>44</v>
      </c>
      <c r="H648" s="5">
        <f t="shared" si="15"/>
        <v>18393</v>
      </c>
      <c r="I648" s="5">
        <f t="shared" si="16"/>
        <v>17569.400000000001</v>
      </c>
      <c r="J648" s="15">
        <f>I648/'S1 unemployed'!F474*100</f>
        <v>10.967782209986829</v>
      </c>
    </row>
    <row r="649" spans="1:10" x14ac:dyDescent="0.3">
      <c r="A649" s="1">
        <v>33147</v>
      </c>
      <c r="B649" s="4">
        <v>18443</v>
      </c>
      <c r="C649" s="2">
        <v>2291</v>
      </c>
      <c r="D649" s="4">
        <v>10992</v>
      </c>
      <c r="E649" s="4">
        <v>4337</v>
      </c>
      <c r="F649" s="4">
        <v>27</v>
      </c>
      <c r="H649" s="5">
        <f t="shared" si="15"/>
        <v>18416</v>
      </c>
      <c r="I649" s="5">
        <f t="shared" si="16"/>
        <v>17593</v>
      </c>
      <c r="J649" s="15">
        <f>I649/'S1 unemployed'!F475*100</f>
        <v>10.972924761898822</v>
      </c>
    </row>
    <row r="650" spans="1:10" x14ac:dyDescent="0.3">
      <c r="A650" s="1">
        <v>33178</v>
      </c>
      <c r="B650" s="4">
        <v>18450</v>
      </c>
      <c r="C650" s="2">
        <v>2285.6999999999998</v>
      </c>
      <c r="D650" s="4">
        <v>10999</v>
      </c>
      <c r="E650" s="4">
        <v>4343</v>
      </c>
      <c r="F650" s="4">
        <v>19</v>
      </c>
      <c r="H650" s="5">
        <f t="shared" si="15"/>
        <v>18431</v>
      </c>
      <c r="I650" s="5">
        <f t="shared" si="16"/>
        <v>17608.7</v>
      </c>
      <c r="J650" s="15">
        <f>I650/'S1 unemployed'!F476*100</f>
        <v>10.973477247516609</v>
      </c>
    </row>
    <row r="651" spans="1:10" x14ac:dyDescent="0.3">
      <c r="A651" s="1">
        <v>33208</v>
      </c>
      <c r="B651" s="4">
        <v>18468</v>
      </c>
      <c r="C651" s="2">
        <v>2298</v>
      </c>
      <c r="D651" s="4">
        <v>11010</v>
      </c>
      <c r="E651" s="4">
        <v>4348</v>
      </c>
      <c r="F651" s="4">
        <v>13</v>
      </c>
      <c r="H651" s="5">
        <f t="shared" si="15"/>
        <v>18455</v>
      </c>
      <c r="I651" s="5">
        <f t="shared" si="16"/>
        <v>17643</v>
      </c>
      <c r="J651" s="15">
        <f>I651/'S1 unemployed'!F477*100</f>
        <v>10.988210235234767</v>
      </c>
    </row>
    <row r="652" spans="1:10" x14ac:dyDescent="0.3">
      <c r="A652" s="1">
        <v>33239</v>
      </c>
      <c r="B652" s="4">
        <v>18474</v>
      </c>
      <c r="C652" s="2">
        <v>2275.6</v>
      </c>
      <c r="D652" s="4">
        <v>11018</v>
      </c>
      <c r="E652" s="4">
        <v>4358</v>
      </c>
      <c r="H652" s="5">
        <f t="shared" si="15"/>
        <v>18474</v>
      </c>
      <c r="I652" s="5">
        <f t="shared" si="16"/>
        <v>17651.599999999999</v>
      </c>
      <c r="J652" s="15">
        <f>I652/'S1 unemployed'!F478*100</f>
        <v>10.987407642558807</v>
      </c>
    </row>
    <row r="653" spans="1:10" x14ac:dyDescent="0.3">
      <c r="A653" s="1">
        <v>33270</v>
      </c>
      <c r="B653" s="4">
        <v>18482</v>
      </c>
      <c r="C653" s="2">
        <v>2277.1999999999998</v>
      </c>
      <c r="D653" s="4">
        <v>11029</v>
      </c>
      <c r="E653" s="4">
        <v>4357</v>
      </c>
      <c r="H653" s="5">
        <f t="shared" si="15"/>
        <v>18482</v>
      </c>
      <c r="I653" s="5">
        <f t="shared" si="16"/>
        <v>17663.2</v>
      </c>
      <c r="J653" s="15">
        <f>I653/'S1 unemployed'!F479*100</f>
        <v>10.990728641652666</v>
      </c>
    </row>
    <row r="654" spans="1:10" x14ac:dyDescent="0.3">
      <c r="A654" s="1">
        <v>33298</v>
      </c>
      <c r="B654" s="4">
        <v>18488</v>
      </c>
      <c r="C654" s="2">
        <v>2276.9</v>
      </c>
      <c r="D654" s="4">
        <v>11034</v>
      </c>
      <c r="E654" s="4">
        <v>4359</v>
      </c>
      <c r="H654" s="5">
        <f t="shared" si="15"/>
        <v>18488</v>
      </c>
      <c r="I654" s="5">
        <f t="shared" si="16"/>
        <v>17669.900000000001</v>
      </c>
      <c r="J654" s="15">
        <f>I654/'S1 unemployed'!F480*100</f>
        <v>10.989153824147667</v>
      </c>
    </row>
    <row r="655" spans="1:10" x14ac:dyDescent="0.3">
      <c r="A655" s="1">
        <v>33329</v>
      </c>
      <c r="B655" s="4">
        <v>18485</v>
      </c>
      <c r="C655" s="2">
        <v>2269.6</v>
      </c>
      <c r="D655" s="4">
        <v>11046</v>
      </c>
      <c r="E655" s="4">
        <v>4353</v>
      </c>
      <c r="H655" s="5">
        <f t="shared" si="15"/>
        <v>18485</v>
      </c>
      <c r="I655" s="5">
        <f t="shared" si="16"/>
        <v>17668.599999999999</v>
      </c>
      <c r="J655" s="15">
        <f>I655/'S1 unemployed'!F481*100</f>
        <v>10.979741486452895</v>
      </c>
    </row>
    <row r="656" spans="1:10" x14ac:dyDescent="0.3">
      <c r="A656" s="1">
        <v>33359</v>
      </c>
      <c r="B656" s="4">
        <v>18498</v>
      </c>
      <c r="C656" s="2">
        <v>2278.9</v>
      </c>
      <c r="D656" s="4">
        <v>11047</v>
      </c>
      <c r="E656" s="4">
        <v>4355</v>
      </c>
      <c r="H656" s="5">
        <f t="shared" si="15"/>
        <v>18498</v>
      </c>
      <c r="I656" s="5">
        <f t="shared" si="16"/>
        <v>17680.900000000001</v>
      </c>
      <c r="J656" s="15">
        <f>I656/'S1 unemployed'!F482*100</f>
        <v>10.980834202812144</v>
      </c>
    </row>
    <row r="657" spans="1:10" x14ac:dyDescent="0.3">
      <c r="A657" s="1">
        <v>33390</v>
      </c>
      <c r="B657" s="4">
        <v>18561</v>
      </c>
      <c r="C657" s="2">
        <v>2287.3000000000002</v>
      </c>
      <c r="D657" s="4">
        <v>11079</v>
      </c>
      <c r="E657" s="4">
        <v>4379</v>
      </c>
      <c r="H657" s="5">
        <f t="shared" si="15"/>
        <v>18561</v>
      </c>
      <c r="I657" s="5">
        <f t="shared" si="16"/>
        <v>17745.3</v>
      </c>
      <c r="J657" s="15">
        <f>I657/'S1 unemployed'!F483*100</f>
        <v>11.0122811699071</v>
      </c>
    </row>
    <row r="658" spans="1:10" x14ac:dyDescent="0.3">
      <c r="A658" s="1">
        <v>33420</v>
      </c>
      <c r="B658" s="4">
        <v>18598</v>
      </c>
      <c r="C658" s="2">
        <v>2318</v>
      </c>
      <c r="D658" s="4">
        <v>11115</v>
      </c>
      <c r="E658" s="4">
        <v>4350</v>
      </c>
      <c r="H658" s="5">
        <f t="shared" si="15"/>
        <v>18598</v>
      </c>
      <c r="I658" s="5">
        <f t="shared" si="16"/>
        <v>17783</v>
      </c>
      <c r="J658" s="15">
        <f>I658/'S1 unemployed'!F484*100</f>
        <v>11.030474453686647</v>
      </c>
    </row>
    <row r="659" spans="1:10" x14ac:dyDescent="0.3">
      <c r="A659" s="1">
        <v>33451</v>
      </c>
      <c r="B659" s="4">
        <v>18567</v>
      </c>
      <c r="C659" s="2">
        <v>2308.4</v>
      </c>
      <c r="D659" s="4">
        <v>11100</v>
      </c>
      <c r="E659" s="4">
        <v>4346</v>
      </c>
      <c r="H659" s="5">
        <f t="shared" si="15"/>
        <v>18567</v>
      </c>
      <c r="I659" s="5">
        <f t="shared" si="16"/>
        <v>17754.400000000001</v>
      </c>
      <c r="J659" s="15">
        <f>I659/'S1 unemployed'!F485*100</f>
        <v>11.003452058530055</v>
      </c>
    </row>
    <row r="660" spans="1:10" x14ac:dyDescent="0.3">
      <c r="A660" s="1">
        <v>33482</v>
      </c>
      <c r="B660" s="4">
        <v>18543</v>
      </c>
      <c r="C660" s="2">
        <v>2309.4</v>
      </c>
      <c r="D660" s="4">
        <v>11083</v>
      </c>
      <c r="E660" s="4">
        <v>4339</v>
      </c>
      <c r="H660" s="5">
        <f t="shared" si="15"/>
        <v>18543</v>
      </c>
      <c r="I660" s="5">
        <f t="shared" si="16"/>
        <v>17731.400000000001</v>
      </c>
      <c r="J660" s="15">
        <f>I660/'S1 unemployed'!F486*100</f>
        <v>10.977699632248239</v>
      </c>
    </row>
    <row r="661" spans="1:10" x14ac:dyDescent="0.3">
      <c r="A661" s="1">
        <v>33512</v>
      </c>
      <c r="B661" s="4">
        <v>18593</v>
      </c>
      <c r="C661" s="2">
        <v>2320.9</v>
      </c>
      <c r="D661" s="4">
        <v>11117</v>
      </c>
      <c r="E661" s="4">
        <v>4345</v>
      </c>
      <c r="H661" s="5">
        <f t="shared" si="15"/>
        <v>18593</v>
      </c>
      <c r="I661" s="5">
        <f t="shared" si="16"/>
        <v>17782.900000000001</v>
      </c>
      <c r="J661" s="15">
        <f>I661/'S1 unemployed'!F487*100</f>
        <v>10.999981442878088</v>
      </c>
    </row>
    <row r="662" spans="1:10" x14ac:dyDescent="0.3">
      <c r="A662" s="1">
        <v>33543</v>
      </c>
      <c r="B662" s="4">
        <v>18627</v>
      </c>
      <c r="C662" s="2">
        <v>2321</v>
      </c>
      <c r="D662" s="4">
        <v>11141</v>
      </c>
      <c r="E662" s="4">
        <v>4358</v>
      </c>
      <c r="H662" s="5">
        <f t="shared" si="15"/>
        <v>18627</v>
      </c>
      <c r="I662" s="5">
        <f t="shared" si="16"/>
        <v>17820</v>
      </c>
      <c r="J662" s="15">
        <f>I662/'S1 unemployed'!F488*100</f>
        <v>11.013733173463207</v>
      </c>
    </row>
    <row r="663" spans="1:10" x14ac:dyDescent="0.3">
      <c r="A663" s="1">
        <v>33573</v>
      </c>
      <c r="B663" s="4">
        <v>18641</v>
      </c>
      <c r="C663" s="2">
        <v>2315.9</v>
      </c>
      <c r="D663" s="4">
        <v>11160</v>
      </c>
      <c r="E663" s="4">
        <v>4360</v>
      </c>
      <c r="H663" s="5">
        <f t="shared" si="15"/>
        <v>18641</v>
      </c>
      <c r="I663" s="5">
        <f t="shared" si="16"/>
        <v>17835.900000000001</v>
      </c>
      <c r="J663" s="15">
        <f>I663/'S1 unemployed'!F489*100</f>
        <v>11.016206934888146</v>
      </c>
    </row>
    <row r="664" spans="1:10" x14ac:dyDescent="0.3">
      <c r="A664" s="1">
        <v>33604</v>
      </c>
      <c r="B664" s="4">
        <v>18688</v>
      </c>
      <c r="C664" s="2">
        <v>2315.1999999999998</v>
      </c>
      <c r="D664" s="4">
        <v>11184</v>
      </c>
      <c r="E664" s="4">
        <v>4367</v>
      </c>
      <c r="H664" s="5">
        <f t="shared" si="15"/>
        <v>18688</v>
      </c>
      <c r="I664" s="5">
        <f t="shared" si="16"/>
        <v>17866.2</v>
      </c>
      <c r="J664" s="15">
        <f>I664/'S1 unemployed'!F490*100</f>
        <v>11.029403594115578</v>
      </c>
    </row>
    <row r="665" spans="1:10" x14ac:dyDescent="0.3">
      <c r="A665" s="1">
        <v>33635</v>
      </c>
      <c r="B665" s="4">
        <v>18689</v>
      </c>
      <c r="C665" s="2">
        <v>2311.1999999999998</v>
      </c>
      <c r="D665" s="4">
        <v>11195</v>
      </c>
      <c r="E665" s="4">
        <v>4373</v>
      </c>
      <c r="H665" s="5">
        <f t="shared" si="15"/>
        <v>18689</v>
      </c>
      <c r="I665" s="5">
        <f t="shared" si="16"/>
        <v>17879.2</v>
      </c>
      <c r="J665" s="15">
        <f>I665/'S1 unemployed'!F491*100</f>
        <v>11.031708325363576</v>
      </c>
    </row>
    <row r="666" spans="1:10" x14ac:dyDescent="0.3">
      <c r="A666" s="1">
        <v>33664</v>
      </c>
      <c r="B666" s="4">
        <v>18715</v>
      </c>
      <c r="C666" s="2">
        <v>2311</v>
      </c>
      <c r="D666" s="4">
        <v>11218</v>
      </c>
      <c r="E666" s="4">
        <v>4376</v>
      </c>
      <c r="H666" s="5">
        <f t="shared" si="15"/>
        <v>18715</v>
      </c>
      <c r="I666" s="5">
        <f t="shared" si="16"/>
        <v>17905</v>
      </c>
      <c r="J666" s="15">
        <f>I666/'S1 unemployed'!F492*100</f>
        <v>11.041223445256374</v>
      </c>
    </row>
    <row r="667" spans="1:10" x14ac:dyDescent="0.3">
      <c r="A667" s="1">
        <v>33695</v>
      </c>
      <c r="B667" s="4">
        <v>18739</v>
      </c>
      <c r="C667" s="2">
        <v>2307.1999999999998</v>
      </c>
      <c r="D667" s="4">
        <v>11238</v>
      </c>
      <c r="E667" s="4">
        <v>4384</v>
      </c>
      <c r="H667" s="5">
        <f t="shared" si="15"/>
        <v>18739</v>
      </c>
      <c r="I667" s="5">
        <f t="shared" si="16"/>
        <v>17929.2</v>
      </c>
      <c r="J667" s="15">
        <f>I667/'S1 unemployed'!F493*100</f>
        <v>11.04946907181551</v>
      </c>
    </row>
    <row r="668" spans="1:10" x14ac:dyDescent="0.3">
      <c r="A668" s="1">
        <v>33725</v>
      </c>
      <c r="B668" s="4">
        <v>18753</v>
      </c>
      <c r="C668" s="2">
        <v>2312.1999999999998</v>
      </c>
      <c r="D668" s="4">
        <v>11237</v>
      </c>
      <c r="E668" s="4">
        <v>4397</v>
      </c>
      <c r="H668" s="5">
        <f t="shared" si="15"/>
        <v>18753</v>
      </c>
      <c r="I668" s="5">
        <f t="shared" si="16"/>
        <v>17946.2</v>
      </c>
      <c r="J668" s="15">
        <f>I668/'S1 unemployed'!F494*100</f>
        <v>11.053882921060412</v>
      </c>
    </row>
    <row r="669" spans="1:10" x14ac:dyDescent="0.3">
      <c r="A669" s="1">
        <v>33756</v>
      </c>
      <c r="B669" s="4">
        <v>18762</v>
      </c>
      <c r="C669" s="2">
        <v>2311.4</v>
      </c>
      <c r="D669" s="4">
        <v>11239</v>
      </c>
      <c r="E669" s="4">
        <v>4406</v>
      </c>
      <c r="H669" s="5">
        <f t="shared" ref="H669:H732" si="17">B669-F669</f>
        <v>18762</v>
      </c>
      <c r="I669" s="5">
        <f t="shared" ref="I669:I732" si="18">C669+D669+E669-F669</f>
        <v>17956.400000000001</v>
      </c>
      <c r="J669" s="15">
        <f>I669/'S1 unemployed'!F495*100</f>
        <v>11.05056833217431</v>
      </c>
    </row>
    <row r="670" spans="1:10" x14ac:dyDescent="0.3">
      <c r="A670" s="1">
        <v>33786</v>
      </c>
      <c r="B670" s="4">
        <v>18817</v>
      </c>
      <c r="C670" s="2">
        <v>2310</v>
      </c>
      <c r="D670" s="4">
        <v>11284</v>
      </c>
      <c r="E670" s="4">
        <v>4416</v>
      </c>
      <c r="H670" s="5">
        <f t="shared" si="17"/>
        <v>18817</v>
      </c>
      <c r="I670" s="5">
        <f t="shared" si="18"/>
        <v>18010</v>
      </c>
      <c r="J670" s="15">
        <f>I670/'S1 unemployed'!F496*100</f>
        <v>11.074626131444314</v>
      </c>
    </row>
    <row r="671" spans="1:10" x14ac:dyDescent="0.3">
      <c r="A671" s="1">
        <v>33817</v>
      </c>
      <c r="B671" s="4">
        <v>18883</v>
      </c>
      <c r="C671" s="2">
        <v>2308.8000000000002</v>
      </c>
      <c r="D671" s="4">
        <v>11348</v>
      </c>
      <c r="E671" s="4">
        <v>4426</v>
      </c>
      <c r="H671" s="5">
        <f t="shared" si="17"/>
        <v>18883</v>
      </c>
      <c r="I671" s="5">
        <f t="shared" si="18"/>
        <v>18082.8</v>
      </c>
      <c r="J671" s="15">
        <f>I671/'S1 unemployed'!F497*100</f>
        <v>11.107302780695449</v>
      </c>
    </row>
    <row r="672" spans="1:10" x14ac:dyDescent="0.3">
      <c r="A672" s="1">
        <v>33848</v>
      </c>
      <c r="B672" s="4">
        <v>18829</v>
      </c>
      <c r="C672" s="2">
        <v>2309</v>
      </c>
      <c r="D672" s="4">
        <v>11288</v>
      </c>
      <c r="E672" s="4">
        <v>4434</v>
      </c>
      <c r="H672" s="5">
        <f t="shared" si="17"/>
        <v>18829</v>
      </c>
      <c r="I672" s="5">
        <f t="shared" si="18"/>
        <v>18031</v>
      </c>
      <c r="J672" s="15">
        <f>I672/'S1 unemployed'!F498*100</f>
        <v>11.063592185352444</v>
      </c>
    </row>
    <row r="673" spans="1:10" x14ac:dyDescent="0.3">
      <c r="A673" s="1">
        <v>33878</v>
      </c>
      <c r="B673" s="4">
        <v>18828</v>
      </c>
      <c r="C673" s="2">
        <v>2312.1</v>
      </c>
      <c r="D673" s="4">
        <v>11303</v>
      </c>
      <c r="E673" s="4">
        <v>4435</v>
      </c>
      <c r="H673" s="5">
        <f t="shared" si="17"/>
        <v>18828</v>
      </c>
      <c r="I673" s="5">
        <f t="shared" si="18"/>
        <v>18050.099999999999</v>
      </c>
      <c r="J673" s="15">
        <f>I673/'S1 unemployed'!F499*100</f>
        <v>11.065466739414299</v>
      </c>
    </row>
    <row r="674" spans="1:10" x14ac:dyDescent="0.3">
      <c r="A674" s="1">
        <v>33909</v>
      </c>
      <c r="B674" s="4">
        <v>18841</v>
      </c>
      <c r="C674" s="2">
        <v>2315.9</v>
      </c>
      <c r="D674" s="4">
        <v>11322</v>
      </c>
      <c r="E674" s="4">
        <v>4436</v>
      </c>
      <c r="H674" s="5">
        <f t="shared" si="17"/>
        <v>18841</v>
      </c>
      <c r="I674" s="5">
        <f t="shared" si="18"/>
        <v>18073.900000000001</v>
      </c>
      <c r="J674" s="15">
        <f>I674/'S1 unemployed'!F500*100</f>
        <v>11.069538695215464</v>
      </c>
    </row>
    <row r="675" spans="1:10" x14ac:dyDescent="0.3">
      <c r="A675" s="1">
        <v>33939</v>
      </c>
      <c r="B675" s="4">
        <v>18878</v>
      </c>
      <c r="C675" s="2">
        <v>2309.1999999999998</v>
      </c>
      <c r="D675" s="4">
        <v>11334</v>
      </c>
      <c r="E675" s="4">
        <v>4443</v>
      </c>
      <c r="H675" s="5">
        <f t="shared" si="17"/>
        <v>18878</v>
      </c>
      <c r="I675" s="5">
        <f t="shared" si="18"/>
        <v>18086.2</v>
      </c>
      <c r="J675" s="15">
        <f>I675/'S1 unemployed'!F501*100</f>
        <v>11.06954653675017</v>
      </c>
    </row>
    <row r="676" spans="1:10" x14ac:dyDescent="0.3">
      <c r="A676" s="1">
        <v>33970</v>
      </c>
      <c r="B676" s="4">
        <v>18901</v>
      </c>
      <c r="C676" s="2">
        <v>2307.6</v>
      </c>
      <c r="D676" s="4">
        <v>11357</v>
      </c>
      <c r="E676" s="4">
        <v>4452</v>
      </c>
      <c r="H676" s="5">
        <f t="shared" si="17"/>
        <v>18901</v>
      </c>
      <c r="I676" s="5">
        <f t="shared" si="18"/>
        <v>18116.599999999999</v>
      </c>
      <c r="J676" s="15">
        <f>I676/'S1 unemployed'!F502*100</f>
        <v>11.079608349183244</v>
      </c>
    </row>
    <row r="677" spans="1:10" x14ac:dyDescent="0.3">
      <c r="A677" s="1">
        <v>34001</v>
      </c>
      <c r="B677" s="4">
        <v>18902</v>
      </c>
      <c r="C677" s="2">
        <v>2296</v>
      </c>
      <c r="D677" s="4">
        <v>11368</v>
      </c>
      <c r="E677" s="4">
        <v>4455</v>
      </c>
      <c r="H677" s="5">
        <f t="shared" si="17"/>
        <v>18902</v>
      </c>
      <c r="I677" s="5">
        <f t="shared" si="18"/>
        <v>18119</v>
      </c>
      <c r="J677" s="15">
        <f>I677/'S1 unemployed'!F503*100</f>
        <v>11.07376192542522</v>
      </c>
    </row>
    <row r="678" spans="1:10" x14ac:dyDescent="0.3">
      <c r="A678" s="1">
        <v>34029</v>
      </c>
      <c r="B678" s="4">
        <v>18907</v>
      </c>
      <c r="C678" s="2">
        <v>2288.6</v>
      </c>
      <c r="D678" s="4">
        <v>11375</v>
      </c>
      <c r="E678" s="4">
        <v>4461</v>
      </c>
      <c r="H678" s="5">
        <f t="shared" si="17"/>
        <v>18907</v>
      </c>
      <c r="I678" s="5">
        <f t="shared" si="18"/>
        <v>18124.599999999999</v>
      </c>
      <c r="J678" s="15">
        <f>I678/'S1 unemployed'!F504*100</f>
        <v>11.072312194168351</v>
      </c>
    </row>
    <row r="679" spans="1:10" x14ac:dyDescent="0.3">
      <c r="A679" s="1">
        <v>34060</v>
      </c>
      <c r="B679" s="4">
        <v>18938</v>
      </c>
      <c r="C679" s="2">
        <v>2288.5</v>
      </c>
      <c r="D679" s="4">
        <v>11396</v>
      </c>
      <c r="E679" s="4">
        <v>4473</v>
      </c>
      <c r="H679" s="5">
        <f t="shared" si="17"/>
        <v>18938</v>
      </c>
      <c r="I679" s="5">
        <f t="shared" si="18"/>
        <v>18157.5</v>
      </c>
      <c r="J679" s="15">
        <f>I679/'S1 unemployed'!F505*100</f>
        <v>11.083067307164089</v>
      </c>
    </row>
    <row r="680" spans="1:10" x14ac:dyDescent="0.3">
      <c r="A680" s="1">
        <v>34090</v>
      </c>
      <c r="B680" s="4">
        <v>18951</v>
      </c>
      <c r="C680" s="2">
        <v>2282.3000000000002</v>
      </c>
      <c r="D680" s="4">
        <v>11405</v>
      </c>
      <c r="E680" s="4">
        <v>4481</v>
      </c>
      <c r="H680" s="5">
        <f t="shared" si="17"/>
        <v>18951</v>
      </c>
      <c r="I680" s="5">
        <f t="shared" si="18"/>
        <v>18168.3</v>
      </c>
      <c r="J680" s="15">
        <f>I680/'S1 unemployed'!F506*100</f>
        <v>11.08208340703781</v>
      </c>
    </row>
    <row r="681" spans="1:10" x14ac:dyDescent="0.3">
      <c r="A681" s="1">
        <v>34121</v>
      </c>
      <c r="B681" s="4">
        <v>18969</v>
      </c>
      <c r="C681" s="2">
        <v>2278</v>
      </c>
      <c r="D681" s="4">
        <v>11422</v>
      </c>
      <c r="E681" s="4">
        <v>4480</v>
      </c>
      <c r="H681" s="5">
        <f t="shared" si="17"/>
        <v>18969</v>
      </c>
      <c r="I681" s="5">
        <f t="shared" si="18"/>
        <v>18180</v>
      </c>
      <c r="J681" s="15">
        <f>I681/'S1 unemployed'!F507*100</f>
        <v>11.07901568613112</v>
      </c>
    </row>
    <row r="682" spans="1:10" x14ac:dyDescent="0.3">
      <c r="A682" s="1">
        <v>34151</v>
      </c>
      <c r="B682" s="4">
        <v>19060</v>
      </c>
      <c r="C682" s="2">
        <v>2270.9</v>
      </c>
      <c r="D682" s="4">
        <v>11502</v>
      </c>
      <c r="E682" s="4">
        <v>4487</v>
      </c>
      <c r="H682" s="5">
        <f t="shared" si="17"/>
        <v>19060</v>
      </c>
      <c r="I682" s="5">
        <f t="shared" si="18"/>
        <v>18259.900000000001</v>
      </c>
      <c r="J682" s="15">
        <f>I682/'S1 unemployed'!F508*100</f>
        <v>11.11828925977118</v>
      </c>
    </row>
    <row r="683" spans="1:10" x14ac:dyDescent="0.3">
      <c r="A683" s="1">
        <v>34182</v>
      </c>
      <c r="B683" s="4">
        <v>19028</v>
      </c>
      <c r="C683" s="2">
        <v>2263.1</v>
      </c>
      <c r="D683" s="4">
        <v>11470</v>
      </c>
      <c r="E683" s="4">
        <v>4494</v>
      </c>
      <c r="H683" s="5">
        <f t="shared" si="17"/>
        <v>19028</v>
      </c>
      <c r="I683" s="5">
        <f t="shared" si="18"/>
        <v>18227.099999999999</v>
      </c>
      <c r="J683" s="15">
        <f>I683/'S1 unemployed'!F509*100</f>
        <v>11.088460204770682</v>
      </c>
    </row>
    <row r="684" spans="1:10" x14ac:dyDescent="0.3">
      <c r="A684" s="1">
        <v>34213</v>
      </c>
      <c r="B684" s="4">
        <v>19041</v>
      </c>
      <c r="C684" s="2">
        <v>2253.9</v>
      </c>
      <c r="D684" s="4">
        <v>11477</v>
      </c>
      <c r="E684" s="4">
        <v>4507</v>
      </c>
      <c r="H684" s="5">
        <f t="shared" si="17"/>
        <v>19041</v>
      </c>
      <c r="I684" s="5">
        <f t="shared" si="18"/>
        <v>18237.900000000001</v>
      </c>
      <c r="J684" s="15">
        <f>I684/'S1 unemployed'!F510*100</f>
        <v>11.083971970852605</v>
      </c>
    </row>
    <row r="685" spans="1:10" x14ac:dyDescent="0.3">
      <c r="A685" s="1">
        <v>34243</v>
      </c>
      <c r="B685" s="4">
        <v>19042</v>
      </c>
      <c r="C685" s="2">
        <v>2239.8000000000002</v>
      </c>
      <c r="D685" s="4">
        <v>11493</v>
      </c>
      <c r="E685" s="4">
        <v>4510</v>
      </c>
      <c r="H685" s="5">
        <f t="shared" si="17"/>
        <v>19042</v>
      </c>
      <c r="I685" s="5">
        <f t="shared" si="18"/>
        <v>18242.8</v>
      </c>
      <c r="J685" s="15">
        <f>I685/'S1 unemployed'!F511*100</f>
        <v>11.076448551600192</v>
      </c>
    </row>
    <row r="686" spans="1:10" x14ac:dyDescent="0.3">
      <c r="A686" s="1">
        <v>34274</v>
      </c>
      <c r="B686" s="4">
        <v>19068</v>
      </c>
      <c r="C686" s="2">
        <v>2234.9</v>
      </c>
      <c r="D686" s="4">
        <v>11519</v>
      </c>
      <c r="E686" s="4">
        <v>4513</v>
      </c>
      <c r="H686" s="5">
        <f t="shared" si="17"/>
        <v>19068</v>
      </c>
      <c r="I686" s="5">
        <f t="shared" si="18"/>
        <v>18266.900000000001</v>
      </c>
      <c r="J686" s="15">
        <f>I686/'S1 unemployed'!F512*100</f>
        <v>11.078704293347405</v>
      </c>
    </row>
    <row r="687" spans="1:10" x14ac:dyDescent="0.3">
      <c r="A687" s="1">
        <v>34304</v>
      </c>
      <c r="B687" s="4">
        <v>19109</v>
      </c>
      <c r="C687" s="2">
        <v>2232.4</v>
      </c>
      <c r="D687" s="4">
        <v>11550</v>
      </c>
      <c r="E687" s="4">
        <v>4522</v>
      </c>
      <c r="H687" s="5">
        <f t="shared" si="17"/>
        <v>19109</v>
      </c>
      <c r="I687" s="5">
        <f t="shared" si="18"/>
        <v>18304.400000000001</v>
      </c>
      <c r="J687" s="15">
        <f>I687/'S1 unemployed'!F513*100</f>
        <v>11.092769010738614</v>
      </c>
    </row>
    <row r="688" spans="1:10" x14ac:dyDescent="0.3">
      <c r="A688" s="1">
        <v>34335</v>
      </c>
      <c r="B688" s="4">
        <v>19147</v>
      </c>
      <c r="C688" s="2">
        <v>2247.6999999999998</v>
      </c>
      <c r="D688" s="4">
        <v>11576</v>
      </c>
      <c r="E688" s="4">
        <v>4518</v>
      </c>
      <c r="H688" s="5">
        <f t="shared" si="17"/>
        <v>19147</v>
      </c>
      <c r="I688" s="5">
        <f t="shared" si="18"/>
        <v>18341.7</v>
      </c>
      <c r="J688" s="15">
        <f>I688/'S1 unemployed'!F514*100</f>
        <v>11.108035925170027</v>
      </c>
    </row>
    <row r="689" spans="1:10" x14ac:dyDescent="0.3">
      <c r="A689" s="1">
        <v>34366</v>
      </c>
      <c r="B689" s="4">
        <v>19150</v>
      </c>
      <c r="C689" s="2">
        <v>2239.6</v>
      </c>
      <c r="D689" s="4">
        <v>11584</v>
      </c>
      <c r="E689" s="4">
        <v>4520</v>
      </c>
      <c r="H689" s="5">
        <f t="shared" si="17"/>
        <v>19150</v>
      </c>
      <c r="I689" s="5">
        <f t="shared" si="18"/>
        <v>18343.599999999999</v>
      </c>
      <c r="J689" s="15">
        <f>I689/'S1 unemployed'!F515*100</f>
        <v>11.100245682404056</v>
      </c>
    </row>
    <row r="690" spans="1:10" x14ac:dyDescent="0.3">
      <c r="A690" s="1">
        <v>34394</v>
      </c>
      <c r="B690" s="4">
        <v>19190</v>
      </c>
      <c r="C690" s="2">
        <v>2234.9</v>
      </c>
      <c r="D690" s="4">
        <v>11614</v>
      </c>
      <c r="E690" s="4">
        <v>4533</v>
      </c>
      <c r="H690" s="5">
        <f t="shared" si="17"/>
        <v>19190</v>
      </c>
      <c r="I690" s="5">
        <f t="shared" si="18"/>
        <v>18381.900000000001</v>
      </c>
      <c r="J690" s="15">
        <f>I690/'S1 unemployed'!F516*100</f>
        <v>11.118577840146136</v>
      </c>
    </row>
    <row r="691" spans="1:10" x14ac:dyDescent="0.3">
      <c r="A691" s="1">
        <v>34425</v>
      </c>
      <c r="B691" s="4">
        <v>19223</v>
      </c>
      <c r="C691" s="2">
        <v>2222</v>
      </c>
      <c r="D691" s="4">
        <v>11642</v>
      </c>
      <c r="E691" s="4">
        <v>4547</v>
      </c>
      <c r="H691" s="5">
        <f t="shared" si="17"/>
        <v>19223</v>
      </c>
      <c r="I691" s="5">
        <f t="shared" si="18"/>
        <v>18411</v>
      </c>
      <c r="J691" s="15">
        <f>I691/'S1 unemployed'!F517*100</f>
        <v>11.126084749450072</v>
      </c>
    </row>
    <row r="692" spans="1:10" x14ac:dyDescent="0.3">
      <c r="A692" s="1">
        <v>34455</v>
      </c>
      <c r="B692" s="4">
        <v>19264</v>
      </c>
      <c r="C692" s="2">
        <v>2212.4</v>
      </c>
      <c r="D692" s="4">
        <v>11681</v>
      </c>
      <c r="E692" s="4">
        <v>4556</v>
      </c>
      <c r="H692" s="5">
        <f t="shared" si="17"/>
        <v>19264</v>
      </c>
      <c r="I692" s="5">
        <f t="shared" si="18"/>
        <v>18449.400000000001</v>
      </c>
      <c r="J692" s="15">
        <f>I692/'S1 unemployed'!F518*100</f>
        <v>11.142489596985088</v>
      </c>
    </row>
    <row r="693" spans="1:10" x14ac:dyDescent="0.3">
      <c r="A693" s="1">
        <v>34486</v>
      </c>
      <c r="B693" s="4">
        <v>19274</v>
      </c>
      <c r="C693" s="2">
        <v>2199.6</v>
      </c>
      <c r="D693" s="4">
        <v>11694</v>
      </c>
      <c r="E693" s="4">
        <v>4563</v>
      </c>
      <c r="H693" s="5">
        <f t="shared" si="17"/>
        <v>19274</v>
      </c>
      <c r="I693" s="5">
        <f t="shared" si="18"/>
        <v>18456.599999999999</v>
      </c>
      <c r="J693" s="15">
        <f>I693/'S1 unemployed'!F519*100</f>
        <v>11.138967011478991</v>
      </c>
    </row>
    <row r="694" spans="1:10" x14ac:dyDescent="0.3">
      <c r="A694" s="1">
        <v>34516</v>
      </c>
      <c r="B694" s="4">
        <v>19301</v>
      </c>
      <c r="C694" s="2">
        <v>2187.8000000000002</v>
      </c>
      <c r="D694" s="4">
        <v>11702</v>
      </c>
      <c r="E694" s="4">
        <v>4590</v>
      </c>
      <c r="H694" s="5">
        <f t="shared" si="17"/>
        <v>19301</v>
      </c>
      <c r="I694" s="5">
        <f t="shared" si="18"/>
        <v>18479.8</v>
      </c>
      <c r="J694" s="15">
        <f>I694/'S1 unemployed'!F520*100</f>
        <v>11.146040036912609</v>
      </c>
    </row>
    <row r="695" spans="1:10" x14ac:dyDescent="0.3">
      <c r="A695" s="1">
        <v>34547</v>
      </c>
      <c r="B695" s="4">
        <v>19306</v>
      </c>
      <c r="C695" s="2">
        <v>2180.1999999999998</v>
      </c>
      <c r="D695" s="4">
        <v>11699</v>
      </c>
      <c r="E695" s="4">
        <v>4605</v>
      </c>
      <c r="H695" s="5">
        <f t="shared" si="17"/>
        <v>19306</v>
      </c>
      <c r="I695" s="5">
        <f t="shared" si="18"/>
        <v>18484.2</v>
      </c>
      <c r="J695" s="15">
        <f>I695/'S1 unemployed'!F521*100</f>
        <v>11.139892001349985</v>
      </c>
    </row>
    <row r="696" spans="1:10" x14ac:dyDescent="0.3">
      <c r="A696" s="1">
        <v>34578</v>
      </c>
      <c r="B696" s="4">
        <v>19337</v>
      </c>
      <c r="C696" s="2">
        <v>2175.4</v>
      </c>
      <c r="D696" s="4">
        <v>11730</v>
      </c>
      <c r="E696" s="4">
        <v>4605</v>
      </c>
      <c r="H696" s="5">
        <f t="shared" si="17"/>
        <v>19337</v>
      </c>
      <c r="I696" s="5">
        <f t="shared" si="18"/>
        <v>18510.400000000001</v>
      </c>
      <c r="J696" s="15">
        <f>I696/'S1 unemployed'!F522*100</f>
        <v>11.142184687802853</v>
      </c>
    </row>
    <row r="697" spans="1:10" x14ac:dyDescent="0.3">
      <c r="A697" s="1">
        <v>34608</v>
      </c>
      <c r="B697" s="4">
        <v>19344</v>
      </c>
      <c r="C697" s="2">
        <v>2161</v>
      </c>
      <c r="D697" s="4">
        <v>11731</v>
      </c>
      <c r="E697" s="4">
        <v>4616</v>
      </c>
      <c r="H697" s="5">
        <f t="shared" si="17"/>
        <v>19344</v>
      </c>
      <c r="I697" s="5">
        <f t="shared" si="18"/>
        <v>18508</v>
      </c>
      <c r="J697" s="15">
        <f>I697/'S1 unemployed'!F523*100</f>
        <v>11.130087558933898</v>
      </c>
    </row>
    <row r="698" spans="1:10" x14ac:dyDescent="0.3">
      <c r="A698" s="1">
        <v>34639</v>
      </c>
      <c r="B698" s="4">
        <v>19367</v>
      </c>
      <c r="C698" s="2">
        <v>2152.9</v>
      </c>
      <c r="D698" s="4">
        <v>11755</v>
      </c>
      <c r="E698" s="4">
        <v>4628</v>
      </c>
      <c r="H698" s="5">
        <f t="shared" si="17"/>
        <v>19367</v>
      </c>
      <c r="I698" s="5">
        <f t="shared" si="18"/>
        <v>18535.900000000001</v>
      </c>
      <c r="J698" s="15">
        <f>I698/'S1 unemployed'!F524*100</f>
        <v>11.1363513472919</v>
      </c>
    </row>
    <row r="699" spans="1:10" x14ac:dyDescent="0.3">
      <c r="A699" s="1">
        <v>34669</v>
      </c>
      <c r="B699" s="4">
        <v>19388</v>
      </c>
      <c r="C699" s="2">
        <v>2148.8000000000002</v>
      </c>
      <c r="D699" s="4">
        <v>11770</v>
      </c>
      <c r="E699" s="4">
        <v>4635</v>
      </c>
      <c r="H699" s="5">
        <f t="shared" si="17"/>
        <v>19388</v>
      </c>
      <c r="I699" s="5">
        <f t="shared" si="18"/>
        <v>18553.8</v>
      </c>
      <c r="J699" s="15">
        <f>I699/'S1 unemployed'!F525*100</f>
        <v>11.137871211348097</v>
      </c>
    </row>
    <row r="700" spans="1:10" x14ac:dyDescent="0.3">
      <c r="A700" s="1">
        <v>34700</v>
      </c>
      <c r="B700" s="4">
        <v>19397</v>
      </c>
      <c r="C700" s="2">
        <v>2132.5</v>
      </c>
      <c r="D700" s="4">
        <v>11780</v>
      </c>
      <c r="E700" s="4">
        <v>4644</v>
      </c>
      <c r="H700" s="5">
        <f t="shared" si="17"/>
        <v>19397</v>
      </c>
      <c r="I700" s="5">
        <f t="shared" si="18"/>
        <v>18556.5</v>
      </c>
      <c r="J700" s="15">
        <f>I700/'S1 unemployed'!F526*100</f>
        <v>11.147254410784118</v>
      </c>
    </row>
    <row r="701" spans="1:10" x14ac:dyDescent="0.3">
      <c r="A701" s="1">
        <v>34731</v>
      </c>
      <c r="B701" s="4">
        <v>19407</v>
      </c>
      <c r="C701" s="2">
        <v>2127.8000000000002</v>
      </c>
      <c r="D701" s="4">
        <v>11786</v>
      </c>
      <c r="E701" s="4">
        <v>4651</v>
      </c>
      <c r="H701" s="5">
        <f t="shared" si="17"/>
        <v>19407</v>
      </c>
      <c r="I701" s="5">
        <f t="shared" si="18"/>
        <v>18564.8</v>
      </c>
      <c r="J701" s="15">
        <f>I701/'S1 unemployed'!F527*100</f>
        <v>11.143939348464201</v>
      </c>
    </row>
    <row r="702" spans="1:10" x14ac:dyDescent="0.3">
      <c r="A702" s="1">
        <v>34759</v>
      </c>
      <c r="B702" s="4">
        <v>19427</v>
      </c>
      <c r="C702" s="2">
        <v>2121.1999999999998</v>
      </c>
      <c r="D702" s="4">
        <v>11808</v>
      </c>
      <c r="E702" s="4">
        <v>4654</v>
      </c>
      <c r="H702" s="5">
        <f t="shared" si="17"/>
        <v>19427</v>
      </c>
      <c r="I702" s="5">
        <f t="shared" si="18"/>
        <v>18583.2</v>
      </c>
      <c r="J702" s="15">
        <f>I702/'S1 unemployed'!F528*100</f>
        <v>11.148359229707841</v>
      </c>
    </row>
    <row r="703" spans="1:10" x14ac:dyDescent="0.3">
      <c r="A703" s="1">
        <v>34790</v>
      </c>
      <c r="B703" s="4">
        <v>19434</v>
      </c>
      <c r="C703" s="2">
        <v>2120.4</v>
      </c>
      <c r="D703" s="4">
        <v>11821</v>
      </c>
      <c r="E703" s="4">
        <v>4649</v>
      </c>
      <c r="H703" s="5">
        <f t="shared" si="17"/>
        <v>19434</v>
      </c>
      <c r="I703" s="5">
        <f t="shared" si="18"/>
        <v>18590.400000000001</v>
      </c>
      <c r="J703" s="15">
        <f>I703/'S1 unemployed'!F529*100</f>
        <v>11.145925139845676</v>
      </c>
    </row>
    <row r="704" spans="1:10" x14ac:dyDescent="0.3">
      <c r="A704" s="1">
        <v>34820</v>
      </c>
      <c r="B704" s="4">
        <v>19418</v>
      </c>
      <c r="C704" s="2">
        <v>2112.4</v>
      </c>
      <c r="D704" s="4">
        <v>11818</v>
      </c>
      <c r="E704" s="4">
        <v>4641</v>
      </c>
      <c r="H704" s="5">
        <f t="shared" si="17"/>
        <v>19418</v>
      </c>
      <c r="I704" s="5">
        <f t="shared" si="18"/>
        <v>18571.400000000001</v>
      </c>
      <c r="J704" s="15">
        <f>I704/'S1 unemployed'!F530*100</f>
        <v>11.127461847726442</v>
      </c>
    </row>
    <row r="705" spans="1:10" x14ac:dyDescent="0.3">
      <c r="A705" s="1">
        <v>34851</v>
      </c>
      <c r="B705" s="4">
        <v>19445</v>
      </c>
      <c r="C705" s="2">
        <v>2110.1999999999998</v>
      </c>
      <c r="D705" s="4">
        <v>11847</v>
      </c>
      <c r="E705" s="4">
        <v>4639</v>
      </c>
      <c r="H705" s="5">
        <f t="shared" si="17"/>
        <v>19445</v>
      </c>
      <c r="I705" s="5">
        <f t="shared" si="18"/>
        <v>18596.2</v>
      </c>
      <c r="J705" s="15">
        <f>I705/'S1 unemployed'!F531*100</f>
        <v>11.133915688258504</v>
      </c>
    </row>
    <row r="706" spans="1:10" x14ac:dyDescent="0.3">
      <c r="A706" s="1">
        <v>34881</v>
      </c>
      <c r="B706" s="4">
        <v>19437</v>
      </c>
      <c r="C706" s="2">
        <v>2098.4</v>
      </c>
      <c r="D706" s="4">
        <v>11859</v>
      </c>
      <c r="E706" s="4">
        <v>4629</v>
      </c>
      <c r="H706" s="5">
        <f t="shared" si="17"/>
        <v>19437</v>
      </c>
      <c r="I706" s="5">
        <f t="shared" si="18"/>
        <v>18586.400000000001</v>
      </c>
      <c r="J706" s="15">
        <f>I706/'S1 unemployed'!F532*100</f>
        <v>11.119593179778644</v>
      </c>
    </row>
    <row r="707" spans="1:10" x14ac:dyDescent="0.3">
      <c r="A707" s="1">
        <v>34912</v>
      </c>
      <c r="B707" s="4">
        <v>19429</v>
      </c>
      <c r="C707" s="2">
        <v>2091.9</v>
      </c>
      <c r="D707" s="4">
        <v>11865</v>
      </c>
      <c r="E707" s="4">
        <v>4621</v>
      </c>
      <c r="H707" s="5">
        <f t="shared" si="17"/>
        <v>19429</v>
      </c>
      <c r="I707" s="5">
        <f t="shared" si="18"/>
        <v>18577.900000000001</v>
      </c>
      <c r="J707" s="15">
        <f>I707/'S1 unemployed'!F533*100</f>
        <v>11.103879026955951</v>
      </c>
    </row>
    <row r="708" spans="1:10" x14ac:dyDescent="0.3">
      <c r="A708" s="1">
        <v>34943</v>
      </c>
      <c r="B708" s="4">
        <v>19430</v>
      </c>
      <c r="C708" s="2">
        <v>2077.5</v>
      </c>
      <c r="D708" s="4">
        <v>11880</v>
      </c>
      <c r="E708" s="4">
        <v>4621</v>
      </c>
      <c r="H708" s="5">
        <f t="shared" si="17"/>
        <v>19430</v>
      </c>
      <c r="I708" s="5">
        <f t="shared" si="18"/>
        <v>18578.5</v>
      </c>
      <c r="J708" s="15">
        <f>I708/'S1 unemployed'!F534*100</f>
        <v>11.094357424802489</v>
      </c>
    </row>
    <row r="709" spans="1:10" x14ac:dyDescent="0.3">
      <c r="A709" s="1">
        <v>34973</v>
      </c>
      <c r="B709" s="4">
        <v>19464</v>
      </c>
      <c r="C709" s="2">
        <v>2077.4</v>
      </c>
      <c r="D709" s="4">
        <v>11903</v>
      </c>
      <c r="E709" s="4">
        <v>4627</v>
      </c>
      <c r="H709" s="5">
        <f t="shared" si="17"/>
        <v>19464</v>
      </c>
      <c r="I709" s="5">
        <f t="shared" si="18"/>
        <v>18607.400000000001</v>
      </c>
      <c r="J709" s="15">
        <f>I709/'S1 unemployed'!F535*100</f>
        <v>11.100412818860812</v>
      </c>
    </row>
    <row r="710" spans="1:10" x14ac:dyDescent="0.3">
      <c r="A710" s="1">
        <v>35004</v>
      </c>
      <c r="B710" s="4">
        <v>19463</v>
      </c>
      <c r="C710" s="2">
        <v>2054.6</v>
      </c>
      <c r="D710" s="4">
        <v>11926</v>
      </c>
      <c r="E710" s="4">
        <v>4624</v>
      </c>
      <c r="H710" s="5">
        <f t="shared" si="17"/>
        <v>19463</v>
      </c>
      <c r="I710" s="5">
        <f t="shared" si="18"/>
        <v>18604.599999999999</v>
      </c>
      <c r="J710" s="15">
        <f>I710/'S1 unemployed'!F536*100</f>
        <v>11.09047230153857</v>
      </c>
    </row>
    <row r="711" spans="1:10" x14ac:dyDescent="0.3">
      <c r="A711" s="1">
        <v>35034</v>
      </c>
      <c r="B711" s="4">
        <v>19466</v>
      </c>
      <c r="C711" s="2">
        <v>2050</v>
      </c>
      <c r="D711" s="4">
        <v>11940</v>
      </c>
      <c r="E711" s="4">
        <v>4623</v>
      </c>
      <c r="H711" s="5">
        <f t="shared" si="17"/>
        <v>19466</v>
      </c>
      <c r="I711" s="5">
        <f t="shared" si="18"/>
        <v>18613</v>
      </c>
      <c r="J711" s="15">
        <f>I711/'S1 unemployed'!F537*100</f>
        <v>11.087152055945056</v>
      </c>
    </row>
    <row r="712" spans="1:10" x14ac:dyDescent="0.3">
      <c r="A712" s="1">
        <v>35065</v>
      </c>
      <c r="B712" s="4">
        <v>19450</v>
      </c>
      <c r="C712" s="2">
        <v>2042.6</v>
      </c>
      <c r="D712" s="4">
        <v>11938</v>
      </c>
      <c r="E712" s="4">
        <v>4612</v>
      </c>
      <c r="H712" s="5">
        <f t="shared" si="17"/>
        <v>19450</v>
      </c>
      <c r="I712" s="5">
        <f t="shared" si="18"/>
        <v>18592.599999999999</v>
      </c>
      <c r="J712" s="15">
        <f>I712/'S1 unemployed'!F538*100</f>
        <v>11.071702922068253</v>
      </c>
    </row>
    <row r="713" spans="1:10" x14ac:dyDescent="0.3">
      <c r="A713" s="1">
        <v>35096</v>
      </c>
      <c r="B713" s="4">
        <v>19485</v>
      </c>
      <c r="C713" s="2">
        <v>2043.6</v>
      </c>
      <c r="D713" s="4">
        <v>11954</v>
      </c>
      <c r="E713" s="4">
        <v>4626</v>
      </c>
      <c r="H713" s="5">
        <f t="shared" si="17"/>
        <v>19485</v>
      </c>
      <c r="I713" s="5">
        <f t="shared" si="18"/>
        <v>18623.599999999999</v>
      </c>
      <c r="J713" s="15">
        <f>I713/'S1 unemployed'!F539*100</f>
        <v>11.079342982753595</v>
      </c>
    </row>
    <row r="714" spans="1:10" x14ac:dyDescent="0.3">
      <c r="A714" s="1">
        <v>35125</v>
      </c>
      <c r="B714" s="4">
        <v>19532</v>
      </c>
      <c r="C714" s="2">
        <v>2034.6</v>
      </c>
      <c r="D714" s="4">
        <v>12006</v>
      </c>
      <c r="E714" s="4">
        <v>4626</v>
      </c>
      <c r="H714" s="5">
        <f t="shared" si="17"/>
        <v>19532</v>
      </c>
      <c r="I714" s="5">
        <f t="shared" si="18"/>
        <v>18666.599999999999</v>
      </c>
      <c r="J714" s="15">
        <f>I714/'S1 unemployed'!F540*100</f>
        <v>11.094100096875611</v>
      </c>
    </row>
    <row r="715" spans="1:10" x14ac:dyDescent="0.3">
      <c r="A715" s="1">
        <v>35156</v>
      </c>
      <c r="B715" s="4">
        <v>19515</v>
      </c>
      <c r="C715" s="2">
        <v>2023.8</v>
      </c>
      <c r="D715" s="4">
        <v>12000</v>
      </c>
      <c r="E715" s="4">
        <v>4621</v>
      </c>
      <c r="H715" s="5">
        <f t="shared" si="17"/>
        <v>19515</v>
      </c>
      <c r="I715" s="5">
        <f t="shared" si="18"/>
        <v>18644.8</v>
      </c>
      <c r="J715" s="15">
        <f>I715/'S1 unemployed'!F541*100</f>
        <v>11.067987676380323</v>
      </c>
    </row>
    <row r="716" spans="1:10" x14ac:dyDescent="0.3">
      <c r="A716" s="1">
        <v>35186</v>
      </c>
      <c r="B716" s="4">
        <v>19529</v>
      </c>
      <c r="C716" s="2">
        <v>2015</v>
      </c>
      <c r="D716" s="4">
        <v>12022</v>
      </c>
      <c r="E716" s="4">
        <v>4620</v>
      </c>
      <c r="H716" s="5">
        <f t="shared" si="17"/>
        <v>19529</v>
      </c>
      <c r="I716" s="5">
        <f t="shared" si="18"/>
        <v>18657</v>
      </c>
      <c r="J716" s="15">
        <f>I716/'S1 unemployed'!F542*100</f>
        <v>11.065573770491802</v>
      </c>
    </row>
    <row r="717" spans="1:10" x14ac:dyDescent="0.3">
      <c r="A717" s="1">
        <v>35217</v>
      </c>
      <c r="B717" s="4">
        <v>19528</v>
      </c>
      <c r="C717" s="2">
        <v>2014.7</v>
      </c>
      <c r="D717" s="4">
        <v>12030</v>
      </c>
      <c r="E717" s="4">
        <v>4614</v>
      </c>
      <c r="H717" s="5">
        <f t="shared" si="17"/>
        <v>19528</v>
      </c>
      <c r="I717" s="5">
        <f t="shared" si="18"/>
        <v>18658.7</v>
      </c>
      <c r="J717" s="15">
        <f>I717/'S1 unemployed'!F543*100</f>
        <v>11.056352216164969</v>
      </c>
    </row>
    <row r="718" spans="1:10" x14ac:dyDescent="0.3">
      <c r="A718" s="1">
        <v>35247</v>
      </c>
      <c r="B718" s="4">
        <v>19547</v>
      </c>
      <c r="C718" s="2">
        <v>2008.9</v>
      </c>
      <c r="D718" s="4">
        <v>12060</v>
      </c>
      <c r="E718" s="4">
        <v>4610</v>
      </c>
      <c r="H718" s="5">
        <f t="shared" si="17"/>
        <v>19547</v>
      </c>
      <c r="I718" s="5">
        <f t="shared" si="18"/>
        <v>18678.900000000001</v>
      </c>
      <c r="J718" s="15">
        <f>I718/'S1 unemployed'!F544*100</f>
        <v>11.057968955351118</v>
      </c>
    </row>
    <row r="719" spans="1:10" x14ac:dyDescent="0.3">
      <c r="A719" s="1">
        <v>35278</v>
      </c>
      <c r="B719" s="4">
        <v>19504</v>
      </c>
      <c r="C719" s="2">
        <v>2003.7</v>
      </c>
      <c r="D719" s="4">
        <v>12034</v>
      </c>
      <c r="E719" s="4">
        <v>4597</v>
      </c>
      <c r="H719" s="5">
        <f t="shared" si="17"/>
        <v>19504</v>
      </c>
      <c r="I719" s="5">
        <f t="shared" si="18"/>
        <v>18634.7</v>
      </c>
      <c r="J719" s="15">
        <f>I719/'S1 unemployed'!F545*100</f>
        <v>11.021362921255278</v>
      </c>
    </row>
    <row r="720" spans="1:10" x14ac:dyDescent="0.3">
      <c r="A720" s="1">
        <v>35309</v>
      </c>
      <c r="B720" s="4">
        <v>19567</v>
      </c>
      <c r="C720" s="2">
        <v>1999</v>
      </c>
      <c r="D720" s="4">
        <v>12107</v>
      </c>
      <c r="E720" s="4">
        <v>4594</v>
      </c>
      <c r="H720" s="5">
        <f t="shared" si="17"/>
        <v>19567</v>
      </c>
      <c r="I720" s="5">
        <f t="shared" si="18"/>
        <v>18700</v>
      </c>
      <c r="J720" s="15">
        <f>I720/'S1 unemployed'!F546*100</f>
        <v>11.048875023633958</v>
      </c>
    </row>
    <row r="721" spans="1:10" x14ac:dyDescent="0.3">
      <c r="A721" s="1">
        <v>35339</v>
      </c>
      <c r="B721" s="4">
        <v>19554</v>
      </c>
      <c r="C721" s="2">
        <v>1978.3</v>
      </c>
      <c r="D721" s="4">
        <v>12125</v>
      </c>
      <c r="E721" s="4">
        <v>4584</v>
      </c>
      <c r="H721" s="5">
        <f t="shared" si="17"/>
        <v>19554</v>
      </c>
      <c r="I721" s="5">
        <f t="shared" si="18"/>
        <v>18687.3</v>
      </c>
      <c r="J721" s="15">
        <f>I721/'S1 unemployed'!F547*100</f>
        <v>11.030943048734416</v>
      </c>
    </row>
    <row r="722" spans="1:10" x14ac:dyDescent="0.3">
      <c r="A722" s="1">
        <v>35370</v>
      </c>
      <c r="B722" s="4">
        <v>19565</v>
      </c>
      <c r="C722" s="2">
        <v>1978.3</v>
      </c>
      <c r="D722" s="4">
        <v>12138</v>
      </c>
      <c r="E722" s="4">
        <v>4582</v>
      </c>
      <c r="H722" s="5">
        <f t="shared" si="17"/>
        <v>19565</v>
      </c>
      <c r="I722" s="5">
        <f t="shared" si="18"/>
        <v>18698.3</v>
      </c>
      <c r="J722" s="15">
        <f>I722/'S1 unemployed'!F548*100</f>
        <v>11.025916207211722</v>
      </c>
    </row>
    <row r="723" spans="1:10" x14ac:dyDescent="0.3">
      <c r="A723" s="1">
        <v>35400</v>
      </c>
      <c r="B723" s="4">
        <v>19571</v>
      </c>
      <c r="C723" s="2">
        <v>1972.7</v>
      </c>
      <c r="D723" s="4">
        <v>12154</v>
      </c>
      <c r="E723" s="4">
        <v>4578</v>
      </c>
      <c r="H723" s="5">
        <f t="shared" si="17"/>
        <v>19571</v>
      </c>
      <c r="I723" s="5">
        <f t="shared" si="18"/>
        <v>18704.7</v>
      </c>
      <c r="J723" s="15">
        <f>I723/'S1 unemployed'!F549*100</f>
        <v>11.020007776874403</v>
      </c>
    </row>
    <row r="724" spans="1:10" x14ac:dyDescent="0.3">
      <c r="A724" s="1">
        <v>35431</v>
      </c>
      <c r="B724" s="4">
        <v>19593</v>
      </c>
      <c r="C724" s="2">
        <v>1976.5</v>
      </c>
      <c r="D724" s="4">
        <v>12171</v>
      </c>
      <c r="E724" s="4">
        <v>4577</v>
      </c>
      <c r="H724" s="5">
        <f t="shared" si="17"/>
        <v>19593</v>
      </c>
      <c r="I724" s="5">
        <f t="shared" si="18"/>
        <v>18724.5</v>
      </c>
      <c r="J724" s="15">
        <f>I724/'S1 unemployed'!F550*100</f>
        <v>10.993846804213295</v>
      </c>
    </row>
    <row r="725" spans="1:10" x14ac:dyDescent="0.3">
      <c r="A725" s="1">
        <v>35462</v>
      </c>
      <c r="B725" s="4">
        <v>19598</v>
      </c>
      <c r="C725" s="2">
        <v>1969.2</v>
      </c>
      <c r="D725" s="4">
        <v>12183</v>
      </c>
      <c r="E725" s="4">
        <v>4577</v>
      </c>
      <c r="H725" s="5">
        <f t="shared" si="17"/>
        <v>19598</v>
      </c>
      <c r="I725" s="5">
        <f t="shared" si="18"/>
        <v>18729.2</v>
      </c>
      <c r="J725" s="15">
        <f>I725/'S1 unemployed'!F551*100</f>
        <v>10.98757465182039</v>
      </c>
    </row>
    <row r="726" spans="1:10" x14ac:dyDescent="0.3">
      <c r="A726" s="1">
        <v>35490</v>
      </c>
      <c r="B726" s="4">
        <v>19608</v>
      </c>
      <c r="C726" s="2">
        <v>1966.3</v>
      </c>
      <c r="D726" s="4">
        <v>12203</v>
      </c>
      <c r="E726" s="4">
        <v>4569</v>
      </c>
      <c r="H726" s="5">
        <f t="shared" si="17"/>
        <v>19608</v>
      </c>
      <c r="I726" s="5">
        <f t="shared" si="18"/>
        <v>18738.3</v>
      </c>
      <c r="J726" s="15">
        <f>I726/'S1 unemployed'!F552*100</f>
        <v>10.983891956529385</v>
      </c>
    </row>
    <row r="727" spans="1:10" x14ac:dyDescent="0.3">
      <c r="A727" s="1">
        <v>35521</v>
      </c>
      <c r="B727" s="4">
        <v>19603</v>
      </c>
      <c r="C727" s="2">
        <v>1966.2</v>
      </c>
      <c r="D727" s="4">
        <v>12212</v>
      </c>
      <c r="E727" s="4">
        <v>4575</v>
      </c>
      <c r="H727" s="5">
        <f t="shared" si="17"/>
        <v>19603</v>
      </c>
      <c r="I727" s="5">
        <f t="shared" si="18"/>
        <v>18753.2</v>
      </c>
      <c r="J727" s="15">
        <f>I727/'S1 unemployed'!F553*100</f>
        <v>10.980718221368639</v>
      </c>
    </row>
    <row r="728" spans="1:10" x14ac:dyDescent="0.3">
      <c r="A728" s="1">
        <v>35551</v>
      </c>
      <c r="B728" s="4">
        <v>19601</v>
      </c>
      <c r="C728" s="2">
        <v>1956.1</v>
      </c>
      <c r="D728" s="4">
        <v>12211</v>
      </c>
      <c r="E728" s="4">
        <v>4577</v>
      </c>
      <c r="H728" s="5">
        <f t="shared" si="17"/>
        <v>19601</v>
      </c>
      <c r="I728" s="5">
        <f t="shared" si="18"/>
        <v>18744.099999999999</v>
      </c>
      <c r="J728" s="15">
        <f>I728/'S1 unemployed'!F554*100</f>
        <v>10.965694361566451</v>
      </c>
    </row>
    <row r="729" spans="1:10" x14ac:dyDescent="0.3">
      <c r="A729" s="1">
        <v>35582</v>
      </c>
      <c r="B729" s="4">
        <v>19660</v>
      </c>
      <c r="C729" s="2">
        <v>1959.5</v>
      </c>
      <c r="D729" s="4">
        <v>12266</v>
      </c>
      <c r="E729" s="4">
        <v>4579</v>
      </c>
      <c r="H729" s="5">
        <f t="shared" si="17"/>
        <v>19660</v>
      </c>
      <c r="I729" s="5">
        <f t="shared" si="18"/>
        <v>18804.5</v>
      </c>
      <c r="J729" s="15">
        <f>I729/'S1 unemployed'!F555*100</f>
        <v>10.993247785799889</v>
      </c>
    </row>
    <row r="730" spans="1:10" x14ac:dyDescent="0.3">
      <c r="A730" s="1">
        <v>35612</v>
      </c>
      <c r="B730" s="4">
        <v>19686</v>
      </c>
      <c r="C730" s="2">
        <v>1913.6</v>
      </c>
      <c r="D730" s="4">
        <v>12298</v>
      </c>
      <c r="E730" s="4">
        <v>4610</v>
      </c>
      <c r="H730" s="5">
        <f t="shared" si="17"/>
        <v>19686</v>
      </c>
      <c r="I730" s="5">
        <f t="shared" si="18"/>
        <v>18821.599999999999</v>
      </c>
      <c r="J730" s="15">
        <f>I730/'S1 unemployed'!F556*100</f>
        <v>10.994438992476283</v>
      </c>
    </row>
    <row r="731" spans="1:10" x14ac:dyDescent="0.3">
      <c r="A731" s="1">
        <v>35643</v>
      </c>
      <c r="B731" s="4">
        <v>19617</v>
      </c>
      <c r="C731" s="2">
        <v>1909.4</v>
      </c>
      <c r="D731" s="4">
        <v>12259</v>
      </c>
      <c r="E731" s="4">
        <v>4581</v>
      </c>
      <c r="H731" s="5">
        <f t="shared" si="17"/>
        <v>19617</v>
      </c>
      <c r="I731" s="5">
        <f t="shared" si="18"/>
        <v>18749.400000000001</v>
      </c>
      <c r="J731" s="15">
        <f>I731/'S1 unemployed'!F557*100</f>
        <v>10.943059251996079</v>
      </c>
    </row>
    <row r="732" spans="1:10" x14ac:dyDescent="0.3">
      <c r="A732" s="1">
        <v>35674</v>
      </c>
      <c r="B732" s="4">
        <v>19679</v>
      </c>
      <c r="C732" s="2">
        <v>1903.1</v>
      </c>
      <c r="D732" s="4">
        <v>12331</v>
      </c>
      <c r="E732" s="4">
        <v>4576</v>
      </c>
      <c r="H732" s="5">
        <f t="shared" si="17"/>
        <v>19679</v>
      </c>
      <c r="I732" s="5">
        <f t="shared" si="18"/>
        <v>18810.099999999999</v>
      </c>
      <c r="J732" s="15">
        <f>I732/'S1 unemployed'!F558*100</f>
        <v>10.967860433114481</v>
      </c>
    </row>
    <row r="733" spans="1:10" x14ac:dyDescent="0.3">
      <c r="A733" s="1">
        <v>35704</v>
      </c>
      <c r="B733" s="4">
        <v>19738</v>
      </c>
      <c r="C733" s="2">
        <v>1922.4</v>
      </c>
      <c r="D733" s="4">
        <v>12362</v>
      </c>
      <c r="E733" s="4">
        <v>4585</v>
      </c>
      <c r="H733" s="5">
        <f t="shared" ref="H733:H796" si="19">B733-F733</f>
        <v>19738</v>
      </c>
      <c r="I733" s="5">
        <f t="shared" ref="I733:I796" si="20">C733+D733+E733-F733</f>
        <v>18869.400000000001</v>
      </c>
      <c r="J733" s="15">
        <f>I733/'S1 unemployed'!F559*100</f>
        <v>10.992374416721525</v>
      </c>
    </row>
    <row r="734" spans="1:10" x14ac:dyDescent="0.3">
      <c r="A734" s="1">
        <v>35735</v>
      </c>
      <c r="B734" s="4">
        <v>19761</v>
      </c>
      <c r="C734" s="2">
        <v>1925.3</v>
      </c>
      <c r="D734" s="4">
        <v>12379</v>
      </c>
      <c r="E734" s="4">
        <v>4586</v>
      </c>
      <c r="H734" s="5">
        <f t="shared" si="19"/>
        <v>19761</v>
      </c>
      <c r="I734" s="5">
        <f t="shared" si="20"/>
        <v>18890.3</v>
      </c>
      <c r="J734" s="15">
        <f>I734/'S1 unemployed'!F560*100</f>
        <v>10.991231591870458</v>
      </c>
    </row>
    <row r="735" spans="1:10" x14ac:dyDescent="0.3">
      <c r="A735" s="1">
        <v>35765</v>
      </c>
      <c r="B735" s="4">
        <v>19766</v>
      </c>
      <c r="C735" s="2">
        <v>1915.9</v>
      </c>
      <c r="D735" s="4">
        <v>12399</v>
      </c>
      <c r="E735" s="4">
        <v>4578</v>
      </c>
      <c r="H735" s="5">
        <f t="shared" si="19"/>
        <v>19766</v>
      </c>
      <c r="I735" s="5">
        <f t="shared" si="20"/>
        <v>18892.900000000001</v>
      </c>
      <c r="J735" s="15">
        <f>I735/'S1 unemployed'!F561*100</f>
        <v>10.982520185784789</v>
      </c>
    </row>
    <row r="736" spans="1:10" x14ac:dyDescent="0.3">
      <c r="A736" s="1">
        <v>35796</v>
      </c>
      <c r="B736" s="4">
        <v>19770</v>
      </c>
      <c r="C736" s="2">
        <v>1902</v>
      </c>
      <c r="D736" s="4">
        <v>12416</v>
      </c>
      <c r="E736" s="4">
        <v>4582</v>
      </c>
      <c r="H736" s="5">
        <f t="shared" si="19"/>
        <v>19770</v>
      </c>
      <c r="I736" s="5">
        <f t="shared" si="20"/>
        <v>18900</v>
      </c>
      <c r="J736" s="15">
        <f>I736/'S1 unemployed'!F562*100</f>
        <v>10.984476435682694</v>
      </c>
    </row>
    <row r="737" spans="1:10" x14ac:dyDescent="0.3">
      <c r="A737" s="1">
        <v>35827</v>
      </c>
      <c r="B737" s="4">
        <v>19786</v>
      </c>
      <c r="C737" s="2">
        <v>1898</v>
      </c>
      <c r="D737" s="4">
        <v>12444</v>
      </c>
      <c r="E737" s="4">
        <v>4574</v>
      </c>
      <c r="H737" s="5">
        <f t="shared" si="19"/>
        <v>19786</v>
      </c>
      <c r="I737" s="5">
        <f t="shared" si="20"/>
        <v>18916</v>
      </c>
      <c r="J737" s="15">
        <f>I737/'S1 unemployed'!F563*100</f>
        <v>10.982095167320779</v>
      </c>
    </row>
    <row r="738" spans="1:10" x14ac:dyDescent="0.3">
      <c r="A738" s="1">
        <v>35855</v>
      </c>
      <c r="B738" s="4">
        <v>19792</v>
      </c>
      <c r="C738" s="2">
        <v>1892.4</v>
      </c>
      <c r="D738" s="4">
        <v>12452</v>
      </c>
      <c r="E738" s="4">
        <v>4578</v>
      </c>
      <c r="H738" s="5">
        <f t="shared" si="19"/>
        <v>19792</v>
      </c>
      <c r="I738" s="5">
        <f t="shared" si="20"/>
        <v>18922.400000000001</v>
      </c>
      <c r="J738" s="15">
        <f>I738/'S1 unemployed'!F564*100</f>
        <v>10.976124736072764</v>
      </c>
    </row>
    <row r="739" spans="1:10" x14ac:dyDescent="0.3">
      <c r="A739" s="1">
        <v>35886</v>
      </c>
      <c r="B739" s="4">
        <v>19816</v>
      </c>
      <c r="C739" s="2">
        <v>1880.6</v>
      </c>
      <c r="D739" s="4">
        <v>12478</v>
      </c>
      <c r="E739" s="4">
        <v>4586</v>
      </c>
      <c r="F739" s="4">
        <v>1</v>
      </c>
      <c r="H739" s="5">
        <f t="shared" si="19"/>
        <v>19815</v>
      </c>
      <c r="I739" s="5">
        <f t="shared" si="20"/>
        <v>18943.599999999999</v>
      </c>
      <c r="J739" s="15">
        <f>I739/'S1 unemployed'!F565*100</f>
        <v>10.978424020445891</v>
      </c>
    </row>
    <row r="740" spans="1:10" x14ac:dyDescent="0.3">
      <c r="A740" s="1">
        <v>35916</v>
      </c>
      <c r="B740" s="4">
        <v>19875</v>
      </c>
      <c r="C740" s="2">
        <v>1888.8</v>
      </c>
      <c r="D740" s="4">
        <v>12512</v>
      </c>
      <c r="E740" s="4">
        <v>4601</v>
      </c>
      <c r="F740" s="4">
        <v>3</v>
      </c>
      <c r="H740" s="5">
        <f t="shared" si="19"/>
        <v>19872</v>
      </c>
      <c r="I740" s="5">
        <f t="shared" si="20"/>
        <v>18998.8</v>
      </c>
      <c r="J740" s="15">
        <f>I740/'S1 unemployed'!F566*100</f>
        <v>10.997858176555717</v>
      </c>
    </row>
    <row r="741" spans="1:10" x14ac:dyDescent="0.3">
      <c r="A741" s="1">
        <v>35947</v>
      </c>
      <c r="B741" s="4">
        <v>19879</v>
      </c>
      <c r="C741" s="2">
        <v>1883</v>
      </c>
      <c r="D741" s="4">
        <v>12514</v>
      </c>
      <c r="E741" s="4">
        <v>4603</v>
      </c>
      <c r="F741" s="4">
        <v>3</v>
      </c>
      <c r="H741" s="5">
        <f t="shared" si="19"/>
        <v>19876</v>
      </c>
      <c r="I741" s="5">
        <f t="shared" si="20"/>
        <v>18997</v>
      </c>
      <c r="J741" s="15">
        <f>I741/'S1 unemployed'!F567*100</f>
        <v>10.988419847063314</v>
      </c>
    </row>
    <row r="742" spans="1:10" x14ac:dyDescent="0.3">
      <c r="A742" s="1">
        <v>35977</v>
      </c>
      <c r="B742" s="4">
        <v>19930</v>
      </c>
      <c r="C742" s="2">
        <v>1892.3</v>
      </c>
      <c r="D742" s="4">
        <v>12534</v>
      </c>
      <c r="E742" s="4">
        <v>4625</v>
      </c>
      <c r="F742" s="4">
        <v>2</v>
      </c>
      <c r="H742" s="5">
        <f t="shared" si="19"/>
        <v>19928</v>
      </c>
      <c r="I742" s="5">
        <f t="shared" si="20"/>
        <v>19049.3</v>
      </c>
      <c r="J742" s="15">
        <f>I742/'S1 unemployed'!F568*100</f>
        <v>11.011347017578339</v>
      </c>
    </row>
    <row r="743" spans="1:10" x14ac:dyDescent="0.3">
      <c r="A743" s="1">
        <v>36008</v>
      </c>
      <c r="B743" s="4">
        <v>19959</v>
      </c>
      <c r="C743" s="2">
        <v>1895.1</v>
      </c>
      <c r="D743" s="4">
        <v>12552</v>
      </c>
      <c r="E743" s="4">
        <v>4631</v>
      </c>
      <c r="F743" s="4">
        <v>14</v>
      </c>
      <c r="H743" s="5">
        <f t="shared" si="19"/>
        <v>19945</v>
      </c>
      <c r="I743" s="5">
        <f t="shared" si="20"/>
        <v>19064.099999999999</v>
      </c>
      <c r="J743" s="15">
        <f>I743/'S1 unemployed'!F569*100</f>
        <v>11.007494572497574</v>
      </c>
    </row>
    <row r="744" spans="1:10" x14ac:dyDescent="0.3">
      <c r="A744" s="1">
        <v>36039</v>
      </c>
      <c r="B744" s="4">
        <v>19985</v>
      </c>
      <c r="C744" s="2">
        <v>1888.3</v>
      </c>
      <c r="D744" s="4">
        <v>12574</v>
      </c>
      <c r="E744" s="4">
        <v>4639</v>
      </c>
      <c r="F744" s="4">
        <v>12</v>
      </c>
      <c r="H744" s="5">
        <f t="shared" si="19"/>
        <v>19973</v>
      </c>
      <c r="I744" s="5">
        <f t="shared" si="20"/>
        <v>19089.3</v>
      </c>
      <c r="J744" s="15">
        <f>I744/'S1 unemployed'!F570*100</f>
        <v>11.011300119404018</v>
      </c>
    </row>
    <row r="745" spans="1:10" x14ac:dyDescent="0.3">
      <c r="A745" s="1">
        <v>36069</v>
      </c>
      <c r="B745" s="4">
        <v>20001</v>
      </c>
      <c r="C745" s="2">
        <v>1889.3</v>
      </c>
      <c r="D745" s="4">
        <v>12589</v>
      </c>
      <c r="E745" s="4">
        <v>4634</v>
      </c>
      <c r="F745" s="4">
        <v>29</v>
      </c>
      <c r="H745" s="5">
        <f t="shared" si="19"/>
        <v>19972</v>
      </c>
      <c r="I745" s="5">
        <f t="shared" si="20"/>
        <v>19083.3</v>
      </c>
      <c r="J745" s="15">
        <f>I745/'S1 unemployed'!F571*100</f>
        <v>10.99667506064989</v>
      </c>
    </row>
    <row r="746" spans="1:10" x14ac:dyDescent="0.3">
      <c r="A746" s="1">
        <v>36100</v>
      </c>
      <c r="B746" s="4">
        <v>20044</v>
      </c>
      <c r="C746" s="2">
        <v>1896.9</v>
      </c>
      <c r="D746" s="4">
        <v>12617</v>
      </c>
      <c r="E746" s="4">
        <v>4637</v>
      </c>
      <c r="F746" s="4">
        <v>41</v>
      </c>
      <c r="H746" s="5">
        <f t="shared" si="19"/>
        <v>20003</v>
      </c>
      <c r="I746" s="5">
        <f t="shared" si="20"/>
        <v>19109.900000000001</v>
      </c>
      <c r="J746" s="15">
        <f>I746/'S1 unemployed'!F572*100</f>
        <v>10.9938213365243</v>
      </c>
    </row>
    <row r="747" spans="1:10" x14ac:dyDescent="0.3">
      <c r="A747" s="1">
        <v>36130</v>
      </c>
      <c r="B747" s="4">
        <v>20079</v>
      </c>
      <c r="C747" s="2">
        <v>1886.4</v>
      </c>
      <c r="D747" s="4">
        <v>12643</v>
      </c>
      <c r="E747" s="4">
        <v>4651</v>
      </c>
      <c r="F747" s="4">
        <v>20</v>
      </c>
      <c r="H747" s="5">
        <f t="shared" si="19"/>
        <v>20059</v>
      </c>
      <c r="I747" s="5">
        <f t="shared" si="20"/>
        <v>19160.400000000001</v>
      </c>
      <c r="J747" s="15">
        <f>I747/'S1 unemployed'!F573*100</f>
        <v>11.012040575878618</v>
      </c>
    </row>
    <row r="748" spans="1:10" x14ac:dyDescent="0.3">
      <c r="A748" s="1">
        <v>36161</v>
      </c>
      <c r="B748" s="4">
        <v>20084</v>
      </c>
      <c r="C748" s="2">
        <v>1874</v>
      </c>
      <c r="D748" s="4">
        <v>12662</v>
      </c>
      <c r="E748" s="4">
        <v>4657</v>
      </c>
      <c r="F748" s="4">
        <v>23</v>
      </c>
      <c r="H748" s="5">
        <f t="shared" si="19"/>
        <v>20061</v>
      </c>
      <c r="I748" s="5">
        <f t="shared" si="20"/>
        <v>19170</v>
      </c>
      <c r="J748" s="15">
        <f>I748/'S1 unemployed'!F574*100</f>
        <v>10.995629280379942</v>
      </c>
    </row>
    <row r="749" spans="1:10" x14ac:dyDescent="0.3">
      <c r="A749" s="1">
        <v>36192</v>
      </c>
      <c r="B749" s="4">
        <v>20144</v>
      </c>
      <c r="C749" s="2">
        <v>1882.3</v>
      </c>
      <c r="D749" s="4">
        <v>12699</v>
      </c>
      <c r="E749" s="4">
        <v>4672</v>
      </c>
      <c r="F749" s="4">
        <v>40</v>
      </c>
      <c r="H749" s="5">
        <f t="shared" si="19"/>
        <v>20104</v>
      </c>
      <c r="I749" s="5">
        <f t="shared" si="20"/>
        <v>19213.3</v>
      </c>
      <c r="J749" s="15">
        <f>I749/'S1 unemployed'!F575*100</f>
        <v>11.009414555602033</v>
      </c>
    </row>
    <row r="750" spans="1:10" x14ac:dyDescent="0.3">
      <c r="A750" s="1">
        <v>36220</v>
      </c>
      <c r="B750" s="4">
        <v>20168</v>
      </c>
      <c r="C750" s="2">
        <v>1876.7</v>
      </c>
      <c r="D750" s="4">
        <v>12723</v>
      </c>
      <c r="E750" s="4">
        <v>4678</v>
      </c>
      <c r="F750" s="4">
        <v>38</v>
      </c>
      <c r="H750" s="5">
        <f t="shared" si="19"/>
        <v>20130</v>
      </c>
      <c r="I750" s="5">
        <f t="shared" si="20"/>
        <v>19239.7</v>
      </c>
      <c r="J750" s="15">
        <f>I750/'S1 unemployed'!F576*100</f>
        <v>11.015263591810562</v>
      </c>
    </row>
    <row r="751" spans="1:10" x14ac:dyDescent="0.3">
      <c r="A751" s="1">
        <v>36251</v>
      </c>
      <c r="B751" s="4">
        <v>20237</v>
      </c>
      <c r="C751" s="2">
        <v>1883.5</v>
      </c>
      <c r="D751" s="4">
        <v>12757</v>
      </c>
      <c r="E751" s="4">
        <v>4687</v>
      </c>
      <c r="F751" s="4">
        <v>22</v>
      </c>
      <c r="H751" s="5">
        <f t="shared" si="19"/>
        <v>20215</v>
      </c>
      <c r="I751" s="5">
        <f t="shared" si="20"/>
        <v>19305.5</v>
      </c>
      <c r="J751" s="15">
        <f>I751/'S1 unemployed'!F577*100</f>
        <v>11.043262382949026</v>
      </c>
    </row>
    <row r="752" spans="1:10" x14ac:dyDescent="0.3">
      <c r="A752" s="1">
        <v>36281</v>
      </c>
      <c r="B752" s="4">
        <v>20229</v>
      </c>
      <c r="C752" s="2">
        <v>1873.3</v>
      </c>
      <c r="D752" s="4">
        <v>12774</v>
      </c>
      <c r="E752" s="4">
        <v>4691</v>
      </c>
      <c r="F752" s="4">
        <v>8</v>
      </c>
      <c r="H752" s="5">
        <f t="shared" si="19"/>
        <v>20221</v>
      </c>
      <c r="I752" s="5">
        <f t="shared" si="20"/>
        <v>19330.3</v>
      </c>
      <c r="J752" s="15">
        <f>I752/'S1 unemployed'!F578*100</f>
        <v>11.046201320037714</v>
      </c>
    </row>
    <row r="753" spans="1:10" x14ac:dyDescent="0.3">
      <c r="A753" s="1">
        <v>36312</v>
      </c>
      <c r="B753" s="4">
        <v>20272</v>
      </c>
      <c r="C753" s="2">
        <v>1875.8</v>
      </c>
      <c r="D753" s="4">
        <v>12819</v>
      </c>
      <c r="E753" s="4">
        <v>4687</v>
      </c>
      <c r="F753" s="4">
        <v>9</v>
      </c>
      <c r="H753" s="5">
        <f t="shared" si="19"/>
        <v>20263</v>
      </c>
      <c r="I753" s="5">
        <f t="shared" si="20"/>
        <v>19372.8</v>
      </c>
      <c r="J753" s="15">
        <f>I753/'S1 unemployed'!F579*100</f>
        <v>11.060564538229652</v>
      </c>
    </row>
    <row r="754" spans="1:10" x14ac:dyDescent="0.3">
      <c r="A754" s="1">
        <v>36342</v>
      </c>
      <c r="B754" s="4">
        <v>20339</v>
      </c>
      <c r="C754" s="2">
        <v>1874.7</v>
      </c>
      <c r="D754" s="4">
        <v>12869</v>
      </c>
      <c r="E754" s="4">
        <v>4705</v>
      </c>
      <c r="F754" s="4">
        <v>11</v>
      </c>
      <c r="H754" s="5">
        <f t="shared" si="19"/>
        <v>20328</v>
      </c>
      <c r="I754" s="5">
        <f t="shared" si="20"/>
        <v>19437.7</v>
      </c>
      <c r="J754" s="15">
        <f>I754/'S1 unemployed'!F580*100</f>
        <v>11.088185463859306</v>
      </c>
    </row>
    <row r="755" spans="1:10" x14ac:dyDescent="0.3">
      <c r="A755" s="1">
        <v>36373</v>
      </c>
      <c r="B755" s="4">
        <v>20375</v>
      </c>
      <c r="C755" s="2">
        <v>1886.1</v>
      </c>
      <c r="D755" s="4">
        <v>12889</v>
      </c>
      <c r="E755" s="4">
        <v>4713</v>
      </c>
      <c r="F755" s="4">
        <v>17</v>
      </c>
      <c r="H755" s="5">
        <f t="shared" si="19"/>
        <v>20358</v>
      </c>
      <c r="I755" s="5">
        <f t="shared" si="20"/>
        <v>19471.099999999999</v>
      </c>
      <c r="J755" s="15">
        <f>I755/'S1 unemployed'!F581*100</f>
        <v>11.095086413703111</v>
      </c>
    </row>
    <row r="756" spans="1:10" x14ac:dyDescent="0.3">
      <c r="A756" s="1">
        <v>36404</v>
      </c>
      <c r="B756" s="4">
        <v>20404</v>
      </c>
      <c r="C756" s="2">
        <v>1881.5</v>
      </c>
      <c r="D756" s="4">
        <v>12904</v>
      </c>
      <c r="E756" s="4">
        <v>4734</v>
      </c>
      <c r="F756" s="4">
        <v>18</v>
      </c>
      <c r="H756" s="5">
        <f t="shared" si="19"/>
        <v>20386</v>
      </c>
      <c r="I756" s="5">
        <f t="shared" si="20"/>
        <v>19501.5</v>
      </c>
      <c r="J756" s="15">
        <f>I756/'S1 unemployed'!F582*100</f>
        <v>11.102729353358459</v>
      </c>
    </row>
    <row r="757" spans="1:10" x14ac:dyDescent="0.3">
      <c r="A757" s="1">
        <v>36434</v>
      </c>
      <c r="B757" s="4">
        <v>20457</v>
      </c>
      <c r="C757" s="2">
        <v>1883.1</v>
      </c>
      <c r="D757" s="4">
        <v>12941</v>
      </c>
      <c r="E757" s="4">
        <v>4750</v>
      </c>
      <c r="F757" s="4">
        <v>11</v>
      </c>
      <c r="H757" s="5">
        <f t="shared" si="19"/>
        <v>20446</v>
      </c>
      <c r="I757" s="5">
        <f t="shared" si="20"/>
        <v>19563.099999999999</v>
      </c>
      <c r="J757" s="15">
        <f>I757/'S1 unemployed'!F583*100</f>
        <v>11.121590431035463</v>
      </c>
    </row>
    <row r="758" spans="1:10" x14ac:dyDescent="0.3">
      <c r="A758" s="1">
        <v>36465</v>
      </c>
      <c r="B758" s="4">
        <v>20496</v>
      </c>
      <c r="C758" s="2">
        <v>1882.3</v>
      </c>
      <c r="D758" s="4">
        <v>12970</v>
      </c>
      <c r="E758" s="4">
        <v>4759</v>
      </c>
      <c r="F758" s="4">
        <v>13</v>
      </c>
      <c r="H758" s="5">
        <f t="shared" si="19"/>
        <v>20483</v>
      </c>
      <c r="I758" s="5">
        <f t="shared" si="20"/>
        <v>19598.3</v>
      </c>
      <c r="J758" s="15">
        <f>I758/'S1 unemployed'!F584*100</f>
        <v>11.128695217653004</v>
      </c>
    </row>
    <row r="759" spans="1:10" x14ac:dyDescent="0.3">
      <c r="A759" s="1">
        <v>36495</v>
      </c>
      <c r="B759" s="4">
        <v>20540</v>
      </c>
      <c r="C759" s="2">
        <v>1881.1</v>
      </c>
      <c r="D759" s="4">
        <v>13006</v>
      </c>
      <c r="E759" s="4">
        <v>4763</v>
      </c>
      <c r="F759" s="4">
        <v>15</v>
      </c>
      <c r="H759" s="5">
        <f t="shared" si="19"/>
        <v>20525</v>
      </c>
      <c r="I759" s="5">
        <f t="shared" si="20"/>
        <v>19635.099999999999</v>
      </c>
      <c r="J759" s="15">
        <f>I759/'S1 unemployed'!F585*100</f>
        <v>11.13770179359479</v>
      </c>
    </row>
    <row r="760" spans="1:10" x14ac:dyDescent="0.3">
      <c r="A760" s="1">
        <v>36526</v>
      </c>
      <c r="B760" s="4">
        <v>20571</v>
      </c>
      <c r="C760" s="2">
        <v>1887.3</v>
      </c>
      <c r="D760" s="4">
        <v>13038</v>
      </c>
      <c r="E760" s="4">
        <v>4765</v>
      </c>
      <c r="F760" s="4">
        <v>32</v>
      </c>
      <c r="H760" s="5">
        <f t="shared" si="19"/>
        <v>20539</v>
      </c>
      <c r="I760" s="5">
        <f t="shared" si="20"/>
        <v>19658.3</v>
      </c>
      <c r="J760" s="15">
        <f>I760/'S1 unemployed'!F586*100</f>
        <v>11.035123468224965</v>
      </c>
    </row>
    <row r="761" spans="1:10" x14ac:dyDescent="0.3">
      <c r="A761" s="1">
        <v>36557</v>
      </c>
      <c r="B761" s="4">
        <v>20599</v>
      </c>
      <c r="C761" s="2">
        <v>1915.5</v>
      </c>
      <c r="D761" s="4">
        <v>13038</v>
      </c>
      <c r="E761" s="4">
        <v>4765</v>
      </c>
      <c r="F761" s="4">
        <v>59</v>
      </c>
      <c r="H761" s="5">
        <f t="shared" si="19"/>
        <v>20540</v>
      </c>
      <c r="I761" s="5">
        <f t="shared" si="20"/>
        <v>19659.5</v>
      </c>
      <c r="J761" s="15">
        <f>I761/'S1 unemployed'!F587*100</f>
        <v>11.028182603525069</v>
      </c>
    </row>
    <row r="762" spans="1:10" x14ac:dyDescent="0.3">
      <c r="A762" s="1">
        <v>36586</v>
      </c>
      <c r="B762" s="4">
        <v>20733</v>
      </c>
      <c r="C762" s="2">
        <v>2002</v>
      </c>
      <c r="D762" s="4">
        <v>13075</v>
      </c>
      <c r="E762" s="4">
        <v>4774</v>
      </c>
      <c r="F762" s="4">
        <v>154</v>
      </c>
      <c r="H762" s="5">
        <f t="shared" si="19"/>
        <v>20579</v>
      </c>
      <c r="I762" s="5">
        <f t="shared" si="20"/>
        <v>19697</v>
      </c>
      <c r="J762" s="15">
        <f>I762/'S1 unemployed'!F588*100</f>
        <v>11.040052910646025</v>
      </c>
    </row>
    <row r="763" spans="1:10" x14ac:dyDescent="0.3">
      <c r="A763" s="1">
        <v>36617</v>
      </c>
      <c r="B763" s="4">
        <v>20802</v>
      </c>
      <c r="C763" s="2">
        <v>2026.6</v>
      </c>
      <c r="D763" s="4">
        <v>13108</v>
      </c>
      <c r="E763" s="4">
        <v>4783</v>
      </c>
      <c r="F763" s="4">
        <v>181</v>
      </c>
      <c r="H763" s="5">
        <f t="shared" si="19"/>
        <v>20621</v>
      </c>
      <c r="I763" s="5">
        <f t="shared" si="20"/>
        <v>19736.599999999999</v>
      </c>
      <c r="J763" s="15">
        <f>I763/'S1 unemployed'!F589*100</f>
        <v>11.05208928311438</v>
      </c>
    </row>
    <row r="764" spans="1:10" x14ac:dyDescent="0.3">
      <c r="A764" s="1">
        <v>36647</v>
      </c>
      <c r="B764" s="4">
        <v>21147</v>
      </c>
      <c r="C764" s="2">
        <v>2363.6</v>
      </c>
      <c r="D764" s="4">
        <v>13124</v>
      </c>
      <c r="E764" s="4">
        <v>4779</v>
      </c>
      <c r="F764" s="4">
        <v>530</v>
      </c>
      <c r="H764" s="5">
        <f t="shared" si="19"/>
        <v>20617</v>
      </c>
      <c r="I764" s="5">
        <f t="shared" si="20"/>
        <v>19736.599999999999</v>
      </c>
      <c r="J764" s="15">
        <f>I764/'S1 unemployed'!F590*100</f>
        <v>11.039293005565343</v>
      </c>
    </row>
    <row r="765" spans="1:10" x14ac:dyDescent="0.3">
      <c r="A765" s="1">
        <v>36678</v>
      </c>
      <c r="B765" s="4">
        <v>20887</v>
      </c>
      <c r="C765" s="2">
        <v>2125.9</v>
      </c>
      <c r="D765" s="4">
        <v>13107</v>
      </c>
      <c r="E765" s="4">
        <v>4776</v>
      </c>
      <c r="F765" s="4">
        <v>305</v>
      </c>
      <c r="H765" s="5">
        <f t="shared" si="19"/>
        <v>20582</v>
      </c>
      <c r="I765" s="5">
        <f t="shared" si="20"/>
        <v>19703.900000000001</v>
      </c>
      <c r="J765" s="15">
        <f>I765/'S1 unemployed'!F591*100</f>
        <v>11.007457892237648</v>
      </c>
    </row>
    <row r="766" spans="1:10" x14ac:dyDescent="0.3">
      <c r="A766" s="1">
        <v>36708</v>
      </c>
      <c r="B766" s="4">
        <v>20867</v>
      </c>
      <c r="C766" s="2">
        <v>2063.5</v>
      </c>
      <c r="D766" s="4">
        <v>13143</v>
      </c>
      <c r="E766" s="4">
        <v>4782</v>
      </c>
      <c r="F766" s="4">
        <v>232</v>
      </c>
      <c r="H766" s="5">
        <f t="shared" si="19"/>
        <v>20635</v>
      </c>
      <c r="I766" s="5">
        <f t="shared" si="20"/>
        <v>19756.5</v>
      </c>
      <c r="J766" s="15">
        <f>I766/'S1 unemployed'!F592*100</f>
        <v>11.02317173193771</v>
      </c>
    </row>
    <row r="767" spans="1:10" x14ac:dyDescent="0.3">
      <c r="A767" s="1">
        <v>36739</v>
      </c>
      <c r="B767" s="4">
        <v>20837</v>
      </c>
      <c r="C767" s="2">
        <v>1978.7</v>
      </c>
      <c r="D767" s="4">
        <v>13175</v>
      </c>
      <c r="E767" s="4">
        <v>4794</v>
      </c>
      <c r="F767" s="4">
        <v>146</v>
      </c>
      <c r="H767" s="5">
        <f t="shared" si="19"/>
        <v>20691</v>
      </c>
      <c r="I767" s="5">
        <f t="shared" si="20"/>
        <v>19801.7</v>
      </c>
      <c r="J767" s="15">
        <f>I767/'S1 unemployed'!F593*100</f>
        <v>11.03865986565209</v>
      </c>
    </row>
    <row r="768" spans="1:10" x14ac:dyDescent="0.3">
      <c r="A768" s="1">
        <v>36770</v>
      </c>
      <c r="B768" s="4">
        <v>20735</v>
      </c>
      <c r="C768" s="2">
        <v>1867.9</v>
      </c>
      <c r="D768" s="4">
        <v>13186</v>
      </c>
      <c r="E768" s="4">
        <v>4804</v>
      </c>
      <c r="F768" s="4">
        <v>24</v>
      </c>
      <c r="H768" s="5">
        <f t="shared" si="19"/>
        <v>20711</v>
      </c>
      <c r="I768" s="5">
        <f t="shared" si="20"/>
        <v>19833.900000000001</v>
      </c>
      <c r="J768" s="15">
        <f>I768/'S1 unemployed'!F594*100</f>
        <v>11.044173576038355</v>
      </c>
    </row>
    <row r="769" spans="1:10" x14ac:dyDescent="0.3">
      <c r="A769" s="1">
        <v>36800</v>
      </c>
      <c r="B769" s="4">
        <v>20743</v>
      </c>
      <c r="C769" s="2">
        <v>1857.7</v>
      </c>
      <c r="D769" s="4">
        <v>13203</v>
      </c>
      <c r="E769" s="4">
        <v>4804</v>
      </c>
      <c r="F769" s="4">
        <v>11</v>
      </c>
      <c r="H769" s="5">
        <f t="shared" si="19"/>
        <v>20732</v>
      </c>
      <c r="I769" s="5">
        <f t="shared" si="20"/>
        <v>19853.7</v>
      </c>
      <c r="J769" s="15">
        <f>I769/'S1 unemployed'!F595*100</f>
        <v>11.041426831506415</v>
      </c>
    </row>
    <row r="770" spans="1:10" x14ac:dyDescent="0.3">
      <c r="A770" s="1">
        <v>36831</v>
      </c>
      <c r="B770" s="4">
        <v>20760</v>
      </c>
      <c r="C770" s="2">
        <v>1858</v>
      </c>
      <c r="D770" s="4">
        <v>13214</v>
      </c>
      <c r="E770" s="4">
        <v>4809</v>
      </c>
      <c r="F770" s="4">
        <v>6</v>
      </c>
      <c r="H770" s="5">
        <f t="shared" si="19"/>
        <v>20754</v>
      </c>
      <c r="I770" s="5">
        <f t="shared" si="20"/>
        <v>19875</v>
      </c>
      <c r="J770" s="15">
        <f>I770/'S1 unemployed'!F596*100</f>
        <v>11.043139085211362</v>
      </c>
    </row>
    <row r="771" spans="1:10" x14ac:dyDescent="0.3">
      <c r="A771" s="1">
        <v>36861</v>
      </c>
      <c r="B771" s="4">
        <v>20804</v>
      </c>
      <c r="C771" s="2">
        <v>1866</v>
      </c>
      <c r="D771" s="4">
        <v>13245</v>
      </c>
      <c r="E771" s="4">
        <v>4814</v>
      </c>
      <c r="F771" s="4">
        <v>1</v>
      </c>
      <c r="H771" s="5">
        <f t="shared" si="19"/>
        <v>20803</v>
      </c>
      <c r="I771" s="5">
        <f t="shared" si="20"/>
        <v>19924</v>
      </c>
      <c r="J771" s="15">
        <f>I771/'S1 unemployed'!F597*100</f>
        <v>11.059918066457207</v>
      </c>
    </row>
    <row r="772" spans="1:10" x14ac:dyDescent="0.3">
      <c r="A772" s="1">
        <v>36892</v>
      </c>
      <c r="B772" s="4">
        <v>20835</v>
      </c>
      <c r="C772" s="2">
        <v>1873.6</v>
      </c>
      <c r="D772" s="4">
        <v>13277</v>
      </c>
      <c r="E772" s="4">
        <v>4805</v>
      </c>
      <c r="F772" s="4">
        <v>2</v>
      </c>
      <c r="H772" s="5">
        <f t="shared" si="19"/>
        <v>20833</v>
      </c>
      <c r="I772" s="5">
        <f t="shared" si="20"/>
        <v>19953.599999999999</v>
      </c>
      <c r="J772" s="15">
        <f>I772/'S1 unemployed'!F598*100</f>
        <v>11.066274749043313</v>
      </c>
    </row>
    <row r="773" spans="1:10" x14ac:dyDescent="0.3">
      <c r="A773" s="1">
        <v>36923</v>
      </c>
      <c r="B773" s="4">
        <v>20906</v>
      </c>
      <c r="C773" s="2">
        <v>1871.4</v>
      </c>
      <c r="D773" s="4">
        <v>13315</v>
      </c>
      <c r="E773" s="4">
        <v>4839</v>
      </c>
      <c r="F773" s="4">
        <v>2</v>
      </c>
      <c r="H773" s="5">
        <f t="shared" si="19"/>
        <v>20904</v>
      </c>
      <c r="I773" s="5">
        <f t="shared" si="20"/>
        <v>20023.400000000001</v>
      </c>
      <c r="J773" s="15">
        <f>I773/'S1 unemployed'!F599*100</f>
        <v>11.091514382730754</v>
      </c>
    </row>
    <row r="774" spans="1:10" x14ac:dyDescent="0.3">
      <c r="A774" s="1">
        <v>36951</v>
      </c>
      <c r="B774" s="4">
        <v>20945</v>
      </c>
      <c r="C774" s="2">
        <v>1877.1</v>
      </c>
      <c r="D774" s="4">
        <v>13338</v>
      </c>
      <c r="E774" s="4">
        <v>4852</v>
      </c>
      <c r="F774" s="4">
        <v>1</v>
      </c>
      <c r="H774" s="5">
        <f t="shared" si="19"/>
        <v>20944</v>
      </c>
      <c r="I774" s="5">
        <f t="shared" si="20"/>
        <v>20066.099999999999</v>
      </c>
      <c r="J774" s="15">
        <f>I774/'S1 unemployed'!F600*100</f>
        <v>11.107168754393635</v>
      </c>
    </row>
    <row r="775" spans="1:10" x14ac:dyDescent="0.3">
      <c r="A775" s="1">
        <v>36982</v>
      </c>
      <c r="B775" s="4">
        <v>20992</v>
      </c>
      <c r="C775" s="2">
        <v>1880.7</v>
      </c>
      <c r="D775" s="4">
        <v>13381</v>
      </c>
      <c r="E775" s="4">
        <v>4856</v>
      </c>
      <c r="H775" s="5">
        <f t="shared" si="19"/>
        <v>20992</v>
      </c>
      <c r="I775" s="5">
        <f t="shared" si="20"/>
        <v>20117.7</v>
      </c>
      <c r="J775" s="15">
        <f>I775/'S1 unemployed'!F601*100</f>
        <v>11.12157179264632</v>
      </c>
    </row>
    <row r="776" spans="1:10" x14ac:dyDescent="0.3">
      <c r="A776" s="1">
        <v>37012</v>
      </c>
      <c r="B776" s="4">
        <v>21029</v>
      </c>
      <c r="C776" s="2">
        <v>1883.7</v>
      </c>
      <c r="D776" s="4">
        <v>13396</v>
      </c>
      <c r="E776" s="4">
        <v>4875</v>
      </c>
      <c r="H776" s="5">
        <f t="shared" si="19"/>
        <v>21029</v>
      </c>
      <c r="I776" s="5">
        <f t="shared" si="20"/>
        <v>20154.7</v>
      </c>
      <c r="J776" s="15">
        <f>I776/'S1 unemployed'!F602*100</f>
        <v>11.13174929303641</v>
      </c>
    </row>
    <row r="777" spans="1:10" x14ac:dyDescent="0.3">
      <c r="A777" s="1">
        <v>37043</v>
      </c>
      <c r="B777" s="4">
        <v>21137</v>
      </c>
      <c r="C777" s="2">
        <v>1906.4</v>
      </c>
      <c r="D777" s="4">
        <v>13455</v>
      </c>
      <c r="E777" s="4">
        <v>4902</v>
      </c>
      <c r="H777" s="5">
        <f t="shared" si="19"/>
        <v>21137</v>
      </c>
      <c r="I777" s="5">
        <f t="shared" si="20"/>
        <v>20263.400000000001</v>
      </c>
      <c r="J777" s="15">
        <f>I777/'S1 unemployed'!F603*100</f>
        <v>11.178080075905516</v>
      </c>
    </row>
    <row r="778" spans="1:10" x14ac:dyDescent="0.3">
      <c r="A778" s="1">
        <v>37073</v>
      </c>
      <c r="B778" s="4">
        <v>21185</v>
      </c>
      <c r="C778" s="2">
        <v>1910</v>
      </c>
      <c r="D778" s="4">
        <v>13481</v>
      </c>
      <c r="E778" s="4">
        <v>4921</v>
      </c>
      <c r="H778" s="5">
        <f t="shared" si="19"/>
        <v>21185</v>
      </c>
      <c r="I778" s="5">
        <f t="shared" si="20"/>
        <v>20312</v>
      </c>
      <c r="J778" s="15">
        <f>I778/'S1 unemployed'!F604*100</f>
        <v>11.188164076915875</v>
      </c>
    </row>
    <row r="779" spans="1:10" x14ac:dyDescent="0.3">
      <c r="A779" s="1">
        <v>37104</v>
      </c>
      <c r="B779" s="4">
        <v>21218</v>
      </c>
      <c r="C779" s="2">
        <v>1909.7</v>
      </c>
      <c r="D779" s="4">
        <v>13504</v>
      </c>
      <c r="E779" s="4">
        <v>4934</v>
      </c>
      <c r="H779" s="5">
        <f t="shared" si="19"/>
        <v>21218</v>
      </c>
      <c r="I779" s="5">
        <f t="shared" si="20"/>
        <v>20347.7</v>
      </c>
      <c r="J779" s="15">
        <f>I779/'S1 unemployed'!F605*100</f>
        <v>11.193831969016813</v>
      </c>
    </row>
    <row r="780" spans="1:10" x14ac:dyDescent="0.3">
      <c r="A780" s="1">
        <v>37135</v>
      </c>
      <c r="B780" s="4">
        <v>21242</v>
      </c>
      <c r="C780" s="2">
        <v>1896.9</v>
      </c>
      <c r="D780" s="4">
        <v>13517</v>
      </c>
      <c r="E780" s="4">
        <v>4955</v>
      </c>
      <c r="H780" s="5">
        <f t="shared" si="19"/>
        <v>21242</v>
      </c>
      <c r="I780" s="5">
        <f t="shared" si="20"/>
        <v>20368.900000000001</v>
      </c>
      <c r="J780" s="15">
        <f>I780/'S1 unemployed'!F606*100</f>
        <v>11.192441259863289</v>
      </c>
    </row>
    <row r="781" spans="1:10" x14ac:dyDescent="0.3">
      <c r="A781" s="1">
        <v>37165</v>
      </c>
      <c r="B781" s="4">
        <v>21275</v>
      </c>
      <c r="C781" s="2">
        <v>1894.7</v>
      </c>
      <c r="D781" s="4">
        <v>13550</v>
      </c>
      <c r="E781" s="4">
        <v>4962</v>
      </c>
      <c r="H781" s="5">
        <f t="shared" si="19"/>
        <v>21275</v>
      </c>
      <c r="I781" s="5">
        <f t="shared" si="20"/>
        <v>20406.7</v>
      </c>
      <c r="J781" s="15">
        <f>I781/'S1 unemployed'!F607*100</f>
        <v>11.20250107047573</v>
      </c>
    </row>
    <row r="782" spans="1:10" x14ac:dyDescent="0.3">
      <c r="A782" s="1">
        <v>37196</v>
      </c>
      <c r="B782" s="4">
        <v>21326</v>
      </c>
      <c r="C782" s="2">
        <v>1892.2</v>
      </c>
      <c r="D782" s="4">
        <v>13590</v>
      </c>
      <c r="E782" s="4">
        <v>4977</v>
      </c>
      <c r="H782" s="5">
        <f t="shared" si="19"/>
        <v>21326</v>
      </c>
      <c r="I782" s="5">
        <f t="shared" si="20"/>
        <v>20459.2</v>
      </c>
      <c r="J782" s="15">
        <f>I782/'S1 unemployed'!F608*100</f>
        <v>11.219127001535426</v>
      </c>
    </row>
    <row r="783" spans="1:10" x14ac:dyDescent="0.3">
      <c r="A783" s="1">
        <v>37226</v>
      </c>
      <c r="B783" s="4">
        <v>21355</v>
      </c>
      <c r="C783" s="2">
        <v>1885.4</v>
      </c>
      <c r="D783" s="4">
        <v>13611</v>
      </c>
      <c r="E783" s="4">
        <v>4993</v>
      </c>
      <c r="H783" s="5">
        <f t="shared" si="19"/>
        <v>21355</v>
      </c>
      <c r="I783" s="5">
        <f t="shared" si="20"/>
        <v>20489.400000000001</v>
      </c>
      <c r="J783" s="15">
        <f>I783/'S1 unemployed'!F609*100</f>
        <v>11.227560660193324</v>
      </c>
    </row>
    <row r="784" spans="1:10" x14ac:dyDescent="0.3">
      <c r="A784" s="1">
        <v>37257</v>
      </c>
      <c r="B784" s="4">
        <v>21377</v>
      </c>
      <c r="C784" s="2">
        <v>1893.8</v>
      </c>
      <c r="D784" s="4">
        <v>13616</v>
      </c>
      <c r="E784" s="4">
        <v>5005</v>
      </c>
      <c r="H784" s="5">
        <f t="shared" si="19"/>
        <v>21377</v>
      </c>
      <c r="I784" s="5">
        <f t="shared" si="20"/>
        <v>20514.8</v>
      </c>
      <c r="J784" s="15">
        <f>I784/'S1 unemployed'!F610*100</f>
        <v>11.228803818323135</v>
      </c>
    </row>
    <row r="785" spans="1:10" x14ac:dyDescent="0.3">
      <c r="A785" s="1">
        <v>37288</v>
      </c>
      <c r="B785" s="4">
        <v>21390</v>
      </c>
      <c r="C785" s="2">
        <v>1899.3</v>
      </c>
      <c r="D785" s="4">
        <v>13636</v>
      </c>
      <c r="E785" s="4">
        <v>4997</v>
      </c>
      <c r="H785" s="5">
        <f t="shared" si="19"/>
        <v>21390</v>
      </c>
      <c r="I785" s="5">
        <f t="shared" si="20"/>
        <v>20532.3</v>
      </c>
      <c r="J785" s="15">
        <f>I785/'S1 unemployed'!F611*100</f>
        <v>11.225356732819419</v>
      </c>
    </row>
    <row r="786" spans="1:10" x14ac:dyDescent="0.3">
      <c r="A786" s="1">
        <v>37316</v>
      </c>
      <c r="B786" s="4">
        <v>21431</v>
      </c>
      <c r="C786" s="2">
        <v>1900.3</v>
      </c>
      <c r="D786" s="4">
        <v>13665</v>
      </c>
      <c r="E786" s="4">
        <v>5011</v>
      </c>
      <c r="H786" s="5">
        <f t="shared" si="19"/>
        <v>21431</v>
      </c>
      <c r="I786" s="5">
        <f t="shared" si="20"/>
        <v>20576.3</v>
      </c>
      <c r="J786" s="15">
        <f>I786/'S1 unemployed'!F612*100</f>
        <v>11.238598254372262</v>
      </c>
    </row>
    <row r="787" spans="1:10" x14ac:dyDescent="0.3">
      <c r="A787" s="1">
        <v>37347</v>
      </c>
      <c r="B787" s="4">
        <v>21443</v>
      </c>
      <c r="C787" s="2">
        <v>1905.2</v>
      </c>
      <c r="D787" s="4">
        <v>13672</v>
      </c>
      <c r="E787" s="4">
        <v>5016</v>
      </c>
      <c r="H787" s="5">
        <f t="shared" si="19"/>
        <v>21443</v>
      </c>
      <c r="I787" s="5">
        <f t="shared" si="20"/>
        <v>20593.2</v>
      </c>
      <c r="J787" s="15">
        <f>I787/'S1 unemployed'!F613*100</f>
        <v>11.237149405216632</v>
      </c>
    </row>
    <row r="788" spans="1:10" x14ac:dyDescent="0.3">
      <c r="A788" s="1">
        <v>37377</v>
      </c>
      <c r="B788" s="4">
        <v>21514</v>
      </c>
      <c r="C788" s="2">
        <v>1911.5</v>
      </c>
      <c r="D788" s="4">
        <v>13708</v>
      </c>
      <c r="E788" s="4">
        <v>5038</v>
      </c>
      <c r="H788" s="5">
        <f t="shared" si="19"/>
        <v>21514</v>
      </c>
      <c r="I788" s="5">
        <f t="shared" si="20"/>
        <v>20657.5</v>
      </c>
      <c r="J788" s="15">
        <f>I788/'S1 unemployed'!F614*100</f>
        <v>11.260438697861021</v>
      </c>
    </row>
    <row r="789" spans="1:10" x14ac:dyDescent="0.3">
      <c r="A789" s="1">
        <v>37408</v>
      </c>
      <c r="B789" s="4">
        <v>21549</v>
      </c>
      <c r="C789" s="2">
        <v>1916.7</v>
      </c>
      <c r="D789" s="4">
        <v>13718</v>
      </c>
      <c r="E789" s="4">
        <v>5063</v>
      </c>
      <c r="H789" s="5">
        <f t="shared" si="19"/>
        <v>21549</v>
      </c>
      <c r="I789" s="5">
        <f t="shared" si="20"/>
        <v>20697.7</v>
      </c>
      <c r="J789" s="15">
        <f>I789/'S1 unemployed'!F615*100</f>
        <v>11.271292585170341</v>
      </c>
    </row>
    <row r="790" spans="1:10" x14ac:dyDescent="0.3">
      <c r="A790" s="1">
        <v>37438</v>
      </c>
      <c r="B790" s="4">
        <v>21544</v>
      </c>
      <c r="C790" s="2">
        <v>1921</v>
      </c>
      <c r="D790" s="4">
        <v>13720</v>
      </c>
      <c r="E790" s="4">
        <v>5067</v>
      </c>
      <c r="H790" s="5">
        <f t="shared" si="19"/>
        <v>21544</v>
      </c>
      <c r="I790" s="5">
        <f t="shared" si="20"/>
        <v>20708</v>
      </c>
      <c r="J790" s="15">
        <f>I790/'S1 unemployed'!F616*100</f>
        <v>11.262366141111336</v>
      </c>
    </row>
    <row r="791" spans="1:10" x14ac:dyDescent="0.3">
      <c r="A791" s="1">
        <v>37469</v>
      </c>
      <c r="B791" s="4">
        <v>21589</v>
      </c>
      <c r="C791" s="2">
        <v>1929.3</v>
      </c>
      <c r="D791" s="4">
        <v>13758</v>
      </c>
      <c r="E791" s="4">
        <v>5069</v>
      </c>
      <c r="H791" s="5">
        <f t="shared" si="19"/>
        <v>21589</v>
      </c>
      <c r="I791" s="5">
        <f t="shared" si="20"/>
        <v>20756.3</v>
      </c>
      <c r="J791" s="15">
        <f>I791/'S1 unemployed'!F617*100</f>
        <v>11.274286676480013</v>
      </c>
    </row>
    <row r="792" spans="1:10" x14ac:dyDescent="0.3">
      <c r="A792" s="1">
        <v>37500</v>
      </c>
      <c r="B792" s="4">
        <v>21546</v>
      </c>
      <c r="C792" s="2">
        <v>1938.7</v>
      </c>
      <c r="D792" s="4">
        <v>13756</v>
      </c>
      <c r="E792" s="4">
        <v>5022</v>
      </c>
      <c r="H792" s="5">
        <f t="shared" si="19"/>
        <v>21546</v>
      </c>
      <c r="I792" s="5">
        <f t="shared" si="20"/>
        <v>20716.7</v>
      </c>
      <c r="J792" s="15">
        <f>I792/'S1 unemployed'!F618*100</f>
        <v>11.240504818126574</v>
      </c>
    </row>
    <row r="793" spans="1:10" x14ac:dyDescent="0.3">
      <c r="A793" s="1">
        <v>37530</v>
      </c>
      <c r="B793" s="4">
        <v>21559</v>
      </c>
      <c r="C793" s="2">
        <v>1952.1</v>
      </c>
      <c r="D793" s="4">
        <v>13766</v>
      </c>
      <c r="E793" s="4">
        <v>5013</v>
      </c>
      <c r="H793" s="5">
        <f t="shared" si="19"/>
        <v>21559</v>
      </c>
      <c r="I793" s="5">
        <f t="shared" si="20"/>
        <v>20731.099999999999</v>
      </c>
      <c r="J793" s="15">
        <f>I793/'S1 unemployed'!F619*100</f>
        <v>11.238805161010516</v>
      </c>
    </row>
    <row r="794" spans="1:10" x14ac:dyDescent="0.3">
      <c r="A794" s="1">
        <v>37561</v>
      </c>
      <c r="B794" s="4">
        <v>21581</v>
      </c>
      <c r="C794" s="2">
        <v>1956.8</v>
      </c>
      <c r="D794" s="4">
        <v>13777</v>
      </c>
      <c r="E794" s="4">
        <v>5023</v>
      </c>
      <c r="H794" s="5">
        <f t="shared" si="19"/>
        <v>21581</v>
      </c>
      <c r="I794" s="5">
        <f t="shared" si="20"/>
        <v>20756.8</v>
      </c>
      <c r="J794" s="15">
        <f>I794/'S1 unemployed'!F620*100</f>
        <v>11.242376645182256</v>
      </c>
    </row>
    <row r="795" spans="1:10" x14ac:dyDescent="0.3">
      <c r="A795" s="1">
        <v>37591</v>
      </c>
      <c r="B795" s="4">
        <v>21588</v>
      </c>
      <c r="C795" s="2">
        <v>1961</v>
      </c>
      <c r="D795" s="4">
        <v>13782</v>
      </c>
      <c r="E795" s="4">
        <v>5026</v>
      </c>
      <c r="H795" s="5">
        <f t="shared" si="19"/>
        <v>21588</v>
      </c>
      <c r="I795" s="5">
        <f t="shared" si="20"/>
        <v>20769</v>
      </c>
      <c r="J795" s="15">
        <f>I795/'S1 unemployed'!F621*100</f>
        <v>11.242469023530749</v>
      </c>
    </row>
    <row r="796" spans="1:10" x14ac:dyDescent="0.3">
      <c r="A796" s="1">
        <v>37622</v>
      </c>
      <c r="B796" s="4">
        <v>21626</v>
      </c>
      <c r="C796" s="2">
        <v>1967.5</v>
      </c>
      <c r="D796" s="4">
        <v>13803</v>
      </c>
      <c r="E796" s="4">
        <v>5034</v>
      </c>
      <c r="H796" s="5">
        <f t="shared" si="19"/>
        <v>21626</v>
      </c>
      <c r="I796" s="5">
        <f t="shared" si="20"/>
        <v>20804.5</v>
      </c>
      <c r="J796" s="15">
        <f>I796/'S1 unemployed'!F622*100</f>
        <v>11.198701662216862</v>
      </c>
    </row>
    <row r="797" spans="1:10" x14ac:dyDescent="0.3">
      <c r="A797" s="1">
        <v>37653</v>
      </c>
      <c r="B797" s="4">
        <v>21624</v>
      </c>
      <c r="C797" s="2">
        <v>1969.8</v>
      </c>
      <c r="D797" s="4">
        <v>13803</v>
      </c>
      <c r="E797" s="4">
        <v>5032</v>
      </c>
      <c r="H797" s="5">
        <f t="shared" ref="H797:H860" si="21">B797-F797</f>
        <v>21624</v>
      </c>
      <c r="I797" s="5">
        <f t="shared" ref="I797:I860" si="22">C797+D797+E797-F797</f>
        <v>20804.8</v>
      </c>
      <c r="J797" s="15">
        <f>I797/'S1 unemployed'!F623*100</f>
        <v>11.185436480841295</v>
      </c>
    </row>
    <row r="798" spans="1:10" x14ac:dyDescent="0.3">
      <c r="A798" s="1">
        <v>37681</v>
      </c>
      <c r="B798" s="4">
        <v>21610</v>
      </c>
      <c r="C798" s="2">
        <v>1974.4</v>
      </c>
      <c r="D798" s="4">
        <v>13797</v>
      </c>
      <c r="E798" s="4">
        <v>5022</v>
      </c>
      <c r="H798" s="5">
        <f t="shared" si="21"/>
        <v>21610</v>
      </c>
      <c r="I798" s="5">
        <f t="shared" si="22"/>
        <v>20793.400000000001</v>
      </c>
      <c r="J798" s="15">
        <f>I798/'S1 unemployed'!F624*100</f>
        <v>11.168739089566269</v>
      </c>
    </row>
    <row r="799" spans="1:10" x14ac:dyDescent="0.3">
      <c r="A799" s="1">
        <v>37712</v>
      </c>
      <c r="B799" s="4">
        <v>21595</v>
      </c>
      <c r="C799" s="2">
        <v>1953.7</v>
      </c>
      <c r="D799" s="4">
        <v>13809</v>
      </c>
      <c r="E799" s="4">
        <v>5017</v>
      </c>
      <c r="H799" s="5">
        <f t="shared" si="21"/>
        <v>21595</v>
      </c>
      <c r="I799" s="5">
        <f t="shared" si="22"/>
        <v>20779.7</v>
      </c>
      <c r="J799" s="15">
        <f>I799/'S1 unemployed'!F625*100</f>
        <v>11.148027339349136</v>
      </c>
    </row>
    <row r="800" spans="1:10" x14ac:dyDescent="0.3">
      <c r="A800" s="1">
        <v>37742</v>
      </c>
      <c r="B800" s="4">
        <v>21567</v>
      </c>
      <c r="C800" s="2">
        <v>1957</v>
      </c>
      <c r="D800" s="4">
        <v>13805</v>
      </c>
      <c r="E800" s="4">
        <v>5009</v>
      </c>
      <c r="H800" s="5">
        <f t="shared" si="21"/>
        <v>21567</v>
      </c>
      <c r="I800" s="5">
        <f t="shared" si="22"/>
        <v>20771</v>
      </c>
      <c r="J800" s="15">
        <f>I800/'S1 unemployed'!F626*100</f>
        <v>11.132490084682175</v>
      </c>
    </row>
    <row r="801" spans="1:10" x14ac:dyDescent="0.3">
      <c r="A801" s="1">
        <v>37773</v>
      </c>
      <c r="B801" s="4">
        <v>21606</v>
      </c>
      <c r="C801" s="2">
        <v>1951.4</v>
      </c>
      <c r="D801" s="4">
        <v>13846</v>
      </c>
      <c r="E801" s="4">
        <v>4997</v>
      </c>
      <c r="H801" s="5">
        <f t="shared" si="21"/>
        <v>21606</v>
      </c>
      <c r="I801" s="5">
        <f t="shared" si="22"/>
        <v>20794.400000000001</v>
      </c>
      <c r="J801" s="15">
        <f>I801/'S1 unemployed'!F627*100</f>
        <v>11.13303815698599</v>
      </c>
    </row>
    <row r="802" spans="1:10" x14ac:dyDescent="0.3">
      <c r="A802" s="1">
        <v>37803</v>
      </c>
      <c r="B802" s="4">
        <v>21633</v>
      </c>
      <c r="C802" s="2">
        <v>1951.4</v>
      </c>
      <c r="D802" s="4">
        <v>13892</v>
      </c>
      <c r="E802" s="4">
        <v>4981</v>
      </c>
      <c r="H802" s="5">
        <f t="shared" si="21"/>
        <v>21633</v>
      </c>
      <c r="I802" s="5">
        <f t="shared" si="22"/>
        <v>20824.400000000001</v>
      </c>
      <c r="J802" s="15">
        <f>I802/'S1 unemployed'!F628*100</f>
        <v>11.13586413052197</v>
      </c>
    </row>
    <row r="803" spans="1:10" x14ac:dyDescent="0.3">
      <c r="A803" s="1">
        <v>37834</v>
      </c>
      <c r="B803" s="4">
        <v>21556</v>
      </c>
      <c r="C803" s="2">
        <v>1946.2</v>
      </c>
      <c r="D803" s="4">
        <v>13830</v>
      </c>
      <c r="E803" s="4">
        <v>4975</v>
      </c>
      <c r="H803" s="5">
        <f t="shared" si="21"/>
        <v>21556</v>
      </c>
      <c r="I803" s="5">
        <f t="shared" si="22"/>
        <v>20751.2</v>
      </c>
      <c r="J803" s="15">
        <f>I803/'S1 unemployed'!F629*100</f>
        <v>11.084213787430427</v>
      </c>
    </row>
    <row r="804" spans="1:10" x14ac:dyDescent="0.3">
      <c r="A804" s="1">
        <v>37865</v>
      </c>
      <c r="B804" s="4">
        <v>21504</v>
      </c>
      <c r="C804" s="2">
        <v>1948</v>
      </c>
      <c r="D804" s="4">
        <v>13775</v>
      </c>
      <c r="E804" s="4">
        <v>4980</v>
      </c>
      <c r="H804" s="5">
        <f t="shared" si="21"/>
        <v>21504</v>
      </c>
      <c r="I804" s="5">
        <f t="shared" si="22"/>
        <v>20703</v>
      </c>
      <c r="J804" s="15">
        <f>I804/'S1 unemployed'!F630*100</f>
        <v>11.044309537273145</v>
      </c>
    </row>
    <row r="805" spans="1:10" x14ac:dyDescent="0.3">
      <c r="A805" s="1">
        <v>37895</v>
      </c>
      <c r="B805" s="4">
        <v>21558</v>
      </c>
      <c r="C805" s="2">
        <v>1943.8</v>
      </c>
      <c r="D805" s="4">
        <v>13829</v>
      </c>
      <c r="E805" s="4">
        <v>4987</v>
      </c>
      <c r="H805" s="5">
        <f t="shared" si="21"/>
        <v>21558</v>
      </c>
      <c r="I805" s="5">
        <f t="shared" si="22"/>
        <v>20759.8</v>
      </c>
      <c r="J805" s="15">
        <f>I805/'S1 unemployed'!F631*100</f>
        <v>11.062866034649058</v>
      </c>
    </row>
    <row r="806" spans="1:10" x14ac:dyDescent="0.3">
      <c r="A806" s="1">
        <v>37926</v>
      </c>
      <c r="B806" s="4">
        <v>21535</v>
      </c>
      <c r="C806" s="2">
        <v>1933.9</v>
      </c>
      <c r="D806" s="4">
        <v>13819</v>
      </c>
      <c r="E806" s="4">
        <v>4988</v>
      </c>
      <c r="H806" s="5">
        <f t="shared" si="21"/>
        <v>21535</v>
      </c>
      <c r="I806" s="5">
        <f t="shared" si="22"/>
        <v>20740.900000000001</v>
      </c>
      <c r="J806" s="15">
        <f>I806/'S1 unemployed'!F632*100</f>
        <v>11.040439043345419</v>
      </c>
    </row>
    <row r="807" spans="1:10" x14ac:dyDescent="0.3">
      <c r="A807" s="1">
        <v>37956</v>
      </c>
      <c r="B807" s="4">
        <v>21546</v>
      </c>
      <c r="C807" s="2">
        <v>1941.5</v>
      </c>
      <c r="D807" s="4">
        <v>13825</v>
      </c>
      <c r="E807" s="4">
        <v>4981</v>
      </c>
      <c r="H807" s="5">
        <f t="shared" si="21"/>
        <v>21546</v>
      </c>
      <c r="I807" s="5">
        <f t="shared" si="22"/>
        <v>20747.5</v>
      </c>
      <c r="J807" s="15">
        <f>I807/'S1 unemployed'!F633*100</f>
        <v>11.031386081232688</v>
      </c>
    </row>
    <row r="808" spans="1:10" x14ac:dyDescent="0.3">
      <c r="A808" s="1">
        <v>37987</v>
      </c>
      <c r="B808" s="4">
        <v>21538</v>
      </c>
      <c r="C808" s="2">
        <v>1938</v>
      </c>
      <c r="D808" s="4">
        <v>13841</v>
      </c>
      <c r="E808" s="4">
        <v>4965</v>
      </c>
      <c r="H808" s="5">
        <f t="shared" si="21"/>
        <v>21538</v>
      </c>
      <c r="I808" s="5">
        <f t="shared" si="22"/>
        <v>20744</v>
      </c>
      <c r="J808" s="15">
        <f>I808/'S1 unemployed'!F634*100</f>
        <v>11.051089446486602</v>
      </c>
    </row>
    <row r="809" spans="1:10" x14ac:dyDescent="0.3">
      <c r="A809" s="1">
        <v>38018</v>
      </c>
      <c r="B809" s="4">
        <v>21550</v>
      </c>
      <c r="C809" s="2">
        <v>1938.3</v>
      </c>
      <c r="D809" s="4">
        <v>13852</v>
      </c>
      <c r="E809" s="4">
        <v>4967</v>
      </c>
      <c r="H809" s="5">
        <f t="shared" si="21"/>
        <v>21550</v>
      </c>
      <c r="I809" s="5">
        <f t="shared" si="22"/>
        <v>20757.3</v>
      </c>
      <c r="J809" s="15">
        <f>I809/'S1 unemployed'!F635*100</f>
        <v>11.047463436442211</v>
      </c>
    </row>
    <row r="810" spans="1:10" x14ac:dyDescent="0.3">
      <c r="A810" s="1">
        <v>38047</v>
      </c>
      <c r="B810" s="4">
        <v>21588</v>
      </c>
      <c r="C810" s="2">
        <v>1941.2</v>
      </c>
      <c r="D810" s="4">
        <v>13884</v>
      </c>
      <c r="E810" s="4">
        <v>4973</v>
      </c>
      <c r="H810" s="5">
        <f t="shared" si="21"/>
        <v>21588</v>
      </c>
      <c r="I810" s="5">
        <f t="shared" si="22"/>
        <v>20798.2</v>
      </c>
      <c r="J810" s="15">
        <f>I810/'S1 unemployed'!F636*100</f>
        <v>11.058460720457266</v>
      </c>
    </row>
    <row r="811" spans="1:10" x14ac:dyDescent="0.3">
      <c r="A811" s="1">
        <v>38078</v>
      </c>
      <c r="B811" s="4">
        <v>21614</v>
      </c>
      <c r="C811" s="2">
        <v>1964.5</v>
      </c>
      <c r="D811" s="4">
        <v>13888</v>
      </c>
      <c r="E811" s="4">
        <v>4973</v>
      </c>
      <c r="H811" s="5">
        <f t="shared" si="21"/>
        <v>21614</v>
      </c>
      <c r="I811" s="5">
        <f t="shared" si="22"/>
        <v>20825.5</v>
      </c>
      <c r="J811" s="15">
        <f>I811/'S1 unemployed'!F637*100</f>
        <v>11.062212495617716</v>
      </c>
    </row>
    <row r="812" spans="1:10" x14ac:dyDescent="0.3">
      <c r="A812" s="1">
        <v>38108</v>
      </c>
      <c r="B812" s="4">
        <v>21614</v>
      </c>
      <c r="C812" s="2">
        <v>1946.5</v>
      </c>
      <c r="D812" s="4">
        <v>13913</v>
      </c>
      <c r="E812" s="4">
        <v>4971</v>
      </c>
      <c r="H812" s="5">
        <f t="shared" si="21"/>
        <v>21614</v>
      </c>
      <c r="I812" s="5">
        <f t="shared" si="22"/>
        <v>20830.5</v>
      </c>
      <c r="J812" s="15">
        <f>I812/'S1 unemployed'!F638*100</f>
        <v>11.055296384161</v>
      </c>
    </row>
    <row r="813" spans="1:10" x14ac:dyDescent="0.3">
      <c r="A813" s="1">
        <v>38139</v>
      </c>
      <c r="B813" s="4">
        <v>21601</v>
      </c>
      <c r="C813" s="2">
        <v>1947.5</v>
      </c>
      <c r="D813" s="4">
        <v>13893</v>
      </c>
      <c r="E813" s="4">
        <v>4978</v>
      </c>
      <c r="H813" s="5">
        <f t="shared" si="21"/>
        <v>21601</v>
      </c>
      <c r="I813" s="5">
        <f t="shared" si="22"/>
        <v>20818.5</v>
      </c>
      <c r="J813" s="15">
        <f>I813/'S1 unemployed'!F639*100</f>
        <v>11.03703664432946</v>
      </c>
    </row>
    <row r="814" spans="1:10" x14ac:dyDescent="0.3">
      <c r="A814" s="1">
        <v>38169</v>
      </c>
      <c r="B814" s="4">
        <v>21606</v>
      </c>
      <c r="C814" s="2">
        <v>1948.4</v>
      </c>
      <c r="D814" s="4">
        <v>13895</v>
      </c>
      <c r="E814" s="4">
        <v>4982</v>
      </c>
      <c r="H814" s="5">
        <f t="shared" si="21"/>
        <v>21606</v>
      </c>
      <c r="I814" s="5">
        <f t="shared" si="22"/>
        <v>20825.400000000001</v>
      </c>
      <c r="J814" s="15">
        <f>I814/'S1 unemployed'!F640*100</f>
        <v>11.030110431397475</v>
      </c>
    </row>
    <row r="815" spans="1:10" x14ac:dyDescent="0.3">
      <c r="A815" s="1">
        <v>38200</v>
      </c>
      <c r="B815" s="4">
        <v>21626</v>
      </c>
      <c r="C815" s="2">
        <v>1949.2</v>
      </c>
      <c r="D815" s="4">
        <v>13912</v>
      </c>
      <c r="E815" s="4">
        <v>4985</v>
      </c>
      <c r="H815" s="5">
        <f t="shared" si="21"/>
        <v>21626</v>
      </c>
      <c r="I815" s="5">
        <f t="shared" si="22"/>
        <v>20846.2</v>
      </c>
      <c r="J815" s="15">
        <f>I815/'S1 unemployed'!F641*100</f>
        <v>11.02839337011898</v>
      </c>
    </row>
    <row r="816" spans="1:10" x14ac:dyDescent="0.3">
      <c r="A816" s="1">
        <v>38231</v>
      </c>
      <c r="B816" s="4">
        <v>21635</v>
      </c>
      <c r="C816" s="2">
        <v>1950.6</v>
      </c>
      <c r="D816" s="4">
        <v>13921</v>
      </c>
      <c r="E816" s="4">
        <v>4985</v>
      </c>
      <c r="H816" s="5">
        <f t="shared" si="21"/>
        <v>21635</v>
      </c>
      <c r="I816" s="5">
        <f t="shared" si="22"/>
        <v>20856.599999999999</v>
      </c>
      <c r="J816" s="15">
        <f>I816/'S1 unemployed'!F642*100</f>
        <v>11.0210681504732</v>
      </c>
    </row>
    <row r="817" spans="1:10" x14ac:dyDescent="0.3">
      <c r="A817" s="1">
        <v>38261</v>
      </c>
      <c r="B817" s="4">
        <v>21656</v>
      </c>
      <c r="C817" s="2">
        <v>1947.4</v>
      </c>
      <c r="D817" s="4">
        <v>13939</v>
      </c>
      <c r="E817" s="4">
        <v>4993</v>
      </c>
      <c r="H817" s="5">
        <f t="shared" si="21"/>
        <v>21656</v>
      </c>
      <c r="I817" s="5">
        <f t="shared" si="22"/>
        <v>20879.400000000001</v>
      </c>
      <c r="J817" s="15">
        <f>I817/'S1 unemployed'!F643*100</f>
        <v>11.021991828288481</v>
      </c>
    </row>
    <row r="818" spans="1:10" x14ac:dyDescent="0.3">
      <c r="A818" s="1">
        <v>38292</v>
      </c>
      <c r="B818" s="4">
        <v>21692</v>
      </c>
      <c r="C818" s="2">
        <v>1951.5</v>
      </c>
      <c r="D818" s="4">
        <v>13967</v>
      </c>
      <c r="E818" s="4">
        <v>4998</v>
      </c>
      <c r="H818" s="5">
        <f t="shared" si="21"/>
        <v>21692</v>
      </c>
      <c r="I818" s="5">
        <f t="shared" si="22"/>
        <v>20916.5</v>
      </c>
      <c r="J818" s="15">
        <f>I818/'S1 unemployed'!F644*100</f>
        <v>11.029117101155826</v>
      </c>
    </row>
    <row r="819" spans="1:10" x14ac:dyDescent="0.3">
      <c r="A819" s="1">
        <v>38322</v>
      </c>
      <c r="B819" s="4">
        <v>21693</v>
      </c>
      <c r="C819" s="2">
        <v>1951.6</v>
      </c>
      <c r="D819" s="4">
        <v>13970</v>
      </c>
      <c r="E819" s="4">
        <v>4995</v>
      </c>
      <c r="H819" s="5">
        <f t="shared" si="21"/>
        <v>21693</v>
      </c>
      <c r="I819" s="5">
        <f t="shared" si="22"/>
        <v>20916.599999999999</v>
      </c>
      <c r="J819" s="15">
        <f>I819/'S1 unemployed'!F645*100</f>
        <v>11.017783021849519</v>
      </c>
    </row>
    <row r="820" spans="1:10" x14ac:dyDescent="0.3">
      <c r="A820" s="1">
        <v>38353</v>
      </c>
      <c r="B820" s="4">
        <v>21735</v>
      </c>
      <c r="C820" s="2">
        <v>1950.3</v>
      </c>
      <c r="D820" s="4">
        <v>13989</v>
      </c>
      <c r="E820" s="4">
        <v>5019</v>
      </c>
      <c r="H820" s="5">
        <f t="shared" si="21"/>
        <v>21735</v>
      </c>
      <c r="I820" s="5">
        <f t="shared" si="22"/>
        <v>20958.3</v>
      </c>
      <c r="J820" s="15">
        <f>I820/'S1 unemployed'!F646*100</f>
        <v>11.033645873366009</v>
      </c>
    </row>
    <row r="821" spans="1:10" x14ac:dyDescent="0.3">
      <c r="A821" s="1">
        <v>38384</v>
      </c>
      <c r="B821" s="4">
        <v>21744</v>
      </c>
      <c r="C821" s="2">
        <v>1953.1</v>
      </c>
      <c r="D821" s="4">
        <v>14001</v>
      </c>
      <c r="E821" s="4">
        <v>5015</v>
      </c>
      <c r="H821" s="5">
        <f t="shared" si="21"/>
        <v>21744</v>
      </c>
      <c r="I821" s="5">
        <f t="shared" si="22"/>
        <v>20969.099999999999</v>
      </c>
      <c r="J821" s="15">
        <f>I821/'S1 unemployed'!F647*100</f>
        <v>11.030098680749889</v>
      </c>
    </row>
    <row r="822" spans="1:10" x14ac:dyDescent="0.3">
      <c r="A822" s="1">
        <v>38412</v>
      </c>
      <c r="B822" s="4">
        <v>21740</v>
      </c>
      <c r="C822" s="2">
        <v>1957.9</v>
      </c>
      <c r="D822" s="4">
        <v>13994</v>
      </c>
      <c r="E822" s="4">
        <v>5013</v>
      </c>
      <c r="H822" s="5">
        <f t="shared" si="21"/>
        <v>21740</v>
      </c>
      <c r="I822" s="5">
        <f t="shared" si="22"/>
        <v>20964.900000000001</v>
      </c>
      <c r="J822" s="15">
        <f>I822/'S1 unemployed'!F648*100</f>
        <v>11.017863055165781</v>
      </c>
    </row>
    <row r="823" spans="1:10" x14ac:dyDescent="0.3">
      <c r="A823" s="1">
        <v>38443</v>
      </c>
      <c r="B823" s="4">
        <v>21754</v>
      </c>
      <c r="C823" s="2">
        <v>1955.4</v>
      </c>
      <c r="D823" s="4">
        <v>14010</v>
      </c>
      <c r="E823" s="4">
        <v>5019</v>
      </c>
      <c r="H823" s="5">
        <f t="shared" si="21"/>
        <v>21754</v>
      </c>
      <c r="I823" s="5">
        <f t="shared" si="22"/>
        <v>20984.400000000001</v>
      </c>
      <c r="J823" s="15">
        <f>I823/'S1 unemployed'!F649*100</f>
        <v>11.017804356843206</v>
      </c>
    </row>
    <row r="824" spans="1:10" x14ac:dyDescent="0.3">
      <c r="A824" s="1">
        <v>38473</v>
      </c>
      <c r="B824" s="4">
        <v>21781</v>
      </c>
      <c r="C824" s="2">
        <v>1957.3</v>
      </c>
      <c r="D824" s="4">
        <v>14025</v>
      </c>
      <c r="E824" s="4">
        <v>5022</v>
      </c>
      <c r="H824" s="5">
        <f t="shared" si="21"/>
        <v>21781</v>
      </c>
      <c r="I824" s="5">
        <f t="shared" si="22"/>
        <v>21004.3</v>
      </c>
      <c r="J824" s="15">
        <f>I824/'S1 unemployed'!F650*100</f>
        <v>11.016857586438402</v>
      </c>
    </row>
    <row r="825" spans="1:10" x14ac:dyDescent="0.3">
      <c r="A825" s="1">
        <v>38504</v>
      </c>
      <c r="B825" s="4">
        <v>21763</v>
      </c>
      <c r="C825" s="2">
        <v>1956.3</v>
      </c>
      <c r="D825" s="4">
        <v>14001</v>
      </c>
      <c r="E825" s="4">
        <v>5029</v>
      </c>
      <c r="H825" s="5">
        <f t="shared" si="21"/>
        <v>21763</v>
      </c>
      <c r="I825" s="5">
        <f t="shared" si="22"/>
        <v>20986.3</v>
      </c>
      <c r="J825" s="15">
        <f>I825/'S1 unemployed'!F651*100</f>
        <v>10.994614361005459</v>
      </c>
    </row>
    <row r="826" spans="1:10" x14ac:dyDescent="0.3">
      <c r="A826" s="1">
        <v>38534</v>
      </c>
      <c r="B826" s="4">
        <v>21857</v>
      </c>
      <c r="C826" s="2">
        <v>1954</v>
      </c>
      <c r="D826" s="4">
        <v>14089</v>
      </c>
      <c r="E826" s="4">
        <v>5040</v>
      </c>
      <c r="H826" s="5">
        <f t="shared" si="21"/>
        <v>21857</v>
      </c>
      <c r="I826" s="5">
        <f t="shared" si="22"/>
        <v>21083</v>
      </c>
      <c r="J826" s="15">
        <f>I826/'S1 unemployed'!F652*100</f>
        <v>11.03423370614804</v>
      </c>
    </row>
    <row r="827" spans="1:10" x14ac:dyDescent="0.3">
      <c r="A827" s="1">
        <v>38565</v>
      </c>
      <c r="B827" s="4">
        <v>21863</v>
      </c>
      <c r="C827" s="2">
        <v>1955.6</v>
      </c>
      <c r="D827" s="4">
        <v>14094</v>
      </c>
      <c r="E827" s="4">
        <v>5038</v>
      </c>
      <c r="H827" s="5">
        <f t="shared" si="21"/>
        <v>21863</v>
      </c>
      <c r="I827" s="5">
        <f t="shared" si="22"/>
        <v>21087.599999999999</v>
      </c>
      <c r="J827" s="15">
        <f>I827/'S1 unemployed'!F653*100</f>
        <v>11.024927851436697</v>
      </c>
    </row>
    <row r="828" spans="1:10" x14ac:dyDescent="0.3">
      <c r="A828" s="1">
        <v>38596</v>
      </c>
      <c r="B828" s="4">
        <v>21845</v>
      </c>
      <c r="C828" s="2">
        <v>1956.8</v>
      </c>
      <c r="D828" s="4">
        <v>14073</v>
      </c>
      <c r="E828" s="4">
        <v>5040</v>
      </c>
      <c r="H828" s="5">
        <f t="shared" si="21"/>
        <v>21845</v>
      </c>
      <c r="I828" s="5">
        <f t="shared" si="22"/>
        <v>21069.8</v>
      </c>
      <c r="J828" s="15">
        <f>I828/'S1 unemployed'!F654*100</f>
        <v>11.001070356350345</v>
      </c>
    </row>
    <row r="829" spans="1:10" x14ac:dyDescent="0.3">
      <c r="A829" s="1">
        <v>38626</v>
      </c>
      <c r="B829" s="4">
        <v>21829</v>
      </c>
      <c r="C829" s="2">
        <v>1960.6</v>
      </c>
      <c r="D829" s="4">
        <v>14057</v>
      </c>
      <c r="E829" s="4">
        <v>5037</v>
      </c>
      <c r="H829" s="5">
        <f t="shared" si="21"/>
        <v>21829</v>
      </c>
      <c r="I829" s="5">
        <f t="shared" si="22"/>
        <v>21054.6</v>
      </c>
      <c r="J829" s="15">
        <f>I829/'S1 unemployed'!F655*100</f>
        <v>10.98006289340975</v>
      </c>
    </row>
    <row r="830" spans="1:10" x14ac:dyDescent="0.3">
      <c r="A830" s="1">
        <v>38657</v>
      </c>
      <c r="B830" s="4">
        <v>21859</v>
      </c>
      <c r="C830" s="2">
        <v>1963.8</v>
      </c>
      <c r="D830" s="4">
        <v>14075</v>
      </c>
      <c r="E830" s="4">
        <v>5045</v>
      </c>
      <c r="H830" s="5">
        <f t="shared" si="21"/>
        <v>21859</v>
      </c>
      <c r="I830" s="5">
        <f t="shared" si="22"/>
        <v>21083.8</v>
      </c>
      <c r="J830" s="15">
        <f>I830/'S1 unemployed'!F656*100</f>
        <v>10.980974255610588</v>
      </c>
    </row>
    <row r="831" spans="1:10" x14ac:dyDescent="0.3">
      <c r="A831" s="1">
        <v>38687</v>
      </c>
      <c r="B831" s="4">
        <v>21879</v>
      </c>
      <c r="C831" s="2">
        <v>1957.9</v>
      </c>
      <c r="D831" s="4">
        <v>14085</v>
      </c>
      <c r="E831" s="4">
        <v>5061</v>
      </c>
      <c r="H831" s="5">
        <f t="shared" si="21"/>
        <v>21879</v>
      </c>
      <c r="I831" s="5">
        <f t="shared" si="22"/>
        <v>21103.9</v>
      </c>
      <c r="J831" s="15">
        <f>I831/'S1 unemployed'!F657*100</f>
        <v>10.979205793452193</v>
      </c>
    </row>
    <row r="832" spans="1:10" x14ac:dyDescent="0.3">
      <c r="A832" s="1">
        <v>38718</v>
      </c>
      <c r="B832" s="4">
        <v>21847</v>
      </c>
      <c r="C832" s="2">
        <v>1953.8</v>
      </c>
      <c r="D832" s="4">
        <v>14087</v>
      </c>
      <c r="E832" s="4">
        <v>5033</v>
      </c>
      <c r="H832" s="5">
        <f t="shared" si="21"/>
        <v>21847</v>
      </c>
      <c r="I832" s="5">
        <f t="shared" si="22"/>
        <v>21073.8</v>
      </c>
      <c r="J832" s="15">
        <f>I832/'S1 unemployed'!F658*100</f>
        <v>10.965029579949112</v>
      </c>
    </row>
    <row r="833" spans="1:10" x14ac:dyDescent="0.3">
      <c r="A833" s="1">
        <v>38749</v>
      </c>
      <c r="B833" s="4">
        <v>21878</v>
      </c>
      <c r="C833" s="2">
        <v>1958.9</v>
      </c>
      <c r="D833" s="4">
        <v>14096</v>
      </c>
      <c r="E833" s="4">
        <v>5049</v>
      </c>
      <c r="H833" s="5">
        <f t="shared" si="21"/>
        <v>21878</v>
      </c>
      <c r="I833" s="5">
        <f t="shared" si="22"/>
        <v>21103.9</v>
      </c>
      <c r="J833" s="15">
        <f>I833/'S1 unemployed'!F659*100</f>
        <v>10.970587623721203</v>
      </c>
    </row>
    <row r="834" spans="1:10" x14ac:dyDescent="0.3">
      <c r="A834" s="1">
        <v>38777</v>
      </c>
      <c r="B834" s="4">
        <v>21903</v>
      </c>
      <c r="C834" s="2">
        <v>1960.4</v>
      </c>
      <c r="D834" s="4">
        <v>14111</v>
      </c>
      <c r="E834" s="4">
        <v>5059</v>
      </c>
      <c r="H834" s="5">
        <f t="shared" si="21"/>
        <v>21903</v>
      </c>
      <c r="I834" s="5">
        <f t="shared" si="22"/>
        <v>21130.400000000001</v>
      </c>
      <c r="J834" s="15">
        <f>I834/'S1 unemployed'!F660*100</f>
        <v>10.976032911892123</v>
      </c>
    </row>
    <row r="835" spans="1:10" x14ac:dyDescent="0.3">
      <c r="A835" s="1">
        <v>38808</v>
      </c>
      <c r="B835" s="4">
        <v>21919</v>
      </c>
      <c r="C835" s="2">
        <v>1962.1</v>
      </c>
      <c r="D835" s="4">
        <v>14122</v>
      </c>
      <c r="E835" s="4">
        <v>5064</v>
      </c>
      <c r="H835" s="5">
        <f t="shared" si="21"/>
        <v>21919</v>
      </c>
      <c r="I835" s="5">
        <f t="shared" si="22"/>
        <v>21148.1</v>
      </c>
      <c r="J835" s="15">
        <f>I835/'S1 unemployed'!F661*100</f>
        <v>10.975193315688411</v>
      </c>
    </row>
    <row r="836" spans="1:10" x14ac:dyDescent="0.3">
      <c r="A836" s="1">
        <v>38838</v>
      </c>
      <c r="B836" s="4">
        <v>21926</v>
      </c>
      <c r="C836" s="2">
        <v>1963.3</v>
      </c>
      <c r="D836" s="4">
        <v>14120</v>
      </c>
      <c r="E836" s="4">
        <v>5072</v>
      </c>
      <c r="H836" s="5">
        <f t="shared" si="21"/>
        <v>21926</v>
      </c>
      <c r="I836" s="5">
        <f t="shared" si="22"/>
        <v>21155.3</v>
      </c>
      <c r="J836" s="15">
        <f>I836/'S1 unemployed'!F662*100</f>
        <v>10.968456090504681</v>
      </c>
    </row>
    <row r="837" spans="1:10" x14ac:dyDescent="0.3">
      <c r="A837" s="1">
        <v>38869</v>
      </c>
      <c r="B837" s="4">
        <v>21922</v>
      </c>
      <c r="C837" s="2">
        <v>1964.3</v>
      </c>
      <c r="D837" s="4">
        <v>14117</v>
      </c>
      <c r="E837" s="4">
        <v>5069</v>
      </c>
      <c r="H837" s="5">
        <f t="shared" si="21"/>
        <v>21922</v>
      </c>
      <c r="I837" s="5">
        <f t="shared" si="22"/>
        <v>21150.3</v>
      </c>
      <c r="J837" s="15">
        <f>I837/'S1 unemployed'!F663*100</f>
        <v>10.955071893258193</v>
      </c>
    </row>
    <row r="838" spans="1:10" x14ac:dyDescent="0.3">
      <c r="A838" s="1">
        <v>38899</v>
      </c>
      <c r="B838" s="4">
        <v>21973</v>
      </c>
      <c r="C838" s="2">
        <v>1965.9</v>
      </c>
      <c r="D838" s="4">
        <v>14158</v>
      </c>
      <c r="E838" s="4">
        <v>5075</v>
      </c>
      <c r="H838" s="5">
        <f t="shared" si="21"/>
        <v>21973</v>
      </c>
      <c r="I838" s="5">
        <f t="shared" si="22"/>
        <v>21198.9</v>
      </c>
      <c r="J838" s="15">
        <f>I838/'S1 unemployed'!F664*100</f>
        <v>10.967576712350031</v>
      </c>
    </row>
    <row r="839" spans="1:10" x14ac:dyDescent="0.3">
      <c r="A839" s="1">
        <v>38930</v>
      </c>
      <c r="B839" s="4">
        <v>22011</v>
      </c>
      <c r="C839" s="2">
        <v>1963.8</v>
      </c>
      <c r="D839" s="4">
        <v>14194</v>
      </c>
      <c r="E839" s="4">
        <v>5084</v>
      </c>
      <c r="H839" s="5">
        <f t="shared" si="21"/>
        <v>22011</v>
      </c>
      <c r="I839" s="5">
        <f t="shared" si="22"/>
        <v>21241.8</v>
      </c>
      <c r="J839" s="15">
        <f>I839/'S1 unemployed'!F665*100</f>
        <v>10.977901351965933</v>
      </c>
    </row>
    <row r="840" spans="1:10" x14ac:dyDescent="0.3">
      <c r="A840" s="1">
        <v>38961</v>
      </c>
      <c r="B840" s="4">
        <v>22082</v>
      </c>
      <c r="C840" s="2">
        <v>1963.3</v>
      </c>
      <c r="D840" s="4">
        <v>14251</v>
      </c>
      <c r="E840" s="4">
        <v>5099</v>
      </c>
      <c r="H840" s="5">
        <f t="shared" si="21"/>
        <v>22082</v>
      </c>
      <c r="I840" s="5">
        <f t="shared" si="22"/>
        <v>21313.3</v>
      </c>
      <c r="J840" s="15">
        <f>I840/'S1 unemployed'!F666*100</f>
        <v>11.003990975129978</v>
      </c>
    </row>
    <row r="841" spans="1:10" x14ac:dyDescent="0.3">
      <c r="A841" s="1">
        <v>38991</v>
      </c>
      <c r="B841" s="4">
        <v>22068</v>
      </c>
      <c r="C841" s="2">
        <v>1963.1</v>
      </c>
      <c r="D841" s="4">
        <v>14240</v>
      </c>
      <c r="E841" s="4">
        <v>5097</v>
      </c>
      <c r="H841" s="5">
        <f t="shared" si="21"/>
        <v>22068</v>
      </c>
      <c r="I841" s="5">
        <f t="shared" si="22"/>
        <v>21300.1</v>
      </c>
      <c r="J841" s="15">
        <f>I841/'S1 unemployed'!F667*100</f>
        <v>10.986341926366064</v>
      </c>
    </row>
    <row r="842" spans="1:10" x14ac:dyDescent="0.3">
      <c r="A842" s="1">
        <v>39022</v>
      </c>
      <c r="B842" s="4">
        <v>22083</v>
      </c>
      <c r="C842" s="2">
        <v>1961.8</v>
      </c>
      <c r="D842" s="4">
        <v>14254</v>
      </c>
      <c r="E842" s="4">
        <v>5100</v>
      </c>
      <c r="H842" s="5">
        <f t="shared" si="21"/>
        <v>22083</v>
      </c>
      <c r="I842" s="5">
        <f t="shared" si="22"/>
        <v>21315.8</v>
      </c>
      <c r="J842" s="15">
        <f>I842/'S1 unemployed'!F668*100</f>
        <v>10.981808439935909</v>
      </c>
    </row>
    <row r="843" spans="1:10" x14ac:dyDescent="0.3">
      <c r="A843" s="1">
        <v>39052</v>
      </c>
      <c r="B843" s="4">
        <v>22088</v>
      </c>
      <c r="C843" s="2">
        <v>1962.2</v>
      </c>
      <c r="D843" s="4">
        <v>14260</v>
      </c>
      <c r="E843" s="4">
        <v>5098</v>
      </c>
      <c r="H843" s="5">
        <f t="shared" si="21"/>
        <v>22088</v>
      </c>
      <c r="I843" s="5">
        <f t="shared" si="22"/>
        <v>21320.2</v>
      </c>
      <c r="J843" s="15">
        <f>I843/'S1 unemployed'!F669*100</f>
        <v>10.974689473765489</v>
      </c>
    </row>
    <row r="844" spans="1:10" x14ac:dyDescent="0.3">
      <c r="A844" s="1">
        <v>39083</v>
      </c>
      <c r="B844" s="4">
        <v>22095</v>
      </c>
      <c r="C844" s="2">
        <v>1964</v>
      </c>
      <c r="D844" s="4">
        <v>14277</v>
      </c>
      <c r="E844" s="4">
        <v>5087</v>
      </c>
      <c r="H844" s="5">
        <f t="shared" si="21"/>
        <v>22095</v>
      </c>
      <c r="I844" s="5">
        <f t="shared" si="22"/>
        <v>21328</v>
      </c>
      <c r="J844" s="15">
        <f>I844/'S1 unemployed'!F670*100</f>
        <v>10.954063604240282</v>
      </c>
    </row>
    <row r="845" spans="1:10" x14ac:dyDescent="0.3">
      <c r="A845" s="1">
        <v>39114</v>
      </c>
      <c r="B845" s="4">
        <v>22131</v>
      </c>
      <c r="C845" s="2">
        <v>1964.4</v>
      </c>
      <c r="D845" s="4">
        <v>14285</v>
      </c>
      <c r="E845" s="4">
        <v>5114</v>
      </c>
      <c r="H845" s="5">
        <f t="shared" si="21"/>
        <v>22131</v>
      </c>
      <c r="I845" s="5">
        <f t="shared" si="22"/>
        <v>21363.4</v>
      </c>
      <c r="J845" s="15">
        <f>I845/'S1 unemployed'!F671*100</f>
        <v>10.962448300988312</v>
      </c>
    </row>
    <row r="846" spans="1:10" x14ac:dyDescent="0.3">
      <c r="A846" s="1">
        <v>39142</v>
      </c>
      <c r="B846" s="4">
        <v>22149</v>
      </c>
      <c r="C846" s="2">
        <v>1965.1</v>
      </c>
      <c r="D846" s="4">
        <v>14300</v>
      </c>
      <c r="E846" s="4">
        <v>5118</v>
      </c>
      <c r="H846" s="5">
        <f t="shared" si="21"/>
        <v>22149</v>
      </c>
      <c r="I846" s="5">
        <f t="shared" si="22"/>
        <v>21383.1</v>
      </c>
      <c r="J846" s="15">
        <f>I846/'S1 unemployed'!F672*100</f>
        <v>10.964511514144631</v>
      </c>
    </row>
    <row r="847" spans="1:10" x14ac:dyDescent="0.3">
      <c r="A847" s="1">
        <v>39173</v>
      </c>
      <c r="B847" s="4">
        <v>22175</v>
      </c>
      <c r="C847" s="2">
        <v>1965.3</v>
      </c>
      <c r="D847" s="4">
        <v>14322</v>
      </c>
      <c r="E847" s="4">
        <v>5121</v>
      </c>
      <c r="H847" s="5">
        <f t="shared" si="21"/>
        <v>22175</v>
      </c>
      <c r="I847" s="5">
        <f t="shared" si="22"/>
        <v>21408.3</v>
      </c>
      <c r="J847" s="15">
        <f>I847/'S1 unemployed'!F673*100</f>
        <v>10.967085884070592</v>
      </c>
    </row>
    <row r="848" spans="1:10" x14ac:dyDescent="0.3">
      <c r="A848" s="1">
        <v>39203</v>
      </c>
      <c r="B848" s="4">
        <v>22193</v>
      </c>
      <c r="C848" s="2">
        <v>1962.9</v>
      </c>
      <c r="D848" s="4">
        <v>14339</v>
      </c>
      <c r="E848" s="4">
        <v>5121</v>
      </c>
      <c r="H848" s="5">
        <f t="shared" si="21"/>
        <v>22193</v>
      </c>
      <c r="I848" s="5">
        <f t="shared" si="22"/>
        <v>21422.9</v>
      </c>
      <c r="J848" s="15">
        <f>I848/'S1 unemployed'!F674*100</f>
        <v>10.966587661955392</v>
      </c>
    </row>
    <row r="849" spans="1:10" x14ac:dyDescent="0.3">
      <c r="A849" s="1">
        <v>39234</v>
      </c>
      <c r="B849" s="4">
        <v>22207</v>
      </c>
      <c r="C849" s="2">
        <v>1960</v>
      </c>
      <c r="D849" s="4">
        <v>14347</v>
      </c>
      <c r="E849" s="4">
        <v>5131</v>
      </c>
      <c r="H849" s="5">
        <f t="shared" si="21"/>
        <v>22207</v>
      </c>
      <c r="I849" s="5">
        <f t="shared" si="22"/>
        <v>21438</v>
      </c>
      <c r="J849" s="15">
        <f>I849/'S1 unemployed'!F675*100</f>
        <v>10.965392366474685</v>
      </c>
    </row>
    <row r="850" spans="1:10" x14ac:dyDescent="0.3">
      <c r="A850" s="1">
        <v>39264</v>
      </c>
      <c r="B850" s="4">
        <v>22171</v>
      </c>
      <c r="C850" s="2">
        <v>1964.5</v>
      </c>
      <c r="D850" s="4">
        <v>14325</v>
      </c>
      <c r="E850" s="4">
        <v>5119</v>
      </c>
      <c r="H850" s="5">
        <f t="shared" si="21"/>
        <v>22171</v>
      </c>
      <c r="I850" s="5">
        <f t="shared" si="22"/>
        <v>21408.5</v>
      </c>
      <c r="J850" s="15">
        <f>I850/'S1 unemployed'!F676*100</f>
        <v>10.938106721710163</v>
      </c>
    </row>
    <row r="851" spans="1:10" x14ac:dyDescent="0.3">
      <c r="A851" s="1">
        <v>39295</v>
      </c>
      <c r="B851" s="4">
        <v>22226</v>
      </c>
      <c r="C851" s="2">
        <v>1966.8</v>
      </c>
      <c r="D851" s="4">
        <v>14378</v>
      </c>
      <c r="E851" s="4">
        <v>5110</v>
      </c>
      <c r="H851" s="5">
        <f t="shared" si="21"/>
        <v>22226</v>
      </c>
      <c r="I851" s="5">
        <f t="shared" si="22"/>
        <v>21454.799999999999</v>
      </c>
      <c r="J851" s="15">
        <f>I851/'S1 unemployed'!F677*100</f>
        <v>10.950740349426555</v>
      </c>
    </row>
    <row r="852" spans="1:10" x14ac:dyDescent="0.3">
      <c r="A852" s="1">
        <v>39326</v>
      </c>
      <c r="B852" s="4">
        <v>22279</v>
      </c>
      <c r="C852" s="2">
        <v>1966</v>
      </c>
      <c r="D852" s="4">
        <v>14405</v>
      </c>
      <c r="E852" s="4">
        <v>5137</v>
      </c>
      <c r="H852" s="5">
        <f t="shared" si="21"/>
        <v>22279</v>
      </c>
      <c r="I852" s="5">
        <f t="shared" si="22"/>
        <v>21508</v>
      </c>
      <c r="J852" s="15">
        <f>I852/'S1 unemployed'!F678*100</f>
        <v>10.967314262403754</v>
      </c>
    </row>
    <row r="853" spans="1:10" x14ac:dyDescent="0.3">
      <c r="A853" s="1">
        <v>39356</v>
      </c>
      <c r="B853" s="4">
        <v>22297</v>
      </c>
      <c r="C853" s="2">
        <v>1965.7</v>
      </c>
      <c r="D853" s="4">
        <v>14431</v>
      </c>
      <c r="E853" s="4">
        <v>5132</v>
      </c>
      <c r="H853" s="5">
        <f t="shared" si="21"/>
        <v>22297</v>
      </c>
      <c r="I853" s="5">
        <f t="shared" si="22"/>
        <v>21528.7</v>
      </c>
      <c r="J853" s="15">
        <f>I853/'S1 unemployed'!F679*100</f>
        <v>10.968864478195965</v>
      </c>
    </row>
    <row r="854" spans="1:10" x14ac:dyDescent="0.3">
      <c r="A854" s="1">
        <v>39387</v>
      </c>
      <c r="B854" s="4">
        <v>22334</v>
      </c>
      <c r="C854" s="2">
        <v>1969.8</v>
      </c>
      <c r="D854" s="4">
        <v>14453</v>
      </c>
      <c r="E854" s="4">
        <v>5137</v>
      </c>
      <c r="H854" s="5">
        <f t="shared" si="21"/>
        <v>22334</v>
      </c>
      <c r="I854" s="5">
        <f t="shared" si="22"/>
        <v>21559.8</v>
      </c>
      <c r="J854" s="15">
        <f>I854/'S1 unemployed'!F680*100</f>
        <v>10.975930111796689</v>
      </c>
    </row>
    <row r="855" spans="1:10" x14ac:dyDescent="0.3">
      <c r="A855" s="1">
        <v>39417</v>
      </c>
      <c r="B855" s="4">
        <v>22376</v>
      </c>
      <c r="C855" s="2">
        <v>1974.4</v>
      </c>
      <c r="D855" s="4">
        <v>14481</v>
      </c>
      <c r="E855" s="4">
        <v>5139</v>
      </c>
      <c r="H855" s="5">
        <f t="shared" si="21"/>
        <v>22376</v>
      </c>
      <c r="I855" s="5">
        <f t="shared" si="22"/>
        <v>21594.400000000001</v>
      </c>
      <c r="J855" s="15">
        <f>I855/'S1 unemployed'!F681*100</f>
        <v>10.986553245180691</v>
      </c>
    </row>
    <row r="856" spans="1:10" x14ac:dyDescent="0.3">
      <c r="A856" s="1">
        <v>39448</v>
      </c>
      <c r="B856" s="4">
        <v>22388</v>
      </c>
      <c r="C856" s="2">
        <v>1981</v>
      </c>
      <c r="D856" s="4">
        <v>14502</v>
      </c>
      <c r="E856" s="4">
        <v>5148</v>
      </c>
      <c r="H856" s="5">
        <f t="shared" si="21"/>
        <v>22388</v>
      </c>
      <c r="I856" s="5">
        <f t="shared" si="22"/>
        <v>21631</v>
      </c>
      <c r="J856" s="15">
        <f>I856/'S1 unemployed'!F682*100</f>
        <v>11.047158922607069</v>
      </c>
    </row>
    <row r="857" spans="1:10" x14ac:dyDescent="0.3">
      <c r="A857" s="1">
        <v>39479</v>
      </c>
      <c r="B857" s="4">
        <v>22417</v>
      </c>
      <c r="C857" s="2">
        <v>1986.9</v>
      </c>
      <c r="D857" s="4">
        <v>14525</v>
      </c>
      <c r="E857" s="4">
        <v>5145</v>
      </c>
      <c r="H857" s="5">
        <f t="shared" si="21"/>
        <v>22417</v>
      </c>
      <c r="I857" s="5">
        <f t="shared" si="22"/>
        <v>21656.9</v>
      </c>
      <c r="J857" s="15">
        <f>I857/'S1 unemployed'!F683*100</f>
        <v>11.052653067473704</v>
      </c>
    </row>
    <row r="858" spans="1:10" x14ac:dyDescent="0.3">
      <c r="A858" s="1">
        <v>39508</v>
      </c>
      <c r="B858" s="4">
        <v>22443</v>
      </c>
      <c r="C858" s="2">
        <v>1991.4</v>
      </c>
      <c r="D858" s="4">
        <v>14538</v>
      </c>
      <c r="E858" s="4">
        <v>5153</v>
      </c>
      <c r="H858" s="5">
        <f t="shared" si="21"/>
        <v>22443</v>
      </c>
      <c r="I858" s="5">
        <f t="shared" si="22"/>
        <v>21682.400000000001</v>
      </c>
      <c r="J858" s="15">
        <f>I858/'S1 unemployed'!F684*100</f>
        <v>11.058499515479166</v>
      </c>
    </row>
    <row r="859" spans="1:10" x14ac:dyDescent="0.3">
      <c r="A859" s="1">
        <v>39539</v>
      </c>
      <c r="B859" s="4">
        <v>22450</v>
      </c>
      <c r="C859" s="2">
        <v>1997.1</v>
      </c>
      <c r="D859" s="4">
        <v>14538</v>
      </c>
      <c r="E859" s="4">
        <v>5157</v>
      </c>
      <c r="H859" s="5">
        <f t="shared" si="21"/>
        <v>22450</v>
      </c>
      <c r="I859" s="5">
        <f t="shared" si="22"/>
        <v>21692.1</v>
      </c>
      <c r="J859" s="15">
        <f>I859/'S1 unemployed'!F685*100</f>
        <v>11.056341617566106</v>
      </c>
    </row>
    <row r="860" spans="1:10" x14ac:dyDescent="0.3">
      <c r="A860" s="1">
        <v>39569</v>
      </c>
      <c r="B860" s="4">
        <v>22483</v>
      </c>
      <c r="C860" s="2">
        <v>2002.8</v>
      </c>
      <c r="D860" s="4">
        <v>14564</v>
      </c>
      <c r="E860" s="4">
        <v>5162</v>
      </c>
      <c r="H860" s="5">
        <f t="shared" si="21"/>
        <v>22483</v>
      </c>
      <c r="I860" s="5">
        <f t="shared" si="22"/>
        <v>21728.799999999999</v>
      </c>
      <c r="J860" s="15">
        <f>I860/'S1 unemployed'!F686*100</f>
        <v>11.06630472979511</v>
      </c>
    </row>
    <row r="861" spans="1:10" x14ac:dyDescent="0.3">
      <c r="A861" s="1">
        <v>39600</v>
      </c>
      <c r="B861" s="4">
        <v>22517</v>
      </c>
      <c r="C861" s="2">
        <v>2007.7</v>
      </c>
      <c r="D861" s="4">
        <v>14579</v>
      </c>
      <c r="E861" s="4">
        <v>5179</v>
      </c>
      <c r="H861" s="5">
        <f t="shared" ref="H861:H922" si="23">B861-F861</f>
        <v>22517</v>
      </c>
      <c r="I861" s="5">
        <f t="shared" ref="I861:I922" si="24">C861+D861+E861-F861</f>
        <v>21765.7</v>
      </c>
      <c r="J861" s="15">
        <f>I861/'S1 unemployed'!F687*100</f>
        <v>11.075733905972511</v>
      </c>
    </row>
    <row r="862" spans="1:10" x14ac:dyDescent="0.3">
      <c r="A862" s="1">
        <v>39630</v>
      </c>
      <c r="B862" s="4">
        <v>22568</v>
      </c>
      <c r="C862" s="2">
        <v>2016.7</v>
      </c>
      <c r="D862" s="4">
        <v>14610</v>
      </c>
      <c r="E862" s="4">
        <v>5191</v>
      </c>
      <c r="H862" s="5">
        <f t="shared" si="23"/>
        <v>22568</v>
      </c>
      <c r="I862" s="5">
        <f t="shared" si="24"/>
        <v>21817.7</v>
      </c>
      <c r="J862" s="15">
        <f>I862/'S1 unemployed'!F688*100</f>
        <v>11.09192217550674</v>
      </c>
    </row>
    <row r="863" spans="1:10" x14ac:dyDescent="0.3">
      <c r="A863" s="1">
        <v>39661</v>
      </c>
      <c r="B863" s="4">
        <v>22567</v>
      </c>
      <c r="C863" s="2">
        <v>2023.3</v>
      </c>
      <c r="D863" s="4">
        <v>14587</v>
      </c>
      <c r="E863" s="4">
        <v>5214</v>
      </c>
      <c r="H863" s="5">
        <f t="shared" si="23"/>
        <v>22567</v>
      </c>
      <c r="I863" s="5">
        <f t="shared" si="24"/>
        <v>21824.3</v>
      </c>
      <c r="J863" s="15">
        <f>I863/'S1 unemployed'!F689*100</f>
        <v>11.086203393274408</v>
      </c>
    </row>
    <row r="864" spans="1:10" x14ac:dyDescent="0.3">
      <c r="A864" s="1">
        <v>39692</v>
      </c>
      <c r="B864" s="4">
        <v>22537</v>
      </c>
      <c r="C864" s="2">
        <v>2028.4</v>
      </c>
      <c r="D864" s="4">
        <v>14585</v>
      </c>
      <c r="E864" s="4">
        <v>5184</v>
      </c>
      <c r="H864" s="5">
        <f t="shared" si="23"/>
        <v>22537</v>
      </c>
      <c r="I864" s="5">
        <f t="shared" si="24"/>
        <v>21797.4</v>
      </c>
      <c r="J864" s="15">
        <f>I864/'S1 unemployed'!F690*100</f>
        <v>11.062311588392323</v>
      </c>
    </row>
    <row r="865" spans="1:10" x14ac:dyDescent="0.3">
      <c r="A865" s="1">
        <v>39722</v>
      </c>
      <c r="B865" s="4">
        <v>22549</v>
      </c>
      <c r="C865" s="2">
        <v>2035</v>
      </c>
      <c r="D865" s="4">
        <v>14595</v>
      </c>
      <c r="E865" s="4">
        <v>5182</v>
      </c>
      <c r="H865" s="5">
        <f t="shared" si="23"/>
        <v>22549</v>
      </c>
      <c r="I865" s="5">
        <f t="shared" si="24"/>
        <v>21812</v>
      </c>
      <c r="J865" s="15">
        <f>I865/'S1 unemployed'!F691*100</f>
        <v>11.062254342589069</v>
      </c>
    </row>
    <row r="866" spans="1:10" x14ac:dyDescent="0.3">
      <c r="A866" s="1">
        <v>39753</v>
      </c>
      <c r="B866" s="4">
        <v>22560</v>
      </c>
      <c r="C866" s="2">
        <v>2044.7</v>
      </c>
      <c r="D866" s="4">
        <v>14588</v>
      </c>
      <c r="E866" s="4">
        <v>5194</v>
      </c>
      <c r="H866" s="5">
        <f t="shared" si="23"/>
        <v>22560</v>
      </c>
      <c r="I866" s="5">
        <f t="shared" si="24"/>
        <v>21826.7</v>
      </c>
      <c r="J866" s="15">
        <f>I866/'S1 unemployed'!F692*100</f>
        <v>11.060061718698536</v>
      </c>
    </row>
    <row r="867" spans="1:10" x14ac:dyDescent="0.3">
      <c r="A867" s="1">
        <v>39783</v>
      </c>
      <c r="B867" s="4">
        <v>22556</v>
      </c>
      <c r="C867" s="2">
        <v>2049.6</v>
      </c>
      <c r="D867" s="4">
        <v>14590</v>
      </c>
      <c r="E867" s="4">
        <v>5191</v>
      </c>
      <c r="H867" s="5">
        <f t="shared" si="23"/>
        <v>22556</v>
      </c>
      <c r="I867" s="5">
        <f t="shared" si="24"/>
        <v>21830.6</v>
      </c>
      <c r="J867" s="15">
        <f>I867/'S1 unemployed'!F693*100</f>
        <v>11.052740832249015</v>
      </c>
    </row>
    <row r="868" spans="1:10" x14ac:dyDescent="0.3">
      <c r="A868" s="1">
        <v>39814</v>
      </c>
      <c r="B868" s="4">
        <v>22583</v>
      </c>
      <c r="C868" s="2">
        <v>2060</v>
      </c>
      <c r="D868" s="4">
        <v>14587</v>
      </c>
      <c r="E868" s="4">
        <v>5207</v>
      </c>
      <c r="F868" s="4">
        <v>5</v>
      </c>
      <c r="H868" s="5">
        <f t="shared" si="23"/>
        <v>22578</v>
      </c>
      <c r="I868" s="5">
        <f t="shared" si="24"/>
        <v>21849</v>
      </c>
      <c r="J868" s="15">
        <f>I868/'S1 unemployed'!F694*100</f>
        <v>11.087373516964204</v>
      </c>
    </row>
    <row r="869" spans="1:10" x14ac:dyDescent="0.3">
      <c r="A869" s="1">
        <v>39845</v>
      </c>
      <c r="B869" s="4">
        <v>22580</v>
      </c>
      <c r="C869" s="2">
        <v>2068.6999999999998</v>
      </c>
      <c r="D869" s="4">
        <v>14592</v>
      </c>
      <c r="E869" s="4">
        <v>5192</v>
      </c>
      <c r="F869" s="4">
        <v>6</v>
      </c>
      <c r="H869" s="5">
        <f t="shared" si="23"/>
        <v>22574</v>
      </c>
      <c r="I869" s="5">
        <f t="shared" si="24"/>
        <v>21846.7</v>
      </c>
      <c r="J869" s="15">
        <f>I869/'S1 unemployed'!F695*100</f>
        <v>11.078223565444921</v>
      </c>
    </row>
    <row r="870" spans="1:10" x14ac:dyDescent="0.3">
      <c r="A870" s="1">
        <v>39873</v>
      </c>
      <c r="B870" s="4">
        <v>22562</v>
      </c>
      <c r="C870" s="2">
        <v>2075.8000000000002</v>
      </c>
      <c r="D870" s="4">
        <v>14583</v>
      </c>
      <c r="E870" s="4">
        <v>5181</v>
      </c>
      <c r="F870" s="4">
        <v>12</v>
      </c>
      <c r="H870" s="5">
        <f t="shared" si="23"/>
        <v>22550</v>
      </c>
      <c r="I870" s="5">
        <f t="shared" si="24"/>
        <v>21827.8</v>
      </c>
      <c r="J870" s="15">
        <f>I870/'S1 unemployed'!F696*100</f>
        <v>11.063029639541012</v>
      </c>
    </row>
    <row r="871" spans="1:10" x14ac:dyDescent="0.3">
      <c r="A871" s="1">
        <v>39904</v>
      </c>
      <c r="B871" s="4">
        <v>22679</v>
      </c>
      <c r="C871" s="2">
        <v>2199.1999999999998</v>
      </c>
      <c r="D871" s="4">
        <v>14576</v>
      </c>
      <c r="E871" s="4">
        <v>5182</v>
      </c>
      <c r="F871" s="4">
        <v>126</v>
      </c>
      <c r="H871" s="5">
        <f t="shared" si="23"/>
        <v>22553</v>
      </c>
      <c r="I871" s="5">
        <f t="shared" si="24"/>
        <v>21831.200000000001</v>
      </c>
      <c r="J871" s="15">
        <f>I871/'S1 unemployed'!F697*100</f>
        <v>11.058811610354086</v>
      </c>
    </row>
    <row r="872" spans="1:10" x14ac:dyDescent="0.3">
      <c r="A872" s="1">
        <v>39934</v>
      </c>
      <c r="B872" s="4">
        <v>22615</v>
      </c>
      <c r="C872" s="2">
        <v>2151.1999999999998</v>
      </c>
      <c r="D872" s="4">
        <v>14566</v>
      </c>
      <c r="E872" s="4">
        <v>5189</v>
      </c>
      <c r="F872" s="4">
        <v>69</v>
      </c>
      <c r="H872" s="5">
        <f t="shared" si="23"/>
        <v>22546</v>
      </c>
      <c r="I872" s="5">
        <f t="shared" si="24"/>
        <v>21837.200000000001</v>
      </c>
      <c r="J872" s="15">
        <f>I872/'S1 unemployed'!F698*100</f>
        <v>11.054179511711137</v>
      </c>
    </row>
    <row r="873" spans="1:10" x14ac:dyDescent="0.3">
      <c r="A873" s="1">
        <v>39965</v>
      </c>
      <c r="B873" s="4">
        <v>22585</v>
      </c>
      <c r="C873" s="2">
        <v>2109.3000000000002</v>
      </c>
      <c r="D873" s="4">
        <v>14596</v>
      </c>
      <c r="E873" s="4">
        <v>5174</v>
      </c>
      <c r="F873" s="4">
        <v>9</v>
      </c>
      <c r="H873" s="5">
        <f t="shared" si="23"/>
        <v>22576</v>
      </c>
      <c r="I873" s="5">
        <f t="shared" si="24"/>
        <v>21870.3</v>
      </c>
      <c r="J873" s="15">
        <f>I873/'S1 unemployed'!F699*100</f>
        <v>11.06303872769212</v>
      </c>
    </row>
    <row r="874" spans="1:10" x14ac:dyDescent="0.3">
      <c r="A874" s="1">
        <v>39995</v>
      </c>
      <c r="B874" s="4">
        <v>22516</v>
      </c>
      <c r="C874" s="2">
        <v>2121.4</v>
      </c>
      <c r="D874" s="4">
        <v>14567</v>
      </c>
      <c r="E874" s="4">
        <v>5121</v>
      </c>
      <c r="F874" s="4">
        <v>4</v>
      </c>
      <c r="H874" s="5">
        <f t="shared" si="23"/>
        <v>22512</v>
      </c>
      <c r="I874" s="5">
        <f t="shared" si="24"/>
        <v>21805.4</v>
      </c>
      <c r="J874" s="15">
        <f>I874/'S1 unemployed'!F700*100</f>
        <v>11.018894239758252</v>
      </c>
    </row>
    <row r="875" spans="1:10" x14ac:dyDescent="0.3">
      <c r="A875" s="1">
        <v>40026</v>
      </c>
      <c r="B875" s="4">
        <v>22528</v>
      </c>
      <c r="C875" s="2">
        <v>2129.4</v>
      </c>
      <c r="D875" s="4">
        <v>14533</v>
      </c>
      <c r="E875" s="4">
        <v>5170</v>
      </c>
      <c r="F875" s="4">
        <v>5</v>
      </c>
      <c r="H875" s="5">
        <f t="shared" si="23"/>
        <v>22523</v>
      </c>
      <c r="I875" s="5">
        <f t="shared" si="24"/>
        <v>21827.4</v>
      </c>
      <c r="J875" s="15">
        <f>I875/'S1 unemployed'!F701*100</f>
        <v>11.02238067344012</v>
      </c>
    </row>
    <row r="876" spans="1:10" x14ac:dyDescent="0.3">
      <c r="A876" s="1">
        <v>40057</v>
      </c>
      <c r="B876" s="4">
        <v>22457</v>
      </c>
      <c r="C876" s="2">
        <v>2135.1</v>
      </c>
      <c r="D876" s="4">
        <v>14490</v>
      </c>
      <c r="E876" s="4">
        <v>5142</v>
      </c>
      <c r="F876" s="4">
        <v>8</v>
      </c>
      <c r="H876" s="5">
        <f t="shared" si="23"/>
        <v>22449</v>
      </c>
      <c r="I876" s="5">
        <f t="shared" si="24"/>
        <v>21759.1</v>
      </c>
      <c r="J876" s="15">
        <f>I876/'S1 unemployed'!F702*100</f>
        <v>10.979518516088991</v>
      </c>
    </row>
    <row r="877" spans="1:10" x14ac:dyDescent="0.3">
      <c r="A877" s="1">
        <v>40087</v>
      </c>
      <c r="B877" s="4">
        <v>22520</v>
      </c>
      <c r="C877" s="2">
        <v>2156.6</v>
      </c>
      <c r="D877" s="4">
        <v>14521</v>
      </c>
      <c r="E877" s="4">
        <v>5154</v>
      </c>
      <c r="F877" s="4">
        <v>17</v>
      </c>
      <c r="H877" s="5">
        <f t="shared" si="23"/>
        <v>22503</v>
      </c>
      <c r="I877" s="5">
        <f t="shared" si="24"/>
        <v>21814.6</v>
      </c>
      <c r="J877" s="15">
        <f>I877/'S1 unemployed'!F703*100</f>
        <v>10.999808388547686</v>
      </c>
    </row>
    <row r="878" spans="1:10" x14ac:dyDescent="0.3">
      <c r="A878" s="1">
        <v>40118</v>
      </c>
      <c r="B878" s="4">
        <v>22533</v>
      </c>
      <c r="C878" s="2">
        <v>2158.8000000000002</v>
      </c>
      <c r="D878" s="4">
        <v>14538</v>
      </c>
      <c r="E878" s="4">
        <v>5154</v>
      </c>
      <c r="F878" s="4">
        <v>13</v>
      </c>
      <c r="H878" s="5">
        <f t="shared" si="23"/>
        <v>22520</v>
      </c>
      <c r="I878" s="5">
        <f t="shared" si="24"/>
        <v>21837.8</v>
      </c>
      <c r="J878" s="15">
        <f>I878/'S1 unemployed'!F704*100</f>
        <v>11.004404220795582</v>
      </c>
    </row>
    <row r="879" spans="1:10" x14ac:dyDescent="0.3">
      <c r="A879" s="1">
        <v>40148</v>
      </c>
      <c r="B879" s="4">
        <v>22480</v>
      </c>
      <c r="C879" s="2">
        <v>2168</v>
      </c>
      <c r="D879" s="4">
        <v>14502</v>
      </c>
      <c r="E879" s="4">
        <v>5151</v>
      </c>
      <c r="F879" s="4">
        <v>15</v>
      </c>
      <c r="H879" s="5">
        <f t="shared" si="23"/>
        <v>22465</v>
      </c>
      <c r="I879" s="5">
        <f t="shared" si="24"/>
        <v>21806</v>
      </c>
      <c r="J879" s="15">
        <f>I879/'S1 unemployed'!F705*100</f>
        <v>10.981960294517581</v>
      </c>
    </row>
    <row r="880" spans="1:10" x14ac:dyDescent="0.3">
      <c r="A880" s="1">
        <v>40179</v>
      </c>
      <c r="B880" s="4">
        <v>22484</v>
      </c>
      <c r="C880" s="2">
        <v>2184.9</v>
      </c>
      <c r="D880" s="4">
        <v>14480</v>
      </c>
      <c r="E880" s="4">
        <v>5142</v>
      </c>
      <c r="F880" s="4">
        <v>24</v>
      </c>
      <c r="H880" s="5">
        <f t="shared" si="23"/>
        <v>22460</v>
      </c>
      <c r="I880" s="5">
        <f t="shared" si="24"/>
        <v>21782.9</v>
      </c>
      <c r="J880" s="15">
        <f>I880/'S1 unemployed'!F706*100</f>
        <v>10.977569029032763</v>
      </c>
    </row>
    <row r="881" spans="1:10" x14ac:dyDescent="0.3">
      <c r="A881" s="1">
        <v>40210</v>
      </c>
      <c r="B881" s="4">
        <v>22470</v>
      </c>
      <c r="C881" s="2">
        <v>2203.9</v>
      </c>
      <c r="D881" s="4">
        <v>14450</v>
      </c>
      <c r="E881" s="4">
        <v>5149</v>
      </c>
      <c r="F881" s="4">
        <v>39</v>
      </c>
      <c r="H881" s="5">
        <f t="shared" si="23"/>
        <v>22431</v>
      </c>
      <c r="I881" s="5">
        <f t="shared" si="24"/>
        <v>21763.9</v>
      </c>
      <c r="J881" s="15">
        <f>I881/'S1 unemployed'!F707*100</f>
        <v>10.961199472183889</v>
      </c>
    </row>
    <row r="882" spans="1:10" x14ac:dyDescent="0.3">
      <c r="A882" s="1">
        <v>40238</v>
      </c>
      <c r="B882" s="4">
        <v>22513</v>
      </c>
      <c r="C882" s="2">
        <v>2258</v>
      </c>
      <c r="D882" s="4">
        <v>14448</v>
      </c>
      <c r="E882" s="4">
        <v>5142</v>
      </c>
      <c r="F882" s="4">
        <v>87</v>
      </c>
      <c r="H882" s="5">
        <f t="shared" si="23"/>
        <v>22426</v>
      </c>
      <c r="I882" s="5">
        <f t="shared" si="24"/>
        <v>21761</v>
      </c>
      <c r="J882" s="15">
        <f>I882/'S1 unemployed'!F708*100</f>
        <v>10.953891070170139</v>
      </c>
    </row>
    <row r="883" spans="1:10" x14ac:dyDescent="0.3">
      <c r="A883" s="1">
        <v>40269</v>
      </c>
      <c r="B883" s="4">
        <v>22572</v>
      </c>
      <c r="C883" s="2">
        <v>2323.4</v>
      </c>
      <c r="D883" s="4">
        <v>14449</v>
      </c>
      <c r="E883" s="4">
        <v>5138</v>
      </c>
      <c r="F883" s="4">
        <v>154</v>
      </c>
      <c r="H883" s="5">
        <f t="shared" si="23"/>
        <v>22418</v>
      </c>
      <c r="I883" s="5">
        <f t="shared" si="24"/>
        <v>21756.400000000001</v>
      </c>
      <c r="J883" s="15">
        <f>I883/'S1 unemployed'!F709*100</f>
        <v>10.946285898287348</v>
      </c>
    </row>
    <row r="884" spans="1:10" x14ac:dyDescent="0.3">
      <c r="A884" s="1">
        <v>40299</v>
      </c>
      <c r="B884" s="4">
        <v>22991</v>
      </c>
      <c r="C884" s="2">
        <v>2755.7</v>
      </c>
      <c r="D884" s="4">
        <v>14439</v>
      </c>
      <c r="E884" s="4">
        <v>5137</v>
      </c>
      <c r="F884" s="4">
        <v>564</v>
      </c>
      <c r="H884" s="5">
        <f t="shared" si="23"/>
        <v>22427</v>
      </c>
      <c r="I884" s="5">
        <f t="shared" si="24"/>
        <v>21767.7</v>
      </c>
      <c r="J884" s="15">
        <f>I884/'S1 unemployed'!F710*100</f>
        <v>10.943437014544195</v>
      </c>
    </row>
    <row r="885" spans="1:10" x14ac:dyDescent="0.3">
      <c r="A885" s="1">
        <v>40330</v>
      </c>
      <c r="B885" s="4">
        <v>22767</v>
      </c>
      <c r="C885" s="2">
        <v>2534.6999999999998</v>
      </c>
      <c r="D885" s="4">
        <v>14438</v>
      </c>
      <c r="E885" s="4">
        <v>5135</v>
      </c>
      <c r="F885" s="4">
        <v>339</v>
      </c>
      <c r="H885" s="5">
        <f t="shared" si="23"/>
        <v>22428</v>
      </c>
      <c r="I885" s="5">
        <f t="shared" si="24"/>
        <v>21768.7</v>
      </c>
      <c r="J885" s="15">
        <f>I885/'S1 unemployed'!F711*100</f>
        <v>10.93783601812865</v>
      </c>
    </row>
    <row r="886" spans="1:10" x14ac:dyDescent="0.3">
      <c r="A886" s="1">
        <v>40360</v>
      </c>
      <c r="B886" s="4">
        <v>22578</v>
      </c>
      <c r="C886" s="2">
        <v>2399.3000000000002</v>
      </c>
      <c r="D886" s="4">
        <v>14386</v>
      </c>
      <c r="E886" s="4">
        <v>5136</v>
      </c>
      <c r="F886" s="4">
        <v>196</v>
      </c>
      <c r="H886" s="5">
        <f t="shared" si="23"/>
        <v>22382</v>
      </c>
      <c r="I886" s="5">
        <f t="shared" si="24"/>
        <v>21725.3</v>
      </c>
      <c r="J886" s="15">
        <f>I886/'S1 unemployed'!F712*100</f>
        <v>10.907260696247652</v>
      </c>
    </row>
    <row r="887" spans="1:10" x14ac:dyDescent="0.3">
      <c r="A887" s="1">
        <v>40391</v>
      </c>
      <c r="B887" s="4">
        <v>22412</v>
      </c>
      <c r="C887" s="2">
        <v>2288.6</v>
      </c>
      <c r="D887" s="4">
        <v>14339</v>
      </c>
      <c r="E887" s="4">
        <v>5129</v>
      </c>
      <c r="F887" s="4">
        <v>82</v>
      </c>
      <c r="H887" s="5">
        <f t="shared" si="23"/>
        <v>22330</v>
      </c>
      <c r="I887" s="5">
        <f t="shared" si="24"/>
        <v>21674.6</v>
      </c>
      <c r="J887" s="15">
        <f>I887/'S1 unemployed'!F713*100</f>
        <v>10.874927248279045</v>
      </c>
    </row>
    <row r="888" spans="1:10" x14ac:dyDescent="0.3">
      <c r="A888" s="1">
        <v>40422</v>
      </c>
      <c r="B888" s="4">
        <v>22256</v>
      </c>
      <c r="C888" s="2">
        <v>2213.4</v>
      </c>
      <c r="D888" s="4">
        <v>14266</v>
      </c>
      <c r="E888" s="4">
        <v>5121</v>
      </c>
      <c r="F888" s="4">
        <v>6</v>
      </c>
      <c r="H888" s="5">
        <f t="shared" si="23"/>
        <v>22250</v>
      </c>
      <c r="I888" s="5">
        <f t="shared" si="24"/>
        <v>21594.400000000001</v>
      </c>
      <c r="J888" s="15">
        <f>I888/'S1 unemployed'!F714*100</f>
        <v>10.827245606558201</v>
      </c>
    </row>
    <row r="889" spans="1:10" x14ac:dyDescent="0.3">
      <c r="A889" s="1">
        <v>40452</v>
      </c>
      <c r="B889" s="4">
        <v>22296</v>
      </c>
      <c r="C889" s="2">
        <v>2212.9</v>
      </c>
      <c r="D889" s="4">
        <v>14291</v>
      </c>
      <c r="E889" s="4">
        <v>5141</v>
      </c>
      <c r="F889" s="4">
        <v>1</v>
      </c>
      <c r="H889" s="5">
        <f t="shared" si="23"/>
        <v>22295</v>
      </c>
      <c r="I889" s="5">
        <f t="shared" si="24"/>
        <v>21643.9</v>
      </c>
      <c r="J889" s="15">
        <f>I889/'S1 unemployed'!F715*100</f>
        <v>10.84233358714383</v>
      </c>
    </row>
    <row r="890" spans="1:10" x14ac:dyDescent="0.3">
      <c r="A890" s="1">
        <v>40483</v>
      </c>
      <c r="B890" s="4">
        <v>22286</v>
      </c>
      <c r="C890" s="2">
        <v>2215</v>
      </c>
      <c r="D890" s="4">
        <v>14280</v>
      </c>
      <c r="E890" s="4">
        <v>5141</v>
      </c>
      <c r="H890" s="5">
        <f t="shared" si="23"/>
        <v>22286</v>
      </c>
      <c r="I890" s="5">
        <f t="shared" si="24"/>
        <v>21636</v>
      </c>
      <c r="J890" s="15">
        <f>I890/'S1 unemployed'!F716*100</f>
        <v>10.831973245486678</v>
      </c>
    </row>
    <row r="891" spans="1:10" x14ac:dyDescent="0.3">
      <c r="A891" s="1">
        <v>40513</v>
      </c>
      <c r="B891" s="4">
        <v>22267</v>
      </c>
      <c r="C891" s="2">
        <v>2223.6999999999998</v>
      </c>
      <c r="D891" s="4">
        <v>14259</v>
      </c>
      <c r="E891" s="4">
        <v>5136</v>
      </c>
      <c r="H891" s="5">
        <f t="shared" si="23"/>
        <v>22267</v>
      </c>
      <c r="I891" s="5">
        <f t="shared" si="24"/>
        <v>21618.7</v>
      </c>
      <c r="J891" s="15">
        <f>I891/'S1 unemployed'!F717*100</f>
        <v>10.817787874542145</v>
      </c>
    </row>
    <row r="892" spans="1:10" x14ac:dyDescent="0.3">
      <c r="A892" s="1">
        <v>40544</v>
      </c>
      <c r="B892" s="4">
        <v>22256</v>
      </c>
      <c r="C892" s="2">
        <v>2228.8000000000002</v>
      </c>
      <c r="D892" s="4">
        <v>14246</v>
      </c>
      <c r="E892" s="4">
        <v>5136</v>
      </c>
      <c r="H892" s="5">
        <f t="shared" si="23"/>
        <v>22256</v>
      </c>
      <c r="I892" s="5">
        <f t="shared" si="24"/>
        <v>21610.799999999999</v>
      </c>
      <c r="J892" s="15">
        <f>I892/'S1 unemployed'!F718*100</f>
        <v>10.842209300575453</v>
      </c>
    </row>
    <row r="893" spans="1:10" x14ac:dyDescent="0.3">
      <c r="A893" s="1">
        <v>40575</v>
      </c>
      <c r="B893" s="4">
        <v>22209</v>
      </c>
      <c r="C893" s="2">
        <v>2234.3000000000002</v>
      </c>
      <c r="D893" s="4">
        <v>14222</v>
      </c>
      <c r="E893" s="4">
        <v>5110</v>
      </c>
      <c r="H893" s="5">
        <f t="shared" si="23"/>
        <v>22209</v>
      </c>
      <c r="I893" s="5">
        <f t="shared" si="24"/>
        <v>21566.3</v>
      </c>
      <c r="J893" s="15">
        <f>I893/'S1 unemployed'!F719*100</f>
        <v>10.812939648732257</v>
      </c>
    </row>
    <row r="894" spans="1:10" x14ac:dyDescent="0.3">
      <c r="A894" s="1">
        <v>40603</v>
      </c>
      <c r="B894" s="4">
        <v>22191</v>
      </c>
      <c r="C894" s="2">
        <v>2237.3000000000002</v>
      </c>
      <c r="D894" s="4">
        <v>14212</v>
      </c>
      <c r="E894" s="4">
        <v>5101</v>
      </c>
      <c r="H894" s="5">
        <f t="shared" si="23"/>
        <v>22191</v>
      </c>
      <c r="I894" s="5">
        <f t="shared" si="24"/>
        <v>21550.3</v>
      </c>
      <c r="J894" s="15">
        <f>I894/'S1 unemployed'!F720*100</f>
        <v>10.799448759709346</v>
      </c>
    </row>
    <row r="895" spans="1:10" x14ac:dyDescent="0.3">
      <c r="A895" s="1">
        <v>40634</v>
      </c>
      <c r="B895" s="4">
        <v>22192</v>
      </c>
      <c r="C895" s="2">
        <v>2233.9</v>
      </c>
      <c r="D895" s="4">
        <v>14226</v>
      </c>
      <c r="E895" s="4">
        <v>5094</v>
      </c>
      <c r="H895" s="5">
        <f t="shared" si="23"/>
        <v>22192</v>
      </c>
      <c r="I895" s="5">
        <f t="shared" si="24"/>
        <v>21553.9</v>
      </c>
      <c r="J895" s="15">
        <f>I895/'S1 unemployed'!F721*100</f>
        <v>10.79486948334235</v>
      </c>
    </row>
    <row r="896" spans="1:10" x14ac:dyDescent="0.3">
      <c r="A896" s="1">
        <v>40664</v>
      </c>
      <c r="B896" s="4">
        <v>22124</v>
      </c>
      <c r="C896" s="2">
        <v>2235.8000000000002</v>
      </c>
      <c r="D896" s="4">
        <v>14168</v>
      </c>
      <c r="E896" s="4">
        <v>5084</v>
      </c>
      <c r="H896" s="5">
        <f t="shared" si="23"/>
        <v>22124</v>
      </c>
      <c r="I896" s="5">
        <f t="shared" si="24"/>
        <v>21487.8</v>
      </c>
      <c r="J896" s="15">
        <f>I896/'S1 unemployed'!F722*100</f>
        <v>10.753309145502314</v>
      </c>
    </row>
    <row r="897" spans="1:10" x14ac:dyDescent="0.3">
      <c r="A897" s="1">
        <v>40695</v>
      </c>
      <c r="B897" s="4">
        <v>22156</v>
      </c>
      <c r="C897" s="2">
        <v>2227.8000000000002</v>
      </c>
      <c r="D897" s="4">
        <v>14219</v>
      </c>
      <c r="E897" s="4">
        <v>5078</v>
      </c>
      <c r="H897" s="5">
        <f t="shared" si="23"/>
        <v>22156</v>
      </c>
      <c r="I897" s="5">
        <f t="shared" si="24"/>
        <v>21524.799999999999</v>
      </c>
      <c r="J897" s="15">
        <f>I897/'S1 unemployed'!F723*100</f>
        <v>10.767029822823813</v>
      </c>
    </row>
    <row r="898" spans="1:10" x14ac:dyDescent="0.3">
      <c r="A898" s="1">
        <v>40725</v>
      </c>
      <c r="B898" s="4">
        <v>22028</v>
      </c>
      <c r="C898" s="2">
        <v>2224.6999999999998</v>
      </c>
      <c r="D898" s="4">
        <v>14115</v>
      </c>
      <c r="E898" s="4">
        <v>5054</v>
      </c>
      <c r="H898" s="5">
        <f t="shared" si="23"/>
        <v>22028</v>
      </c>
      <c r="I898" s="5">
        <f t="shared" si="24"/>
        <v>21393.7</v>
      </c>
      <c r="J898" s="15">
        <f>I898/'S1 unemployed'!F724*100</f>
        <v>10.694924913515568</v>
      </c>
    </row>
    <row r="899" spans="1:10" x14ac:dyDescent="0.3">
      <c r="A899" s="1">
        <v>40756</v>
      </c>
      <c r="B899" s="4">
        <v>22031</v>
      </c>
      <c r="C899" s="2">
        <v>2223.5</v>
      </c>
      <c r="D899" s="4">
        <v>14103</v>
      </c>
      <c r="E899" s="4">
        <v>5077</v>
      </c>
      <c r="H899" s="5">
        <f t="shared" si="23"/>
        <v>22031</v>
      </c>
      <c r="I899" s="5">
        <f t="shared" si="24"/>
        <v>21403.5</v>
      </c>
      <c r="J899" s="15">
        <f>I899/'S1 unemployed'!F725*100</f>
        <v>10.696775999160391</v>
      </c>
    </row>
    <row r="900" spans="1:10" x14ac:dyDescent="0.3">
      <c r="A900" s="1">
        <v>40787</v>
      </c>
      <c r="B900" s="4">
        <v>22000</v>
      </c>
      <c r="C900" s="2">
        <v>2222.6999999999998</v>
      </c>
      <c r="D900" s="4">
        <v>14078</v>
      </c>
      <c r="E900" s="4">
        <v>5076</v>
      </c>
      <c r="H900" s="5">
        <f t="shared" si="23"/>
        <v>22000</v>
      </c>
      <c r="I900" s="5">
        <f t="shared" si="24"/>
        <v>21376.7</v>
      </c>
      <c r="J900" s="15">
        <f>I900/'S1 unemployed'!F726*100</f>
        <v>10.681193600287807</v>
      </c>
    </row>
    <row r="901" spans="1:10" x14ac:dyDescent="0.3">
      <c r="A901" s="1">
        <v>40817</v>
      </c>
      <c r="B901" s="4">
        <v>21992</v>
      </c>
      <c r="C901" s="2">
        <v>2222.1999999999998</v>
      </c>
      <c r="D901" s="4">
        <v>14088</v>
      </c>
      <c r="E901" s="4">
        <v>5058</v>
      </c>
      <c r="H901" s="5">
        <f t="shared" si="23"/>
        <v>21992</v>
      </c>
      <c r="I901" s="5">
        <f t="shared" si="24"/>
        <v>21368.2</v>
      </c>
      <c r="J901" s="15">
        <f>I901/'S1 unemployed'!F727*100</f>
        <v>10.672147195141442</v>
      </c>
    </row>
    <row r="902" spans="1:10" x14ac:dyDescent="0.3">
      <c r="A902" s="1">
        <v>40848</v>
      </c>
      <c r="B902" s="4">
        <v>21969</v>
      </c>
      <c r="C902" s="2">
        <v>2220.3000000000002</v>
      </c>
      <c r="D902" s="4">
        <v>14076</v>
      </c>
      <c r="E902" s="4">
        <v>5052</v>
      </c>
      <c r="H902" s="5">
        <f t="shared" si="23"/>
        <v>21969</v>
      </c>
      <c r="I902" s="5">
        <f t="shared" si="24"/>
        <v>21348.3</v>
      </c>
      <c r="J902" s="15">
        <f>I902/'S1 unemployed'!F728*100</f>
        <v>10.661729085615258</v>
      </c>
    </row>
    <row r="903" spans="1:10" x14ac:dyDescent="0.3">
      <c r="A903" s="1">
        <v>40878</v>
      </c>
      <c r="B903" s="4">
        <v>21950</v>
      </c>
      <c r="C903" s="2">
        <v>2220.9</v>
      </c>
      <c r="D903" s="4">
        <v>14067</v>
      </c>
      <c r="E903" s="4">
        <v>5042</v>
      </c>
      <c r="H903" s="5">
        <f t="shared" si="23"/>
        <v>21950</v>
      </c>
      <c r="I903" s="5">
        <f t="shared" si="24"/>
        <v>21329.9</v>
      </c>
      <c r="J903" s="15">
        <f>I903/'S1 unemployed'!F729*100</f>
        <v>10.65323144541005</v>
      </c>
    </row>
    <row r="904" spans="1:10" x14ac:dyDescent="0.3">
      <c r="A904" s="1">
        <v>40909</v>
      </c>
      <c r="B904" s="4">
        <v>21938</v>
      </c>
      <c r="C904" s="2">
        <v>2214.9</v>
      </c>
      <c r="D904" s="4">
        <v>14062</v>
      </c>
      <c r="E904" s="4">
        <v>5042</v>
      </c>
      <c r="H904" s="5">
        <f t="shared" si="23"/>
        <v>21938</v>
      </c>
      <c r="I904" s="5">
        <f t="shared" si="24"/>
        <v>21318.9</v>
      </c>
      <c r="J904" s="15">
        <f>I904/'S1 unemployed'!F730*100</f>
        <v>10.596717432797838</v>
      </c>
    </row>
    <row r="905" spans="1:10" x14ac:dyDescent="0.3">
      <c r="A905" s="1">
        <v>40940</v>
      </c>
      <c r="B905" s="4">
        <v>21944</v>
      </c>
      <c r="C905" s="2">
        <v>2212.9</v>
      </c>
      <c r="D905" s="4">
        <v>14061</v>
      </c>
      <c r="E905" s="4">
        <v>5051</v>
      </c>
      <c r="H905" s="5">
        <f t="shared" si="23"/>
        <v>21944</v>
      </c>
      <c r="I905" s="5">
        <f t="shared" si="24"/>
        <v>21324.9</v>
      </c>
      <c r="J905" s="15">
        <f>I905/'S1 unemployed'!F731*100</f>
        <v>10.598646150175941</v>
      </c>
    </row>
    <row r="906" spans="1:10" x14ac:dyDescent="0.3">
      <c r="A906" s="1">
        <v>40969</v>
      </c>
      <c r="B906" s="4">
        <v>21941</v>
      </c>
      <c r="C906" s="2">
        <v>2213</v>
      </c>
      <c r="D906" s="4">
        <v>14052</v>
      </c>
      <c r="E906" s="4">
        <v>5059</v>
      </c>
      <c r="H906" s="5">
        <f t="shared" si="23"/>
        <v>21941</v>
      </c>
      <c r="I906" s="5">
        <f t="shared" si="24"/>
        <v>21324</v>
      </c>
      <c r="J906" s="15">
        <f>I906/'S1 unemployed'!F732*100</f>
        <v>10.597092806559822</v>
      </c>
    </row>
    <row r="907" spans="1:10" x14ac:dyDescent="0.3">
      <c r="A907" s="1">
        <v>41000</v>
      </c>
      <c r="B907" s="4">
        <v>21933</v>
      </c>
      <c r="C907" s="2">
        <v>2210.6</v>
      </c>
      <c r="D907" s="4">
        <v>14041</v>
      </c>
      <c r="E907" s="4">
        <v>5064</v>
      </c>
      <c r="H907" s="5">
        <f t="shared" si="23"/>
        <v>21933</v>
      </c>
      <c r="I907" s="5">
        <f t="shared" si="24"/>
        <v>21315.599999999999</v>
      </c>
      <c r="J907" s="15">
        <f>I907/'S1 unemployed'!F733*100</f>
        <v>10.588813877587516</v>
      </c>
    </row>
    <row r="908" spans="1:10" x14ac:dyDescent="0.3">
      <c r="A908" s="1">
        <v>41030</v>
      </c>
      <c r="B908" s="4">
        <v>21906</v>
      </c>
      <c r="C908" s="2">
        <v>2207.1</v>
      </c>
      <c r="D908" s="4">
        <v>14036</v>
      </c>
      <c r="E908" s="4">
        <v>5049</v>
      </c>
      <c r="H908" s="5">
        <f t="shared" si="23"/>
        <v>21906</v>
      </c>
      <c r="I908" s="5">
        <f t="shared" si="24"/>
        <v>21292.1</v>
      </c>
      <c r="J908" s="15">
        <f>I908/'S1 unemployed'!F734*100</f>
        <v>10.573883246840314</v>
      </c>
    </row>
    <row r="909" spans="1:10" x14ac:dyDescent="0.3">
      <c r="A909" s="1">
        <v>41061</v>
      </c>
      <c r="B909" s="4">
        <v>21915</v>
      </c>
      <c r="C909" s="2">
        <v>2205.3000000000002</v>
      </c>
      <c r="D909" s="4">
        <v>14047</v>
      </c>
      <c r="E909" s="4">
        <v>5050</v>
      </c>
      <c r="H909" s="5">
        <f t="shared" si="23"/>
        <v>21915</v>
      </c>
      <c r="I909" s="5">
        <f t="shared" si="24"/>
        <v>21302.3</v>
      </c>
      <c r="J909" s="15">
        <f>I909/'S1 unemployed'!F735*100</f>
        <v>10.576900160870688</v>
      </c>
    </row>
    <row r="910" spans="1:10" x14ac:dyDescent="0.3">
      <c r="A910" s="1">
        <v>41091</v>
      </c>
      <c r="B910" s="4">
        <v>21891</v>
      </c>
      <c r="C910" s="2">
        <v>2194.6</v>
      </c>
      <c r="D910" s="4">
        <v>14044</v>
      </c>
      <c r="E910" s="4">
        <v>5042</v>
      </c>
      <c r="H910" s="5">
        <f t="shared" si="23"/>
        <v>21891</v>
      </c>
      <c r="I910" s="5">
        <f t="shared" si="24"/>
        <v>21280.6</v>
      </c>
      <c r="J910" s="15">
        <f>I910/'S1 unemployed'!F736*100</f>
        <v>10.562245009380677</v>
      </c>
    </row>
    <row r="911" spans="1:10" x14ac:dyDescent="0.3">
      <c r="A911" s="1">
        <v>41122</v>
      </c>
      <c r="B911" s="4">
        <v>21925</v>
      </c>
      <c r="C911" s="2">
        <v>2200.5</v>
      </c>
      <c r="D911" s="4">
        <v>14066</v>
      </c>
      <c r="E911" s="4">
        <v>5049</v>
      </c>
      <c r="H911" s="5">
        <f t="shared" si="23"/>
        <v>21925</v>
      </c>
      <c r="I911" s="5">
        <f t="shared" si="24"/>
        <v>21315.5</v>
      </c>
      <c r="J911" s="15">
        <f>I911/'S1 unemployed'!F737*100</f>
        <v>10.579251950527089</v>
      </c>
    </row>
    <row r="912" spans="1:10" x14ac:dyDescent="0.3">
      <c r="A912" s="1">
        <v>41153</v>
      </c>
      <c r="B912" s="4">
        <v>21945</v>
      </c>
      <c r="C912" s="2">
        <v>2203.1</v>
      </c>
      <c r="D912" s="4">
        <v>14063</v>
      </c>
      <c r="E912" s="4">
        <v>5072</v>
      </c>
      <c r="H912" s="5">
        <f t="shared" si="23"/>
        <v>21945</v>
      </c>
      <c r="I912" s="5">
        <f t="shared" si="24"/>
        <v>21338.1</v>
      </c>
      <c r="J912" s="15">
        <f>I912/'S1 unemployed'!F738*100</f>
        <v>10.589943124857315</v>
      </c>
    </row>
    <row r="913" spans="1:10" x14ac:dyDescent="0.3">
      <c r="A913" s="1">
        <v>41183</v>
      </c>
      <c r="B913" s="4">
        <v>21888</v>
      </c>
      <c r="C913" s="2">
        <v>2199.4</v>
      </c>
      <c r="D913" s="4">
        <v>14029</v>
      </c>
      <c r="E913" s="4">
        <v>5052</v>
      </c>
      <c r="H913" s="5">
        <f t="shared" si="23"/>
        <v>21888</v>
      </c>
      <c r="I913" s="5">
        <f t="shared" si="24"/>
        <v>21280.400000000001</v>
      </c>
      <c r="J913" s="15">
        <f>I913/'S1 unemployed'!F739*100</f>
        <v>10.557324998759738</v>
      </c>
    </row>
    <row r="914" spans="1:10" x14ac:dyDescent="0.3">
      <c r="A914" s="1">
        <v>41214</v>
      </c>
      <c r="B914" s="4">
        <v>21879</v>
      </c>
      <c r="C914" s="2">
        <v>2196.6999999999998</v>
      </c>
      <c r="D914" s="4">
        <v>14034</v>
      </c>
      <c r="E914" s="4">
        <v>5047</v>
      </c>
      <c r="H914" s="5">
        <f t="shared" si="23"/>
        <v>21879</v>
      </c>
      <c r="I914" s="5">
        <f t="shared" si="24"/>
        <v>21277.7</v>
      </c>
      <c r="J914" s="15">
        <f>I914/'S1 unemployed'!F740*100</f>
        <v>10.553524752377031</v>
      </c>
    </row>
    <row r="915" spans="1:10" x14ac:dyDescent="0.3">
      <c r="A915" s="1">
        <v>41244</v>
      </c>
      <c r="B915" s="4">
        <v>21874</v>
      </c>
      <c r="C915" s="2">
        <v>2194.8000000000002</v>
      </c>
      <c r="D915" s="4">
        <v>14035</v>
      </c>
      <c r="E915" s="4">
        <v>5040</v>
      </c>
      <c r="H915" s="5">
        <f t="shared" si="23"/>
        <v>21874</v>
      </c>
      <c r="I915" s="5">
        <f t="shared" si="24"/>
        <v>21269.8</v>
      </c>
      <c r="J915" s="15">
        <f>I915/'S1 unemployed'!F741*100</f>
        <v>10.547618457266122</v>
      </c>
    </row>
    <row r="916" spans="1:10" x14ac:dyDescent="0.3">
      <c r="A916" s="1">
        <v>41275</v>
      </c>
      <c r="B916" s="4">
        <v>21858</v>
      </c>
      <c r="C916" s="2">
        <v>2192.5</v>
      </c>
      <c r="D916" s="4">
        <v>14036</v>
      </c>
      <c r="E916" s="4">
        <v>5028</v>
      </c>
      <c r="H916" s="5">
        <f t="shared" si="23"/>
        <v>21858</v>
      </c>
      <c r="I916" s="5">
        <f t="shared" si="24"/>
        <v>21256.5</v>
      </c>
      <c r="J916" s="15">
        <f>I916/'S1 unemployed'!F742*100</f>
        <v>10.526198505489281</v>
      </c>
    </row>
    <row r="917" spans="1:10" x14ac:dyDescent="0.3">
      <c r="A917" s="1">
        <v>41306</v>
      </c>
      <c r="B917" s="4">
        <v>21871</v>
      </c>
      <c r="C917" s="2">
        <v>2188.6</v>
      </c>
      <c r="D917" s="4">
        <v>14032</v>
      </c>
      <c r="E917" s="4">
        <v>5046</v>
      </c>
      <c r="H917" s="5">
        <f t="shared" si="23"/>
        <v>21871</v>
      </c>
      <c r="I917" s="5">
        <f t="shared" si="24"/>
        <v>21266.6</v>
      </c>
      <c r="J917" s="15">
        <f>I917/'S1 unemployed'!F743*100</f>
        <v>10.529218673413308</v>
      </c>
    </row>
    <row r="918" spans="1:10" x14ac:dyDescent="0.3">
      <c r="A918" s="1">
        <v>41334</v>
      </c>
      <c r="B918" s="4">
        <v>21859</v>
      </c>
      <c r="C918" s="2">
        <v>2180.6999999999998</v>
      </c>
      <c r="D918" s="4">
        <v>14035</v>
      </c>
      <c r="E918" s="4">
        <v>5051</v>
      </c>
      <c r="H918" s="5">
        <f t="shared" si="23"/>
        <v>21859</v>
      </c>
      <c r="I918" s="5">
        <f t="shared" si="24"/>
        <v>21266.7</v>
      </c>
      <c r="J918" s="15">
        <f>I918/'S1 unemployed'!F744*100</f>
        <v>10.527600255434164</v>
      </c>
    </row>
    <row r="919" spans="1:10" x14ac:dyDescent="0.3">
      <c r="A919" s="1">
        <v>41365</v>
      </c>
      <c r="B919" s="4">
        <v>21870</v>
      </c>
      <c r="C919" s="2">
        <v>2174</v>
      </c>
      <c r="D919" s="4">
        <v>14052</v>
      </c>
      <c r="E919" s="4">
        <v>5043</v>
      </c>
      <c r="H919" s="5">
        <f t="shared" si="23"/>
        <v>21870</v>
      </c>
      <c r="I919" s="5">
        <f t="shared" si="24"/>
        <v>21269</v>
      </c>
      <c r="J919" s="15">
        <f>I919/'S1 unemployed'!F745*100</f>
        <v>10.523789732019157</v>
      </c>
    </row>
    <row r="920" spans="1:10" x14ac:dyDescent="0.3">
      <c r="A920" s="1">
        <v>41395</v>
      </c>
      <c r="B920" s="4">
        <v>21859</v>
      </c>
      <c r="C920" s="2">
        <v>2166.1</v>
      </c>
      <c r="D920" s="4">
        <v>14064</v>
      </c>
      <c r="E920" s="4">
        <v>5037</v>
      </c>
      <c r="H920" s="5">
        <f t="shared" si="23"/>
        <v>21859</v>
      </c>
      <c r="I920" s="5">
        <f t="shared" si="24"/>
        <v>21267.1</v>
      </c>
      <c r="J920" s="15">
        <f>I920/'S1 unemployed'!F746*100</f>
        <v>10.519362321994747</v>
      </c>
    </row>
    <row r="921" spans="1:10" x14ac:dyDescent="0.3">
      <c r="A921" s="1">
        <v>41426</v>
      </c>
      <c r="B921" s="4">
        <v>21851</v>
      </c>
      <c r="C921" s="2">
        <v>2156.4</v>
      </c>
      <c r="D921" s="4">
        <v>14075</v>
      </c>
      <c r="E921" s="4">
        <v>5028</v>
      </c>
      <c r="H921" s="5">
        <f t="shared" si="23"/>
        <v>21851</v>
      </c>
      <c r="I921" s="5">
        <f t="shared" si="24"/>
        <v>21259.4</v>
      </c>
      <c r="J921" s="15">
        <f>I921/'S1 unemployed'!F747*100</f>
        <v>10.511706099038296</v>
      </c>
    </row>
    <row r="922" spans="1:10" x14ac:dyDescent="0.3">
      <c r="A922" s="1">
        <v>41456</v>
      </c>
      <c r="B922" s="4">
        <v>21852</v>
      </c>
      <c r="C922" s="2">
        <v>2157.1999999999998</v>
      </c>
      <c r="D922" s="4">
        <v>14081</v>
      </c>
      <c r="E922" s="4">
        <v>5025</v>
      </c>
      <c r="H922" s="5">
        <f t="shared" si="23"/>
        <v>21852</v>
      </c>
      <c r="I922" s="5">
        <f t="shared" si="24"/>
        <v>21263.200000000001</v>
      </c>
      <c r="J922" s="15">
        <f>I922/'S1 unemployed'!F748*100</f>
        <v>10.51057077749712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6"/>
  <sheetViews>
    <sheetView topLeftCell="AI1" workbookViewId="0">
      <selection activeCell="AV10" sqref="AV10"/>
    </sheetView>
  </sheetViews>
  <sheetFormatPr defaultRowHeight="14.4" x14ac:dyDescent="0.3"/>
  <cols>
    <col min="1" max="1" width="13.44140625" customWidth="1"/>
    <col min="29" max="29" width="4.6640625" customWidth="1"/>
    <col min="30" max="30" width="4.33203125" customWidth="1"/>
    <col min="35" max="35" width="8.88671875" style="26"/>
    <col min="36" max="36" width="4.6640625" customWidth="1"/>
    <col min="37" max="37" width="4.33203125" customWidth="1"/>
    <col min="42" max="55" width="8.88671875" style="26"/>
  </cols>
  <sheetData>
    <row r="1" spans="1:54" x14ac:dyDescent="0.3">
      <c r="C1" t="s">
        <v>131</v>
      </c>
      <c r="L1" t="s">
        <v>132</v>
      </c>
      <c r="U1" t="s">
        <v>133</v>
      </c>
      <c r="AE1" t="s">
        <v>134</v>
      </c>
      <c r="AL1" t="s">
        <v>134</v>
      </c>
      <c r="AR1" t="s">
        <v>134</v>
      </c>
      <c r="AY1" t="s">
        <v>134</v>
      </c>
    </row>
    <row r="2" spans="1:54" x14ac:dyDescent="0.3">
      <c r="AL2" t="s">
        <v>138</v>
      </c>
      <c r="AR2" s="26" t="s">
        <v>135</v>
      </c>
      <c r="AY2" s="26" t="s">
        <v>139</v>
      </c>
    </row>
    <row r="3" spans="1:54" x14ac:dyDescent="0.3">
      <c r="C3" s="6">
        <v>25538</v>
      </c>
      <c r="D3" s="6">
        <v>26969</v>
      </c>
      <c r="E3" s="6">
        <v>29221</v>
      </c>
      <c r="F3" s="6">
        <v>29768</v>
      </c>
      <c r="G3" s="6">
        <v>33055</v>
      </c>
      <c r="H3" s="7" t="s">
        <v>45</v>
      </c>
      <c r="I3" t="s">
        <v>46</v>
      </c>
      <c r="L3" s="6">
        <v>25538</v>
      </c>
      <c r="M3" s="6">
        <v>26969</v>
      </c>
      <c r="N3" s="6">
        <v>29221</v>
      </c>
      <c r="O3" s="6">
        <v>29768</v>
      </c>
      <c r="P3" s="6">
        <v>33055</v>
      </c>
      <c r="Q3" s="7" t="s">
        <v>45</v>
      </c>
      <c r="R3" t="s">
        <v>46</v>
      </c>
      <c r="U3" s="6">
        <v>25538</v>
      </c>
      <c r="V3" s="6">
        <v>26969</v>
      </c>
      <c r="W3" s="6">
        <v>29221</v>
      </c>
      <c r="X3" s="6">
        <v>29768</v>
      </c>
      <c r="Y3" s="6">
        <v>33055</v>
      </c>
      <c r="Z3" s="7" t="s">
        <v>45</v>
      </c>
      <c r="AA3" t="s">
        <v>46</v>
      </c>
      <c r="AD3" s="8"/>
      <c r="AE3" s="11" t="s">
        <v>50</v>
      </c>
      <c r="AF3" s="11">
        <v>33055</v>
      </c>
      <c r="AG3" s="12" t="s">
        <v>45</v>
      </c>
      <c r="AH3" s="8" t="s">
        <v>46</v>
      </c>
      <c r="AK3" s="8"/>
      <c r="AL3" s="11" t="s">
        <v>50</v>
      </c>
      <c r="AM3" s="11">
        <v>33055</v>
      </c>
      <c r="AN3" s="12" t="s">
        <v>45</v>
      </c>
      <c r="AO3" s="8" t="s">
        <v>46</v>
      </c>
      <c r="AR3" s="11" t="s">
        <v>50</v>
      </c>
      <c r="AS3" s="11">
        <v>33055</v>
      </c>
      <c r="AT3" s="12" t="s">
        <v>45</v>
      </c>
      <c r="AU3" s="8" t="s">
        <v>46</v>
      </c>
      <c r="AY3" s="11" t="s">
        <v>50</v>
      </c>
      <c r="AZ3" s="11">
        <v>33055</v>
      </c>
      <c r="BA3" s="12" t="s">
        <v>45</v>
      </c>
      <c r="BB3" s="8" t="s">
        <v>46</v>
      </c>
    </row>
    <row r="4" spans="1:54" x14ac:dyDescent="0.3">
      <c r="A4" s="1"/>
      <c r="B4">
        <v>0</v>
      </c>
      <c r="C4" s="10">
        <f>'S1 unemployed'!C225</f>
        <v>3.5332745270998731</v>
      </c>
      <c r="D4" s="10">
        <f>'S1 unemployed'!C272</f>
        <v>4.8458926760439169</v>
      </c>
      <c r="E4" s="10">
        <f>'S1 unemployed'!C346</f>
        <v>6.2714663763818246</v>
      </c>
      <c r="F4" s="10">
        <f>'S1 unemployed'!C364</f>
        <v>7.2432661483473968</v>
      </c>
      <c r="G4" s="10">
        <f>'S1 unemployed'!C472</f>
        <v>5.5053606082779245</v>
      </c>
      <c r="H4" s="10">
        <f>'S1 unemployed'!C600</f>
        <v>4.2668352741724798</v>
      </c>
      <c r="I4" s="10">
        <f>'S1 unemployed'!C681</f>
        <v>4.9669304434828936</v>
      </c>
      <c r="K4">
        <v>0</v>
      </c>
      <c r="L4" s="13">
        <f>(C4-C$4)</f>
        <v>0</v>
      </c>
      <c r="M4" s="13">
        <f t="shared" ref="M4:R19" si="0">(D4-D$4)</f>
        <v>0</v>
      </c>
      <c r="N4" s="13">
        <f t="shared" si="0"/>
        <v>0</v>
      </c>
      <c r="O4" s="13">
        <f t="shared" si="0"/>
        <v>0</v>
      </c>
      <c r="P4" s="13">
        <f t="shared" si="0"/>
        <v>0</v>
      </c>
      <c r="Q4" s="13">
        <f t="shared" si="0"/>
        <v>0</v>
      </c>
      <c r="R4" s="13">
        <f t="shared" si="0"/>
        <v>0</v>
      </c>
      <c r="T4">
        <v>0</v>
      </c>
      <c r="U4">
        <f>L4</f>
        <v>0</v>
      </c>
      <c r="V4">
        <f t="shared" ref="V4:AA4" si="1">M4</f>
        <v>0</v>
      </c>
      <c r="W4">
        <f t="shared" si="1"/>
        <v>0</v>
      </c>
      <c r="X4">
        <f t="shared" si="1"/>
        <v>0</v>
      </c>
      <c r="Y4">
        <f t="shared" si="1"/>
        <v>0</v>
      </c>
      <c r="Z4">
        <f t="shared" si="1"/>
        <v>0</v>
      </c>
      <c r="AA4">
        <f t="shared" si="1"/>
        <v>0</v>
      </c>
      <c r="AC4">
        <v>0</v>
      </c>
      <c r="AD4" s="8">
        <v>0</v>
      </c>
      <c r="AE4" s="25">
        <f>AVERAGE(U4:X4)</f>
        <v>0</v>
      </c>
      <c r="AF4" s="25">
        <f>Y4</f>
        <v>0</v>
      </c>
      <c r="AG4" s="25">
        <f>Z4</f>
        <v>0</v>
      </c>
      <c r="AH4" s="25">
        <f>AA4</f>
        <v>0</v>
      </c>
      <c r="AI4" s="27"/>
      <c r="AJ4">
        <v>0</v>
      </c>
      <c r="AK4" s="8">
        <v>0</v>
      </c>
      <c r="AL4" s="25">
        <f>AE4/MAX(AE$4:AE$52)</f>
        <v>0</v>
      </c>
      <c r="AM4" s="25">
        <f t="shared" ref="AM4:AO4" si="2">AF4/MAX(AF$4:AF$52)</f>
        <v>0</v>
      </c>
      <c r="AN4" s="25">
        <f t="shared" si="2"/>
        <v>0</v>
      </c>
      <c r="AO4" s="25">
        <f t="shared" si="2"/>
        <v>0</v>
      </c>
      <c r="AP4" s="27"/>
      <c r="AQ4" s="28">
        <v>-1</v>
      </c>
      <c r="AR4" s="27">
        <f>AE4</f>
        <v>0</v>
      </c>
      <c r="AS4" s="27">
        <f t="shared" ref="AS4:AU4" si="3">AF4</f>
        <v>0</v>
      </c>
      <c r="AT4" s="27">
        <f t="shared" si="3"/>
        <v>0</v>
      </c>
      <c r="AU4" s="27">
        <f t="shared" si="3"/>
        <v>0</v>
      </c>
      <c r="AV4" s="27"/>
      <c r="AW4" s="27"/>
      <c r="AX4" s="28">
        <v>-1</v>
      </c>
      <c r="AY4" s="27">
        <f>AR4/MAX(AR$4:AR$20)</f>
        <v>0</v>
      </c>
      <c r="AZ4" s="27">
        <f t="shared" ref="AZ4:BB19" si="4">AS4/MAX(AS$4:AS$20)</f>
        <v>0</v>
      </c>
      <c r="BA4" s="27">
        <f t="shared" si="4"/>
        <v>0</v>
      </c>
      <c r="BB4" s="27">
        <f t="shared" si="4"/>
        <v>0</v>
      </c>
    </row>
    <row r="5" spans="1:54" x14ac:dyDescent="0.3">
      <c r="A5" s="1"/>
      <c r="B5">
        <v>1</v>
      </c>
      <c r="C5" s="10">
        <f>'S1 unemployed'!C226</f>
        <v>3.9045632524609362</v>
      </c>
      <c r="D5" s="10">
        <f>'S1 unemployed'!C273</f>
        <v>4.93893717680713</v>
      </c>
      <c r="E5" s="10">
        <f>'S1 unemployed'!C347</f>
        <v>6.2813387442945912</v>
      </c>
      <c r="F5" s="10">
        <f>'S1 unemployed'!C365</f>
        <v>7.3911243964129678</v>
      </c>
      <c r="G5" s="10">
        <f>'S1 unemployed'!C473</f>
        <v>5.7052146995793311</v>
      </c>
      <c r="H5" s="10">
        <f>'S1 unemployed'!C601</f>
        <v>4.3679345819780035</v>
      </c>
      <c r="I5" s="10">
        <f>'S1 unemployed'!C682</f>
        <v>4.988219105171261</v>
      </c>
      <c r="K5">
        <v>1</v>
      </c>
      <c r="L5" s="13">
        <f t="shared" ref="L5:R56" si="5">(C5-C$4)</f>
        <v>0.37128872536106305</v>
      </c>
      <c r="M5" s="13">
        <f t="shared" si="0"/>
        <v>9.3044500763213023E-2</v>
      </c>
      <c r="N5" s="13">
        <f t="shared" si="0"/>
        <v>9.8723679127665775E-3</v>
      </c>
      <c r="O5" s="13">
        <f t="shared" si="0"/>
        <v>0.14785824806557102</v>
      </c>
      <c r="P5" s="13">
        <f t="shared" si="0"/>
        <v>0.19985409130140663</v>
      </c>
      <c r="Q5" s="13">
        <f t="shared" si="0"/>
        <v>0.10109930780552379</v>
      </c>
      <c r="R5" s="13">
        <f t="shared" si="0"/>
        <v>2.1288661688367405E-2</v>
      </c>
      <c r="T5">
        <v>1</v>
      </c>
      <c r="U5">
        <f>L5-L4</f>
        <v>0.37128872536106305</v>
      </c>
      <c r="V5">
        <f t="shared" ref="V5:AA20" si="6">M5-M4</f>
        <v>9.3044500763213023E-2</v>
      </c>
      <c r="W5">
        <f t="shared" si="6"/>
        <v>9.8723679127665775E-3</v>
      </c>
      <c r="X5">
        <f t="shared" si="6"/>
        <v>0.14785824806557102</v>
      </c>
      <c r="Y5">
        <f t="shared" si="6"/>
        <v>0.19985409130140663</v>
      </c>
      <c r="Z5">
        <f t="shared" si="6"/>
        <v>0.10109930780552379</v>
      </c>
      <c r="AA5">
        <f t="shared" si="6"/>
        <v>2.1288661688367405E-2</v>
      </c>
      <c r="AC5">
        <v>1</v>
      </c>
      <c r="AD5" s="8">
        <v>1</v>
      </c>
      <c r="AE5" s="25">
        <f>AVERAGE(U5:X5)+AE4</f>
        <v>0.15551596052565342</v>
      </c>
      <c r="AF5" s="25">
        <f t="shared" ref="AF5:AF36" si="7">AF4+Y5</f>
        <v>0.19985409130140663</v>
      </c>
      <c r="AG5" s="25">
        <f t="shared" ref="AG5:AG36" si="8">AG4+Z5</f>
        <v>0.10109930780552379</v>
      </c>
      <c r="AH5" s="25">
        <f t="shared" ref="AH5:AH36" si="9">AH4+AA5</f>
        <v>2.1288661688367405E-2</v>
      </c>
      <c r="AI5" s="27"/>
      <c r="AJ5">
        <v>1</v>
      </c>
      <c r="AK5" s="8">
        <v>1</v>
      </c>
      <c r="AL5" s="25">
        <f t="shared" ref="AL5:AL56" si="10">AE5/MAX(AE$4:AE$52)</f>
        <v>5.5771371409261104E-2</v>
      </c>
      <c r="AM5" s="25">
        <f t="shared" ref="AM5:AM56" si="11">AF5/MAX(AF$4:AF$52)</f>
        <v>8.6503340626937139E-2</v>
      </c>
      <c r="AN5" s="25">
        <f t="shared" ref="AN5:AN56" si="12">AG5/MAX(AG$4:AG$52)</f>
        <v>4.9700625447926118E-2</v>
      </c>
      <c r="AO5" s="25">
        <f t="shared" ref="AO5:AO56" si="13">AH5/MAX(AH$4:AH$52)</f>
        <v>4.2288830316405297E-3</v>
      </c>
      <c r="AP5" s="27"/>
      <c r="AQ5" s="28">
        <v>0</v>
      </c>
      <c r="AR5" s="27">
        <f>AVERAGE(AE5:AE7)</f>
        <v>0.37183240012929025</v>
      </c>
      <c r="AS5" s="27">
        <f t="shared" ref="AS5:AU5" si="14">AVERAGE(AF5:AF7)</f>
        <v>0.32061488688594775</v>
      </c>
      <c r="AT5" s="27">
        <f t="shared" si="14"/>
        <v>0.14486284336915034</v>
      </c>
      <c r="AU5" s="27">
        <f t="shared" si="14"/>
        <v>1.6286837553029326E-2</v>
      </c>
      <c r="AV5" s="27"/>
      <c r="AW5" s="27"/>
      <c r="AX5" s="28">
        <v>0</v>
      </c>
      <c r="AY5" s="27">
        <f t="shared" ref="AY5:AY20" si="15">AR5/MAX(AR$4:AR$20)</f>
        <v>0.13616825440752414</v>
      </c>
      <c r="AZ5" s="27">
        <f t="shared" si="4"/>
        <v>0.14647341555217164</v>
      </c>
      <c r="BA5" s="27">
        <f t="shared" si="4"/>
        <v>7.6903970129903243E-2</v>
      </c>
      <c r="BB5" s="27">
        <f t="shared" si="4"/>
        <v>3.2900810874830367E-3</v>
      </c>
    </row>
    <row r="6" spans="1:54" x14ac:dyDescent="0.3">
      <c r="A6" s="1"/>
      <c r="B6">
        <v>2</v>
      </c>
      <c r="C6" s="10">
        <f>'S1 unemployed'!C227</f>
        <v>4.2032355053499044</v>
      </c>
      <c r="D6" s="10">
        <f>'S1 unemployed'!C274</f>
        <v>5.0921610982576562</v>
      </c>
      <c r="E6" s="10">
        <f>'S1 unemployed'!C348</f>
        <v>6.3217526916066973</v>
      </c>
      <c r="F6" s="10">
        <f>'S1 unemployed'!C366</f>
        <v>7.5996823462056993</v>
      </c>
      <c r="G6" s="10">
        <f>'S1 unemployed'!C474</f>
        <v>5.8526355924125442</v>
      </c>
      <c r="H6" s="10">
        <f>'S1 unemployed'!C602</f>
        <v>4.344185657070291</v>
      </c>
      <c r="I6" s="10">
        <f>'S1 unemployed'!C683</f>
        <v>4.8791758052234586</v>
      </c>
      <c r="K6">
        <v>2</v>
      </c>
      <c r="L6" s="13">
        <f t="shared" si="5"/>
        <v>0.66996097825003131</v>
      </c>
      <c r="M6" s="13">
        <f t="shared" si="0"/>
        <v>0.24626842221373924</v>
      </c>
      <c r="N6" s="13">
        <f t="shared" si="0"/>
        <v>5.0286315224872702E-2</v>
      </c>
      <c r="O6" s="13">
        <f t="shared" si="0"/>
        <v>0.35641619785830247</v>
      </c>
      <c r="P6" s="13">
        <f t="shared" si="0"/>
        <v>0.34727498413461966</v>
      </c>
      <c r="Q6" s="13">
        <f t="shared" si="0"/>
        <v>7.7350382897811265E-2</v>
      </c>
      <c r="R6" s="13">
        <f t="shared" si="0"/>
        <v>-8.7754638259434969E-2</v>
      </c>
      <c r="T6">
        <v>2</v>
      </c>
      <c r="U6">
        <f t="shared" ref="U6:AA56" si="16">L6-L5</f>
        <v>0.29867225288896826</v>
      </c>
      <c r="V6">
        <f t="shared" si="6"/>
        <v>0.15322392145052621</v>
      </c>
      <c r="W6">
        <f t="shared" si="6"/>
        <v>4.0413947312106124E-2</v>
      </c>
      <c r="X6">
        <f t="shared" si="6"/>
        <v>0.20855794979273146</v>
      </c>
      <c r="Y6">
        <f t="shared" si="6"/>
        <v>0.14742089283321302</v>
      </c>
      <c r="Z6">
        <f t="shared" si="6"/>
        <v>-2.3748924907712521E-2</v>
      </c>
      <c r="AA6">
        <f t="shared" si="6"/>
        <v>-0.10904329994780237</v>
      </c>
      <c r="AC6">
        <v>1</v>
      </c>
      <c r="AD6" s="8">
        <v>2</v>
      </c>
      <c r="AE6" s="25">
        <f t="shared" ref="AE6:AE56" si="17">AVERAGE(U6:X6)+AE5</f>
        <v>0.33073297838673643</v>
      </c>
      <c r="AF6" s="25">
        <f t="shared" si="7"/>
        <v>0.34727498413461966</v>
      </c>
      <c r="AG6" s="25">
        <f t="shared" si="8"/>
        <v>7.7350382897811265E-2</v>
      </c>
      <c r="AH6" s="25">
        <f t="shared" si="9"/>
        <v>-8.7754638259434969E-2</v>
      </c>
      <c r="AI6" s="27"/>
      <c r="AJ6">
        <v>1</v>
      </c>
      <c r="AK6" s="8">
        <v>2</v>
      </c>
      <c r="AL6" s="25">
        <f t="shared" si="10"/>
        <v>0.11860796610554389</v>
      </c>
      <c r="AM6" s="25">
        <f t="shared" si="11"/>
        <v>0.15031189028052569</v>
      </c>
      <c r="AN6" s="25">
        <f t="shared" si="12"/>
        <v>3.8025605635726642E-2</v>
      </c>
      <c r="AO6" s="25">
        <f t="shared" si="13"/>
        <v>-1.743200705217918E-2</v>
      </c>
      <c r="AP6" s="27"/>
      <c r="AQ6" s="28">
        <v>1</v>
      </c>
      <c r="AR6" s="27">
        <f>AVERAGE(AE8:AE10)</f>
        <v>1.0083774128426846</v>
      </c>
      <c r="AS6" s="27">
        <f t="shared" ref="AS6:AU6" si="18">AVERAGE(AF8:AF10)</f>
        <v>0.75645375850561702</v>
      </c>
      <c r="AT6" s="27">
        <f t="shared" si="18"/>
        <v>0.55228290936356361</v>
      </c>
      <c r="AU6" s="27">
        <f t="shared" si="18"/>
        <v>0.35441038996023738</v>
      </c>
      <c r="AV6" s="27"/>
      <c r="AW6" s="27"/>
      <c r="AX6" s="28">
        <v>1</v>
      </c>
      <c r="AY6" s="27">
        <f t="shared" si="15"/>
        <v>0.3692765666548149</v>
      </c>
      <c r="AZ6" s="27">
        <f t="shared" si="4"/>
        <v>0.34558708983157826</v>
      </c>
      <c r="BA6" s="27">
        <f t="shared" si="4"/>
        <v>0.29319283935853252</v>
      </c>
      <c r="BB6" s="27">
        <f t="shared" si="4"/>
        <v>7.1593943110139488E-2</v>
      </c>
    </row>
    <row r="7" spans="1:54" x14ac:dyDescent="0.3">
      <c r="A7" s="1"/>
      <c r="B7">
        <v>3</v>
      </c>
      <c r="C7" s="10">
        <f>'S1 unemployed'!C228</f>
        <v>4.4061674222405394</v>
      </c>
      <c r="D7" s="10">
        <f>'S1 unemployed'!C275</f>
        <v>5.1713395638629285</v>
      </c>
      <c r="E7" s="10">
        <f>'S1 unemployed'!C349</f>
        <v>6.9030218311114444</v>
      </c>
      <c r="F7" s="10">
        <f>'S1 unemployed'!C367</f>
        <v>7.930363956560023</v>
      </c>
      <c r="G7" s="10">
        <f>'S1 unemployed'!C475</f>
        <v>5.9200761934997415</v>
      </c>
      <c r="H7" s="10">
        <f>'S1 unemployed'!C603</f>
        <v>4.5229741135765957</v>
      </c>
      <c r="I7" s="10">
        <f>'S1 unemployed'!C684</f>
        <v>5.0822569327130491</v>
      </c>
      <c r="K7">
        <v>3</v>
      </c>
      <c r="L7" s="13">
        <f t="shared" si="5"/>
        <v>0.87289289514066626</v>
      </c>
      <c r="M7" s="13">
        <f t="shared" si="0"/>
        <v>0.32544688781901154</v>
      </c>
      <c r="N7" s="13">
        <f t="shared" si="0"/>
        <v>0.63155545472961983</v>
      </c>
      <c r="O7" s="13">
        <f t="shared" si="0"/>
        <v>0.68709780821262623</v>
      </c>
      <c r="P7" s="13">
        <f t="shared" si="0"/>
        <v>0.41471558522181695</v>
      </c>
      <c r="Q7" s="13">
        <f t="shared" si="0"/>
        <v>0.25613883940411597</v>
      </c>
      <c r="R7" s="13">
        <f t="shared" si="0"/>
        <v>0.11532648923015554</v>
      </c>
      <c r="T7">
        <v>3</v>
      </c>
      <c r="U7">
        <f t="shared" si="16"/>
        <v>0.20293191689063494</v>
      </c>
      <c r="V7">
        <f t="shared" si="6"/>
        <v>7.9178465605272308E-2</v>
      </c>
      <c r="W7">
        <f t="shared" si="6"/>
        <v>0.58126913950474712</v>
      </c>
      <c r="X7">
        <f t="shared" si="6"/>
        <v>0.33068161035432375</v>
      </c>
      <c r="Y7">
        <f t="shared" si="6"/>
        <v>6.7440601087197294E-2</v>
      </c>
      <c r="Z7">
        <f t="shared" si="6"/>
        <v>0.1787884565063047</v>
      </c>
      <c r="AA7">
        <f t="shared" si="6"/>
        <v>0.20308112748959051</v>
      </c>
      <c r="AC7">
        <v>1</v>
      </c>
      <c r="AD7" s="8">
        <v>3</v>
      </c>
      <c r="AE7" s="25">
        <f t="shared" si="17"/>
        <v>0.62924826147548096</v>
      </c>
      <c r="AF7" s="25">
        <f t="shared" si="7"/>
        <v>0.41471558522181695</v>
      </c>
      <c r="AG7" s="25">
        <f t="shared" si="8"/>
        <v>0.25613883940411597</v>
      </c>
      <c r="AH7" s="25">
        <f t="shared" si="9"/>
        <v>0.11532648923015554</v>
      </c>
      <c r="AI7" s="27"/>
      <c r="AJ7">
        <v>1</v>
      </c>
      <c r="AK7" s="8">
        <v>3</v>
      </c>
      <c r="AL7" s="25">
        <f t="shared" si="10"/>
        <v>0.22566197309112779</v>
      </c>
      <c r="AM7" s="25">
        <f t="shared" si="11"/>
        <v>0.1795023724465025</v>
      </c>
      <c r="AN7" s="25">
        <f t="shared" si="12"/>
        <v>0.12591837467748637</v>
      </c>
      <c r="AO7" s="25">
        <f t="shared" si="13"/>
        <v>2.2909013283374705E-2</v>
      </c>
      <c r="AP7" s="27"/>
      <c r="AQ7" s="28">
        <f>AQ6+1</f>
        <v>2</v>
      </c>
      <c r="AR7" s="27">
        <f>AVERAGE(AE11:AE13)</f>
        <v>1.3455228685340295</v>
      </c>
      <c r="AS7" s="27">
        <f t="shared" ref="AS7:AU7" si="19">AVERAGE(AF11:AF13)</f>
        <v>1.1708184564759188</v>
      </c>
      <c r="AT7" s="27">
        <f t="shared" si="19"/>
        <v>1.2701178833957629</v>
      </c>
      <c r="AU7" s="27">
        <f t="shared" si="19"/>
        <v>1.0434014954208983</v>
      </c>
      <c r="AV7" s="27"/>
      <c r="AW7" s="27"/>
      <c r="AX7" s="28">
        <f>AX6+1</f>
        <v>2</v>
      </c>
      <c r="AY7" s="27">
        <f t="shared" si="15"/>
        <v>0.49274216074225002</v>
      </c>
      <c r="AZ7" s="27">
        <f t="shared" si="4"/>
        <v>0.53489025409027524</v>
      </c>
      <c r="BA7" s="27">
        <f t="shared" si="4"/>
        <v>0.67427302608727324</v>
      </c>
      <c r="BB7" s="27">
        <f t="shared" si="4"/>
        <v>0.21077606475526656</v>
      </c>
    </row>
    <row r="8" spans="1:54" x14ac:dyDescent="0.3">
      <c r="A8" s="1"/>
      <c r="B8">
        <v>4</v>
      </c>
      <c r="C8" s="10">
        <f>'S1 unemployed'!C229</f>
        <v>4.5897953509736844</v>
      </c>
      <c r="D8" s="10">
        <f>'S1 unemployed'!C276</f>
        <v>5.0670836385903142</v>
      </c>
      <c r="E8" s="10">
        <f>'S1 unemployed'!C350</f>
        <v>7.4666367402669058</v>
      </c>
      <c r="F8" s="10">
        <f>'S1 unemployed'!C368</f>
        <v>8.2655900985023241</v>
      </c>
      <c r="G8" s="10">
        <f>'S1 unemployed'!C476</f>
        <v>6.1584833822479572</v>
      </c>
      <c r="H8" s="10">
        <f>'S1 unemployed'!C604</f>
        <v>4.582538599690924</v>
      </c>
      <c r="I8" s="10">
        <f>'S1 unemployed'!C685</f>
        <v>4.9665407201711655</v>
      </c>
      <c r="K8">
        <v>4</v>
      </c>
      <c r="L8" s="13">
        <f t="shared" si="5"/>
        <v>1.0565208238738113</v>
      </c>
      <c r="M8" s="13">
        <f t="shared" si="0"/>
        <v>0.22119096254639725</v>
      </c>
      <c r="N8" s="13">
        <f t="shared" si="0"/>
        <v>1.1951703638850812</v>
      </c>
      <c r="O8" s="13">
        <f t="shared" si="0"/>
        <v>1.0223239501549273</v>
      </c>
      <c r="P8" s="13">
        <f t="shared" si="0"/>
        <v>0.65312277397003271</v>
      </c>
      <c r="Q8" s="13">
        <f t="shared" si="0"/>
        <v>0.31570332551844427</v>
      </c>
      <c r="R8" s="13">
        <f t="shared" si="0"/>
        <v>-3.8972331172804076E-4</v>
      </c>
      <c r="T8">
        <v>4</v>
      </c>
      <c r="U8">
        <f t="shared" si="16"/>
        <v>0.18362792873314504</v>
      </c>
      <c r="V8">
        <f t="shared" si="6"/>
        <v>-0.10425592527261429</v>
      </c>
      <c r="W8">
        <f t="shared" si="6"/>
        <v>0.56361490915546142</v>
      </c>
      <c r="X8">
        <f t="shared" si="6"/>
        <v>0.33522614194230105</v>
      </c>
      <c r="Y8">
        <f t="shared" si="6"/>
        <v>0.23840718874821576</v>
      </c>
      <c r="Z8">
        <f t="shared" si="6"/>
        <v>5.9564486114328297E-2</v>
      </c>
      <c r="AA8">
        <f t="shared" si="6"/>
        <v>-0.11571621254188358</v>
      </c>
      <c r="AC8">
        <v>2</v>
      </c>
      <c r="AD8" s="8">
        <v>4</v>
      </c>
      <c r="AE8" s="25">
        <f t="shared" si="17"/>
        <v>0.87380152511505427</v>
      </c>
      <c r="AF8" s="25">
        <f t="shared" si="7"/>
        <v>0.65312277397003271</v>
      </c>
      <c r="AG8" s="25">
        <f t="shared" si="8"/>
        <v>0.31570332551844427</v>
      </c>
      <c r="AH8" s="25">
        <f t="shared" si="9"/>
        <v>-3.8972331172804076E-4</v>
      </c>
      <c r="AI8" s="27"/>
      <c r="AJ8">
        <v>2</v>
      </c>
      <c r="AK8" s="8">
        <v>4</v>
      </c>
      <c r="AL8" s="25">
        <f t="shared" si="10"/>
        <v>0.31336403820192865</v>
      </c>
      <c r="AM8" s="25">
        <f t="shared" si="11"/>
        <v>0.2826927455927552</v>
      </c>
      <c r="AN8" s="25">
        <f t="shared" si="12"/>
        <v>0.15520039726127186</v>
      </c>
      <c r="AO8" s="25">
        <f t="shared" si="13"/>
        <v>-7.741652923640659E-5</v>
      </c>
      <c r="AP8" s="27"/>
      <c r="AQ8" s="28">
        <f t="shared" ref="AQ8:AQ20" si="20">AQ7+1</f>
        <v>3</v>
      </c>
      <c r="AR8" s="27">
        <f>AVERAGE(AE14:AE16)</f>
        <v>1.7590880157824238</v>
      </c>
      <c r="AS8" s="27">
        <f t="shared" ref="AS8:AU8" si="21">AVERAGE(AF14:AF16)</f>
        <v>1.3646286101316172</v>
      </c>
      <c r="AT8" s="27">
        <f t="shared" si="21"/>
        <v>1.4375451384140978</v>
      </c>
      <c r="AU8" s="27">
        <f t="shared" si="21"/>
        <v>1.9052938102250569</v>
      </c>
      <c r="AV8" s="27"/>
      <c r="AW8" s="27"/>
      <c r="AX8" s="28">
        <f t="shared" ref="AX8:AX20" si="22">AX7+1</f>
        <v>3</v>
      </c>
      <c r="AY8" s="27">
        <f t="shared" si="15"/>
        <v>0.64419330960669374</v>
      </c>
      <c r="AZ8" s="27">
        <f t="shared" si="4"/>
        <v>0.62343272774259761</v>
      </c>
      <c r="BA8" s="27">
        <f t="shared" si="4"/>
        <v>0.76315586394549884</v>
      </c>
      <c r="BB8" s="27">
        <f t="shared" si="4"/>
        <v>0.38488571588620102</v>
      </c>
    </row>
    <row r="9" spans="1:54" x14ac:dyDescent="0.3">
      <c r="A9" s="1"/>
      <c r="B9">
        <v>5</v>
      </c>
      <c r="C9" s="10">
        <f>'S1 unemployed'!C230</f>
        <v>4.7512820823684878</v>
      </c>
      <c r="D9" s="10">
        <f>'S1 unemployed'!C277</f>
        <v>5.0587706902406691</v>
      </c>
      <c r="E9" s="10">
        <f>'S1 unemployed'!C351</f>
        <v>7.5838171942311297</v>
      </c>
      <c r="F9" s="10">
        <f>'S1 unemployed'!C369</f>
        <v>8.5087042750110182</v>
      </c>
      <c r="G9" s="10">
        <f>'S1 unemployed'!C477</f>
        <v>6.2635759699386409</v>
      </c>
      <c r="H9" s="10">
        <f>'S1 unemployed'!C605</f>
        <v>4.9147148320817395</v>
      </c>
      <c r="I9" s="10">
        <f>'S1 unemployed'!C686</f>
        <v>5.4405941556547832</v>
      </c>
      <c r="K9">
        <v>5</v>
      </c>
      <c r="L9" s="13">
        <f t="shared" si="5"/>
        <v>1.2180075552686147</v>
      </c>
      <c r="M9" s="13">
        <f t="shared" si="0"/>
        <v>0.21287801419675212</v>
      </c>
      <c r="N9" s="13">
        <f t="shared" si="0"/>
        <v>1.3123508178493051</v>
      </c>
      <c r="O9" s="13">
        <f t="shared" si="0"/>
        <v>1.2654381266636214</v>
      </c>
      <c r="P9" s="13">
        <f t="shared" si="0"/>
        <v>0.75821536166071635</v>
      </c>
      <c r="Q9" s="13">
        <f t="shared" si="0"/>
        <v>0.64787955790925977</v>
      </c>
      <c r="R9" s="13">
        <f t="shared" si="0"/>
        <v>0.47366371217188963</v>
      </c>
      <c r="T9">
        <v>5</v>
      </c>
      <c r="U9">
        <f t="shared" si="16"/>
        <v>0.16148673139480341</v>
      </c>
      <c r="V9">
        <f t="shared" si="6"/>
        <v>-8.3129483496451329E-3</v>
      </c>
      <c r="W9">
        <f t="shared" si="6"/>
        <v>0.11718045396422383</v>
      </c>
      <c r="X9">
        <f t="shared" si="6"/>
        <v>0.24311417650869416</v>
      </c>
      <c r="Y9">
        <f t="shared" si="6"/>
        <v>0.10509258769068364</v>
      </c>
      <c r="Z9">
        <f t="shared" si="6"/>
        <v>0.33217623239081551</v>
      </c>
      <c r="AA9">
        <f t="shared" si="6"/>
        <v>0.47405343548361767</v>
      </c>
      <c r="AC9">
        <v>2</v>
      </c>
      <c r="AD9" s="8">
        <v>5</v>
      </c>
      <c r="AE9" s="25">
        <f t="shared" si="17"/>
        <v>1.0021686284945734</v>
      </c>
      <c r="AF9" s="25">
        <f t="shared" si="7"/>
        <v>0.75821536166071635</v>
      </c>
      <c r="AG9" s="25">
        <f t="shared" si="8"/>
        <v>0.64787955790925977</v>
      </c>
      <c r="AH9" s="25">
        <f t="shared" si="9"/>
        <v>0.47366371217188963</v>
      </c>
      <c r="AI9" s="27"/>
      <c r="AJ9">
        <v>2</v>
      </c>
      <c r="AK9" s="8">
        <v>5</v>
      </c>
      <c r="AL9" s="25">
        <f t="shared" si="10"/>
        <v>0.35939924497499304</v>
      </c>
      <c r="AM9" s="25">
        <f t="shared" si="11"/>
        <v>0.32818023024306059</v>
      </c>
      <c r="AN9" s="25">
        <f t="shared" si="12"/>
        <v>0.31849890906233053</v>
      </c>
      <c r="AO9" s="25">
        <f t="shared" si="13"/>
        <v>9.4090857585570481E-2</v>
      </c>
      <c r="AP9" s="27"/>
      <c r="AQ9" s="28">
        <f t="shared" si="20"/>
        <v>4</v>
      </c>
      <c r="AR9" s="27">
        <f>AVERAGE(AE17:AE19)</f>
        <v>2.3176060041922262</v>
      </c>
      <c r="AS9" s="27">
        <f t="shared" ref="AS9:AU9" si="23">AVERAGE(AF17:AF19)</f>
        <v>1.40736647404614</v>
      </c>
      <c r="AT9" s="27">
        <f t="shared" si="23"/>
        <v>1.5773165636712985</v>
      </c>
      <c r="AU9" s="27">
        <f t="shared" si="23"/>
        <v>3.324545800678647</v>
      </c>
      <c r="AV9" s="27"/>
      <c r="AW9" s="27"/>
      <c r="AX9" s="28">
        <f t="shared" si="22"/>
        <v>4</v>
      </c>
      <c r="AY9" s="27">
        <f t="shared" si="15"/>
        <v>0.84872744786500665</v>
      </c>
      <c r="AZ9" s="27">
        <f t="shared" si="4"/>
        <v>0.64295758811875015</v>
      </c>
      <c r="BA9" s="27">
        <f t="shared" si="4"/>
        <v>0.83735693071320272</v>
      </c>
      <c r="BB9" s="27">
        <f t="shared" si="4"/>
        <v>0.67158680914389735</v>
      </c>
    </row>
    <row r="10" spans="1:54" x14ac:dyDescent="0.3">
      <c r="A10" s="1"/>
      <c r="B10">
        <v>6</v>
      </c>
      <c r="C10" s="10">
        <f>'S1 unemployed'!C231</f>
        <v>4.9355026429368118</v>
      </c>
      <c r="D10" s="10">
        <f>'S1 unemployed'!C278</f>
        <v>5.1366871915804184</v>
      </c>
      <c r="E10" s="10">
        <f>'S1 unemployed'!C352</f>
        <v>7.8042908201830921</v>
      </c>
      <c r="F10" s="10">
        <f>'S1 unemployed'!C370</f>
        <v>8.6140674128463921</v>
      </c>
      <c r="G10" s="10">
        <f>'S1 unemployed'!C478</f>
        <v>6.3633837481640265</v>
      </c>
      <c r="H10" s="10">
        <f>'S1 unemployed'!C606</f>
        <v>4.9601011188354667</v>
      </c>
      <c r="I10" s="10">
        <f>'S1 unemployed'!C687</f>
        <v>5.5568876245034442</v>
      </c>
      <c r="K10">
        <v>6</v>
      </c>
      <c r="L10" s="13">
        <f t="shared" si="5"/>
        <v>1.4022281158369387</v>
      </c>
      <c r="M10" s="13">
        <f t="shared" si="0"/>
        <v>0.29079451553650149</v>
      </c>
      <c r="N10" s="13">
        <f t="shared" si="0"/>
        <v>1.5328244438012675</v>
      </c>
      <c r="O10" s="13">
        <f t="shared" si="0"/>
        <v>1.3708012644989953</v>
      </c>
      <c r="P10" s="13">
        <f t="shared" si="0"/>
        <v>0.85802313988610202</v>
      </c>
      <c r="Q10" s="13">
        <f t="shared" si="0"/>
        <v>0.69326584466298691</v>
      </c>
      <c r="R10" s="13">
        <f t="shared" si="0"/>
        <v>0.58995718102055061</v>
      </c>
      <c r="T10">
        <v>6</v>
      </c>
      <c r="U10">
        <f t="shared" si="16"/>
        <v>0.18422056056832403</v>
      </c>
      <c r="V10">
        <f t="shared" si="6"/>
        <v>7.7916501339749367E-2</v>
      </c>
      <c r="W10">
        <f t="shared" si="6"/>
        <v>0.2204736259519624</v>
      </c>
      <c r="X10">
        <f t="shared" si="6"/>
        <v>0.10536313783537388</v>
      </c>
      <c r="Y10">
        <f t="shared" si="6"/>
        <v>9.9807778225385668E-2</v>
      </c>
      <c r="Z10">
        <f t="shared" si="6"/>
        <v>4.5386286753727134E-2</v>
      </c>
      <c r="AA10">
        <f t="shared" si="6"/>
        <v>0.11629346884866099</v>
      </c>
      <c r="AC10">
        <v>2</v>
      </c>
      <c r="AD10" s="8">
        <v>6</v>
      </c>
      <c r="AE10" s="25">
        <f t="shared" si="17"/>
        <v>1.1491620849184259</v>
      </c>
      <c r="AF10" s="25">
        <f t="shared" si="7"/>
        <v>0.85802313988610202</v>
      </c>
      <c r="AG10" s="25">
        <f t="shared" si="8"/>
        <v>0.69326584466298691</v>
      </c>
      <c r="AH10" s="25">
        <f t="shared" si="9"/>
        <v>0.58995718102055061</v>
      </c>
      <c r="AI10" s="27"/>
      <c r="AJ10">
        <v>2</v>
      </c>
      <c r="AK10" s="8">
        <v>6</v>
      </c>
      <c r="AL10" s="25">
        <f t="shared" si="10"/>
        <v>0.41211426293993941</v>
      </c>
      <c r="AM10" s="25">
        <f t="shared" si="11"/>
        <v>0.37138027774185089</v>
      </c>
      <c r="AN10" s="25">
        <f t="shared" si="12"/>
        <v>0.34081089998870079</v>
      </c>
      <c r="AO10" s="25">
        <f t="shared" si="13"/>
        <v>0.11719195639129976</v>
      </c>
      <c r="AP10" s="27"/>
      <c r="AQ10" s="28">
        <f t="shared" si="20"/>
        <v>5</v>
      </c>
      <c r="AR10" s="27">
        <f>AVERAGE(AE20:AE22)</f>
        <v>2.7306834603054457</v>
      </c>
      <c r="AS10" s="27">
        <f t="shared" ref="AS10:AU10" si="24">AVERAGE(AF20:AF22)</f>
        <v>1.6963289013642902</v>
      </c>
      <c r="AT10" s="27">
        <f t="shared" si="24"/>
        <v>1.4629595228382568</v>
      </c>
      <c r="AU10" s="27">
        <f t="shared" si="24"/>
        <v>4.3064795512405318</v>
      </c>
      <c r="AV10" s="27"/>
      <c r="AW10" s="27"/>
      <c r="AX10" s="28">
        <f t="shared" si="22"/>
        <v>5</v>
      </c>
      <c r="AY10" s="27">
        <f t="shared" si="15"/>
        <v>1</v>
      </c>
      <c r="AZ10" s="27">
        <f t="shared" si="4"/>
        <v>0.77497052771313635</v>
      </c>
      <c r="BA10" s="27">
        <f t="shared" si="4"/>
        <v>0.77664770916384018</v>
      </c>
      <c r="BB10" s="27">
        <f t="shared" si="4"/>
        <v>0.86994586143788</v>
      </c>
    </row>
    <row r="11" spans="1:54" x14ac:dyDescent="0.3">
      <c r="A11" s="1"/>
      <c r="B11">
        <v>7</v>
      </c>
      <c r="C11" s="10">
        <f>'S1 unemployed'!C232</f>
        <v>5.0361274291021818</v>
      </c>
      <c r="D11" s="10">
        <f>'S1 unemployed'!C279</f>
        <v>5.3631297078416855</v>
      </c>
      <c r="E11" s="10">
        <f>'S1 unemployed'!C353</f>
        <v>7.7316651883665557</v>
      </c>
      <c r="F11" s="10">
        <f>'S1 unemployed'!C371</f>
        <v>8.8656855490695818</v>
      </c>
      <c r="G11" s="10">
        <f>'S1 unemployed'!C479</f>
        <v>6.5584827805110297</v>
      </c>
      <c r="H11" s="10">
        <f>'S1 unemployed'!C607</f>
        <v>5.339866468636786</v>
      </c>
      <c r="I11" s="10">
        <f>'S1 unemployed'!C688</f>
        <v>5.7856268895377063</v>
      </c>
      <c r="K11">
        <v>7</v>
      </c>
      <c r="L11" s="13">
        <f t="shared" si="5"/>
        <v>1.5028529020023087</v>
      </c>
      <c r="M11" s="13">
        <f t="shared" si="0"/>
        <v>0.51723703179776859</v>
      </c>
      <c r="N11" s="13">
        <f t="shared" si="0"/>
        <v>1.4601988119847311</v>
      </c>
      <c r="O11" s="13">
        <f t="shared" si="0"/>
        <v>1.622419400722185</v>
      </c>
      <c r="P11" s="13">
        <f t="shared" si="0"/>
        <v>1.0531221722331052</v>
      </c>
      <c r="Q11" s="13">
        <f t="shared" si="0"/>
        <v>1.0730311944643063</v>
      </c>
      <c r="R11" s="13">
        <f t="shared" si="0"/>
        <v>0.81869644605481273</v>
      </c>
      <c r="T11">
        <v>7</v>
      </c>
      <c r="U11">
        <f t="shared" si="16"/>
        <v>0.10062478616536996</v>
      </c>
      <c r="V11">
        <f t="shared" si="6"/>
        <v>0.2264425162612671</v>
      </c>
      <c r="W11">
        <f t="shared" si="6"/>
        <v>-7.2625631816536362E-2</v>
      </c>
      <c r="X11">
        <f t="shared" si="6"/>
        <v>0.25161813622318974</v>
      </c>
      <c r="Y11">
        <f t="shared" si="6"/>
        <v>0.19509903234700321</v>
      </c>
      <c r="Z11">
        <f t="shared" si="6"/>
        <v>0.37976534980131937</v>
      </c>
      <c r="AA11">
        <f t="shared" si="6"/>
        <v>0.22873926503426212</v>
      </c>
      <c r="AC11">
        <f>AC8+1</f>
        <v>3</v>
      </c>
      <c r="AD11" s="8">
        <v>7</v>
      </c>
      <c r="AE11" s="25">
        <f t="shared" si="17"/>
        <v>1.2756770366267485</v>
      </c>
      <c r="AF11" s="25">
        <f t="shared" si="7"/>
        <v>1.0531221722331052</v>
      </c>
      <c r="AG11" s="25">
        <f t="shared" si="8"/>
        <v>1.0730311944643063</v>
      </c>
      <c r="AH11" s="25">
        <f t="shared" si="9"/>
        <v>0.81869644605481273</v>
      </c>
      <c r="AI11" s="27"/>
      <c r="AJ11">
        <f>AJ8+1</f>
        <v>3</v>
      </c>
      <c r="AK11" s="8">
        <v>7</v>
      </c>
      <c r="AL11" s="25">
        <f t="shared" si="10"/>
        <v>0.45748524825038717</v>
      </c>
      <c r="AM11" s="25">
        <f t="shared" si="11"/>
        <v>0.45582547444110832</v>
      </c>
      <c r="AN11" s="25">
        <f t="shared" si="12"/>
        <v>0.52750431874962289</v>
      </c>
      <c r="AO11" s="25">
        <f t="shared" si="13"/>
        <v>0.16262983363944436</v>
      </c>
      <c r="AP11" s="27"/>
      <c r="AQ11" s="28">
        <f t="shared" si="20"/>
        <v>6</v>
      </c>
      <c r="AR11" s="27">
        <f>AVERAGE(AE23:AE25)</f>
        <v>2.5683362924305708</v>
      </c>
      <c r="AS11" s="27">
        <f t="shared" ref="AS11:AU11" si="25">AVERAGE(AF23:AF25)</f>
        <v>1.8980256027328626</v>
      </c>
      <c r="AT11" s="27">
        <f t="shared" si="25"/>
        <v>1.582063713556461</v>
      </c>
      <c r="AU11" s="27">
        <f t="shared" si="25"/>
        <v>4.6375050748258984</v>
      </c>
      <c r="AV11" s="27"/>
      <c r="AW11" s="27"/>
      <c r="AX11" s="28">
        <f t="shared" si="22"/>
        <v>6</v>
      </c>
      <c r="AY11" s="27">
        <f t="shared" si="15"/>
        <v>0.94054705708851538</v>
      </c>
      <c r="AZ11" s="27">
        <f t="shared" si="4"/>
        <v>0.86711598309734184</v>
      </c>
      <c r="BA11" s="27">
        <f t="shared" si="4"/>
        <v>0.83987707089877406</v>
      </c>
      <c r="BB11" s="27">
        <f t="shared" si="4"/>
        <v>0.93681586066739975</v>
      </c>
    </row>
    <row r="12" spans="1:54" x14ac:dyDescent="0.3">
      <c r="A12" s="1"/>
      <c r="B12">
        <v>8</v>
      </c>
      <c r="C12" s="10">
        <f>'S1 unemployed'!C233</f>
        <v>5.1351351351351351</v>
      </c>
      <c r="D12" s="10">
        <f>'S1 unemployed'!C280</f>
        <v>5.4906085975794907</v>
      </c>
      <c r="E12" s="10">
        <f>'S1 unemployed'!C354</f>
        <v>7.489402229733515</v>
      </c>
      <c r="F12" s="10">
        <f>'S1 unemployed'!C372</f>
        <v>9.0310038606514738</v>
      </c>
      <c r="G12" s="10">
        <f>'S1 unemployed'!C480</f>
        <v>6.8014385525752941</v>
      </c>
      <c r="H12" s="10">
        <f>'S1 unemployed'!C608</f>
        <v>5.5483915696062116</v>
      </c>
      <c r="I12" s="10">
        <f>'S1 unemployed'!C689</f>
        <v>6.1031679826178049</v>
      </c>
      <c r="K12">
        <v>8</v>
      </c>
      <c r="L12" s="13">
        <f t="shared" si="5"/>
        <v>1.601860608035262</v>
      </c>
      <c r="M12" s="13">
        <f t="shared" si="0"/>
        <v>0.64471592153557378</v>
      </c>
      <c r="N12" s="13">
        <f t="shared" si="0"/>
        <v>1.2179358533516904</v>
      </c>
      <c r="O12" s="13">
        <f t="shared" si="0"/>
        <v>1.787737712304077</v>
      </c>
      <c r="P12" s="13">
        <f t="shared" si="0"/>
        <v>1.2960779442973696</v>
      </c>
      <c r="Q12" s="13">
        <f t="shared" si="0"/>
        <v>1.2815562954337318</v>
      </c>
      <c r="R12" s="13">
        <f t="shared" si="0"/>
        <v>1.1362375391349113</v>
      </c>
      <c r="T12">
        <v>8</v>
      </c>
      <c r="U12">
        <f t="shared" si="16"/>
        <v>9.900770603295328E-2</v>
      </c>
      <c r="V12">
        <f t="shared" si="6"/>
        <v>0.12747888973780519</v>
      </c>
      <c r="W12">
        <f t="shared" si="6"/>
        <v>-0.2422629586330407</v>
      </c>
      <c r="X12">
        <f t="shared" si="6"/>
        <v>0.16531831158189192</v>
      </c>
      <c r="Y12">
        <f t="shared" si="6"/>
        <v>0.24295577206426433</v>
      </c>
      <c r="Z12">
        <f t="shared" si="6"/>
        <v>0.20852510096942556</v>
      </c>
      <c r="AA12">
        <f t="shared" si="6"/>
        <v>0.31754109308009859</v>
      </c>
      <c r="AC12">
        <f t="shared" ref="AC12:AC56" si="26">AC9+1</f>
        <v>3</v>
      </c>
      <c r="AD12" s="8">
        <v>8</v>
      </c>
      <c r="AE12" s="25">
        <f t="shared" si="17"/>
        <v>1.3130625238066509</v>
      </c>
      <c r="AF12" s="25">
        <f t="shared" si="7"/>
        <v>1.2960779442973696</v>
      </c>
      <c r="AG12" s="25">
        <f t="shared" si="8"/>
        <v>1.2815562954337318</v>
      </c>
      <c r="AH12" s="25">
        <f t="shared" si="9"/>
        <v>1.1362375391349113</v>
      </c>
      <c r="AI12" s="27"/>
      <c r="AJ12">
        <f t="shared" ref="AJ12:AJ56" si="27">AJ9+1</f>
        <v>3</v>
      </c>
      <c r="AK12" s="8">
        <v>8</v>
      </c>
      <c r="AL12" s="25">
        <f t="shared" si="10"/>
        <v>0.47089248879199425</v>
      </c>
      <c r="AM12" s="25">
        <f t="shared" si="11"/>
        <v>0.56098462215382583</v>
      </c>
      <c r="AN12" s="25">
        <f t="shared" si="12"/>
        <v>0.63001568272165342</v>
      </c>
      <c r="AO12" s="25">
        <f t="shared" si="13"/>
        <v>0.22570773679898279</v>
      </c>
      <c r="AP12" s="27"/>
      <c r="AQ12" s="28">
        <f t="shared" si="20"/>
        <v>7</v>
      </c>
      <c r="AR12" s="27">
        <f>AVERAGE(AE26:AE28)</f>
        <v>2.3195151484180165</v>
      </c>
      <c r="AS12" s="27">
        <f t="shared" ref="AS12:AU12" si="28">AVERAGE(AF26:AF28)</f>
        <v>2.1888947265775305</v>
      </c>
      <c r="AT12" s="27">
        <f t="shared" si="28"/>
        <v>1.6058782963083396</v>
      </c>
      <c r="AU12" s="27">
        <f t="shared" si="28"/>
        <v>4.9502845431353819</v>
      </c>
      <c r="AV12" s="27"/>
      <c r="AW12" s="27"/>
      <c r="AX12" s="28">
        <f t="shared" si="22"/>
        <v>7</v>
      </c>
      <c r="AY12" s="27">
        <f t="shared" si="15"/>
        <v>0.84942659306200319</v>
      </c>
      <c r="AZ12" s="27">
        <f t="shared" si="4"/>
        <v>1</v>
      </c>
      <c r="BA12" s="27">
        <f t="shared" si="4"/>
        <v>0.852519622418625</v>
      </c>
      <c r="BB12" s="27">
        <f t="shared" si="4"/>
        <v>1</v>
      </c>
    </row>
    <row r="13" spans="1:54" x14ac:dyDescent="0.3">
      <c r="A13" s="1"/>
      <c r="B13">
        <v>9</v>
      </c>
      <c r="C13" s="10">
        <f>'S1 unemployed'!C234</f>
        <v>5.3716517588060855</v>
      </c>
      <c r="D13" s="10">
        <f>'S1 unemployed'!C281</f>
        <v>5.4551972104845801</v>
      </c>
      <c r="E13" s="10">
        <f>'S1 unemployed'!C355</f>
        <v>7.5303756808342257</v>
      </c>
      <c r="F13" s="10">
        <f>'S1 unemployed'!C373</f>
        <v>9.3279912584228732</v>
      </c>
      <c r="G13" s="10">
        <f>'S1 unemployed'!C481</f>
        <v>6.6686158611752058</v>
      </c>
      <c r="H13" s="10">
        <f>'S1 unemployed'!C609</f>
        <v>5.7226014344617306</v>
      </c>
      <c r="I13" s="10">
        <f>'S1 unemployed'!C690</f>
        <v>6.1422009445558645</v>
      </c>
      <c r="K13">
        <v>9</v>
      </c>
      <c r="L13" s="13">
        <f t="shared" si="5"/>
        <v>1.8383772317062124</v>
      </c>
      <c r="M13" s="13">
        <f t="shared" si="0"/>
        <v>0.60930453444066313</v>
      </c>
      <c r="N13" s="13">
        <f t="shared" si="0"/>
        <v>1.2589093044524011</v>
      </c>
      <c r="O13" s="13">
        <f t="shared" si="0"/>
        <v>2.0847251100754765</v>
      </c>
      <c r="P13" s="13">
        <f t="shared" si="0"/>
        <v>1.1632552528972813</v>
      </c>
      <c r="Q13" s="13">
        <f t="shared" si="0"/>
        <v>1.4557661602892509</v>
      </c>
      <c r="R13" s="13">
        <f t="shared" si="0"/>
        <v>1.1752705010729709</v>
      </c>
      <c r="T13">
        <v>9</v>
      </c>
      <c r="U13">
        <f t="shared" si="16"/>
        <v>0.23651662367095039</v>
      </c>
      <c r="V13">
        <f t="shared" si="6"/>
        <v>-3.5411387094910651E-2</v>
      </c>
      <c r="W13">
        <f t="shared" si="6"/>
        <v>4.0973451100710712E-2</v>
      </c>
      <c r="X13">
        <f t="shared" si="6"/>
        <v>0.29698739777139949</v>
      </c>
      <c r="Y13">
        <f t="shared" si="6"/>
        <v>-0.13282269140008829</v>
      </c>
      <c r="Z13">
        <f t="shared" si="6"/>
        <v>0.17420986485551904</v>
      </c>
      <c r="AA13">
        <f t="shared" si="6"/>
        <v>3.9032961938059607E-2</v>
      </c>
      <c r="AC13">
        <f t="shared" si="26"/>
        <v>3</v>
      </c>
      <c r="AD13" s="8">
        <v>9</v>
      </c>
      <c r="AE13" s="25">
        <f t="shared" si="17"/>
        <v>1.4478290451686884</v>
      </c>
      <c r="AF13" s="25">
        <f t="shared" si="7"/>
        <v>1.1632552528972813</v>
      </c>
      <c r="AG13" s="25">
        <f t="shared" si="8"/>
        <v>1.4557661602892509</v>
      </c>
      <c r="AH13" s="25">
        <f t="shared" si="9"/>
        <v>1.1752705010729709</v>
      </c>
      <c r="AI13" s="27"/>
      <c r="AJ13">
        <f t="shared" si="27"/>
        <v>3</v>
      </c>
      <c r="AK13" s="8">
        <v>9</v>
      </c>
      <c r="AL13" s="25">
        <f t="shared" si="10"/>
        <v>0.51922266462096633</v>
      </c>
      <c r="AM13" s="25">
        <f t="shared" si="11"/>
        <v>0.50349464813152511</v>
      </c>
      <c r="AN13" s="25">
        <f t="shared" si="12"/>
        <v>0.71565760679074097</v>
      </c>
      <c r="AO13" s="25">
        <f t="shared" si="13"/>
        <v>0.23346143371196096</v>
      </c>
      <c r="AP13" s="27"/>
      <c r="AQ13" s="28">
        <f t="shared" si="20"/>
        <v>8</v>
      </c>
      <c r="AR13" s="27">
        <f>AVERAGE(AE29:AE31)</f>
        <v>1.8947320531437679</v>
      </c>
      <c r="AS13" s="27">
        <f t="shared" ref="AS13:AU13" si="29">AVERAGE(AF29:AF31)</f>
        <v>2.0152930570018919</v>
      </c>
      <c r="AT13" s="27">
        <f t="shared" si="29"/>
        <v>1.8836848490975637</v>
      </c>
      <c r="AU13" s="27">
        <f t="shared" si="29"/>
        <v>4.8539592205716238</v>
      </c>
      <c r="AV13" s="27"/>
      <c r="AW13" s="27"/>
      <c r="AX13" s="28">
        <f t="shared" si="22"/>
        <v>8</v>
      </c>
      <c r="AY13" s="27">
        <f t="shared" si="15"/>
        <v>0.69386733419911995</v>
      </c>
      <c r="AZ13" s="27">
        <f t="shared" si="4"/>
        <v>0.92068980409712287</v>
      </c>
      <c r="BA13" s="27">
        <f t="shared" si="4"/>
        <v>1</v>
      </c>
      <c r="BB13" s="27">
        <f t="shared" si="4"/>
        <v>0.98054145742039545</v>
      </c>
    </row>
    <row r="14" spans="1:54" x14ac:dyDescent="0.3">
      <c r="A14" s="1"/>
      <c r="B14">
        <v>10</v>
      </c>
      <c r="C14" s="10">
        <f>'S1 unemployed'!C235</f>
        <v>5.51299293914213</v>
      </c>
      <c r="D14" s="10">
        <f>'S1 unemployed'!C282</f>
        <v>5.8786004670876215</v>
      </c>
      <c r="E14" s="10">
        <f>'S1 unemployed'!C356</f>
        <v>7.4585378551242005</v>
      </c>
      <c r="F14" s="10">
        <f>'S1 unemployed'!C374</f>
        <v>9.3570904745090591</v>
      </c>
      <c r="G14" s="10">
        <f>'S1 unemployed'!C482</f>
        <v>6.9236621861526748</v>
      </c>
      <c r="H14" s="10">
        <f>'S1 unemployed'!C610</f>
        <v>5.6865647783268347</v>
      </c>
      <c r="I14" s="10">
        <f>'S1 unemployed'!C691</f>
        <v>6.5045584854980758</v>
      </c>
      <c r="K14">
        <v>10</v>
      </c>
      <c r="L14" s="13">
        <f t="shared" si="5"/>
        <v>1.9797184120422568</v>
      </c>
      <c r="M14" s="13">
        <f t="shared" si="0"/>
        <v>1.0327077910437046</v>
      </c>
      <c r="N14" s="13">
        <f t="shared" si="0"/>
        <v>1.187071478742376</v>
      </c>
      <c r="O14" s="13">
        <f t="shared" si="0"/>
        <v>2.1138243261616623</v>
      </c>
      <c r="P14" s="13">
        <f t="shared" si="0"/>
        <v>1.4183015778747503</v>
      </c>
      <c r="Q14" s="13">
        <f t="shared" si="0"/>
        <v>1.4197295041543549</v>
      </c>
      <c r="R14" s="13">
        <f t="shared" si="0"/>
        <v>1.5376280420151822</v>
      </c>
      <c r="T14">
        <v>10</v>
      </c>
      <c r="U14">
        <f t="shared" si="16"/>
        <v>0.14134118033604448</v>
      </c>
      <c r="V14">
        <f t="shared" si="6"/>
        <v>0.42340325660304146</v>
      </c>
      <c r="W14">
        <f t="shared" si="6"/>
        <v>-7.1837825710025172E-2</v>
      </c>
      <c r="X14">
        <f t="shared" si="6"/>
        <v>2.909921608618582E-2</v>
      </c>
      <c r="Y14">
        <f t="shared" si="6"/>
        <v>0.25504632497746904</v>
      </c>
      <c r="Z14">
        <f t="shared" si="6"/>
        <v>-3.6036656134895928E-2</v>
      </c>
      <c r="AA14">
        <f t="shared" si="6"/>
        <v>0.36235754094221129</v>
      </c>
      <c r="AC14">
        <f t="shared" si="26"/>
        <v>4</v>
      </c>
      <c r="AD14" s="8">
        <v>10</v>
      </c>
      <c r="AE14" s="25">
        <f t="shared" si="17"/>
        <v>1.5783305019975</v>
      </c>
      <c r="AF14" s="25">
        <f t="shared" si="7"/>
        <v>1.4183015778747503</v>
      </c>
      <c r="AG14" s="25">
        <f t="shared" si="8"/>
        <v>1.4197295041543549</v>
      </c>
      <c r="AH14" s="25">
        <f t="shared" si="9"/>
        <v>1.5376280420151822</v>
      </c>
      <c r="AI14" s="27"/>
      <c r="AJ14">
        <f t="shared" si="27"/>
        <v>4</v>
      </c>
      <c r="AK14" s="8">
        <v>10</v>
      </c>
      <c r="AL14" s="25">
        <f t="shared" si="10"/>
        <v>0.56602329648954364</v>
      </c>
      <c r="AM14" s="25">
        <f t="shared" si="11"/>
        <v>0.61388697976461404</v>
      </c>
      <c r="AN14" s="25">
        <f t="shared" si="12"/>
        <v>0.69794191330249822</v>
      </c>
      <c r="AO14" s="25">
        <f t="shared" si="13"/>
        <v>0.30544189348481859</v>
      </c>
      <c r="AP14" s="27"/>
      <c r="AQ14" s="28">
        <f t="shared" si="20"/>
        <v>9</v>
      </c>
      <c r="AR14" s="27">
        <f>AVERAGE(AE32:AE34)</f>
        <v>1.4250292177644768</v>
      </c>
      <c r="AS14" s="27">
        <f t="shared" ref="AS14:AU14" si="30">AVERAGE(AF32:AF34)</f>
        <v>1.8758694063239367</v>
      </c>
      <c r="AT14" s="27">
        <f t="shared" si="30"/>
        <v>1.8379286211819512</v>
      </c>
      <c r="AU14" s="27">
        <f t="shared" si="30"/>
        <v>4.6823938505713025</v>
      </c>
      <c r="AV14" s="27"/>
      <c r="AW14" s="27"/>
      <c r="AX14" s="28">
        <f t="shared" si="22"/>
        <v>9</v>
      </c>
      <c r="AY14" s="27">
        <f t="shared" si="15"/>
        <v>0.52185807636783998</v>
      </c>
      <c r="AZ14" s="27">
        <f t="shared" si="4"/>
        <v>0.85699388990578462</v>
      </c>
      <c r="BA14" s="27">
        <f t="shared" si="4"/>
        <v>0.97570919151495361</v>
      </c>
      <c r="BB14" s="27">
        <f t="shared" si="4"/>
        <v>0.94588377895659215</v>
      </c>
    </row>
    <row r="15" spans="1:54" x14ac:dyDescent="0.3">
      <c r="A15" s="1"/>
      <c r="B15">
        <v>11</v>
      </c>
      <c r="C15" s="10">
        <f>'S1 unemployed'!C236</f>
        <v>5.8624982046248864</v>
      </c>
      <c r="D15" s="10">
        <f>'S1 unemployed'!C283</f>
        <v>5.9696491493547201</v>
      </c>
      <c r="E15" s="10">
        <f>'S1 unemployed'!C357</f>
        <v>7.1894328936582461</v>
      </c>
      <c r="F15" s="10">
        <f>'S1 unemployed'!C375</f>
        <v>9.5729508271182127</v>
      </c>
      <c r="G15" s="10">
        <f>'S1 unemployed'!C483</f>
        <v>6.8803381592799866</v>
      </c>
      <c r="H15" s="10">
        <f>'S1 unemployed'!C611</f>
        <v>5.6791079341596786</v>
      </c>
      <c r="I15" s="10">
        <f>'S1 unemployed'!C692</f>
        <v>6.8145810565251974</v>
      </c>
      <c r="K15">
        <v>11</v>
      </c>
      <c r="L15" s="13">
        <f t="shared" si="5"/>
        <v>2.3292236775250132</v>
      </c>
      <c r="M15" s="13">
        <f t="shared" si="0"/>
        <v>1.1237564733108032</v>
      </c>
      <c r="N15" s="13">
        <f t="shared" si="0"/>
        <v>0.91796651727642153</v>
      </c>
      <c r="O15" s="13">
        <f t="shared" si="0"/>
        <v>2.3296846787708159</v>
      </c>
      <c r="P15" s="13">
        <f t="shared" si="0"/>
        <v>1.3749775510020621</v>
      </c>
      <c r="Q15" s="13">
        <f t="shared" si="0"/>
        <v>1.4122726599871989</v>
      </c>
      <c r="R15" s="13">
        <f t="shared" si="0"/>
        <v>1.8476506130423038</v>
      </c>
      <c r="T15">
        <v>11</v>
      </c>
      <c r="U15">
        <f t="shared" si="16"/>
        <v>0.3495052654827564</v>
      </c>
      <c r="V15">
        <f t="shared" si="6"/>
        <v>9.1048682267098613E-2</v>
      </c>
      <c r="W15">
        <f t="shared" si="6"/>
        <v>-0.26910496146595442</v>
      </c>
      <c r="X15">
        <f t="shared" si="6"/>
        <v>0.21586035260915359</v>
      </c>
      <c r="Y15">
        <f t="shared" si="6"/>
        <v>-4.3324026872688215E-2</v>
      </c>
      <c r="Z15">
        <f t="shared" si="6"/>
        <v>-7.4568441671560848E-3</v>
      </c>
      <c r="AA15">
        <f t="shared" si="6"/>
        <v>0.31002257102712161</v>
      </c>
      <c r="AC15">
        <f t="shared" si="26"/>
        <v>4</v>
      </c>
      <c r="AD15" s="8">
        <v>11</v>
      </c>
      <c r="AE15" s="25">
        <f t="shared" si="17"/>
        <v>1.6751578367207636</v>
      </c>
      <c r="AF15" s="25">
        <f t="shared" si="7"/>
        <v>1.3749775510020621</v>
      </c>
      <c r="AG15" s="25">
        <f t="shared" si="8"/>
        <v>1.4122726599871989</v>
      </c>
      <c r="AH15" s="25">
        <f t="shared" si="9"/>
        <v>1.8476506130423038</v>
      </c>
      <c r="AI15" s="27"/>
      <c r="AJ15">
        <f t="shared" si="27"/>
        <v>4</v>
      </c>
      <c r="AK15" s="8">
        <v>11</v>
      </c>
      <c r="AL15" s="25">
        <f t="shared" si="10"/>
        <v>0.60074766323085427</v>
      </c>
      <c r="AM15" s="25">
        <f t="shared" si="11"/>
        <v>0.59513493406219842</v>
      </c>
      <c r="AN15" s="25">
        <f t="shared" si="12"/>
        <v>0.69427611353571561</v>
      </c>
      <c r="AO15" s="25">
        <f t="shared" si="13"/>
        <v>0.36702628095049716</v>
      </c>
      <c r="AP15" s="27"/>
      <c r="AQ15" s="28">
        <f t="shared" si="20"/>
        <v>10</v>
      </c>
      <c r="AR15" s="27">
        <f>AVERAGE(AE35:AE37)</f>
        <v>1.2967356060371633</v>
      </c>
      <c r="AS15" s="27">
        <f t="shared" ref="AS15:AU15" si="31">AVERAGE(AF35:AF37)</f>
        <v>1.5865070663943788</v>
      </c>
      <c r="AT15" s="27">
        <f t="shared" si="31"/>
        <v>1.5511383451319938</v>
      </c>
      <c r="AU15" s="27">
        <f t="shared" si="31"/>
        <v>4.5169054286090962</v>
      </c>
      <c r="AV15" s="27"/>
      <c r="AW15" s="27"/>
      <c r="AX15" s="28">
        <f t="shared" si="22"/>
        <v>10</v>
      </c>
      <c r="AY15" s="27">
        <f t="shared" si="15"/>
        <v>0.47487584148333123</v>
      </c>
      <c r="AZ15" s="27">
        <f t="shared" si="4"/>
        <v>0.72479824960562567</v>
      </c>
      <c r="BA15" s="27">
        <f t="shared" si="4"/>
        <v>0.82345958554325771</v>
      </c>
      <c r="BB15" s="27">
        <f t="shared" si="4"/>
        <v>0.91245369619666461</v>
      </c>
    </row>
    <row r="16" spans="1:54" x14ac:dyDescent="0.3">
      <c r="A16" s="1"/>
      <c r="B16">
        <v>12</v>
      </c>
      <c r="C16" s="10">
        <f>'S1 unemployed'!C237</f>
        <v>6.0666905700968092</v>
      </c>
      <c r="D16" s="10">
        <f>'S1 unemployed'!C284</f>
        <v>6.6188043033007782</v>
      </c>
      <c r="E16" s="10">
        <f>'S1 unemployed'!C358</f>
        <v>7.4713494899376078</v>
      </c>
      <c r="F16" s="10">
        <f>'S1 unemployed'!C376</f>
        <v>9.8321581990538505</v>
      </c>
      <c r="G16" s="10">
        <f>'S1 unemployed'!C484</f>
        <v>6.8059673097959639</v>
      </c>
      <c r="H16" s="10">
        <f>'S1 unemployed'!C612</f>
        <v>5.7474685252732192</v>
      </c>
      <c r="I16" s="10">
        <f>'S1 unemployed'!C693</f>
        <v>7.2975332191005782</v>
      </c>
      <c r="K16">
        <v>12</v>
      </c>
      <c r="L16" s="13">
        <f t="shared" si="5"/>
        <v>2.5334160429969361</v>
      </c>
      <c r="M16" s="13">
        <f t="shared" si="0"/>
        <v>1.7729116272568612</v>
      </c>
      <c r="N16" s="13">
        <f t="shared" si="0"/>
        <v>1.1998831135557833</v>
      </c>
      <c r="O16" s="13">
        <f t="shared" si="0"/>
        <v>2.5888920507064537</v>
      </c>
      <c r="P16" s="13">
        <f t="shared" si="0"/>
        <v>1.3006067015180394</v>
      </c>
      <c r="Q16" s="13">
        <f t="shared" si="0"/>
        <v>1.4806332511007394</v>
      </c>
      <c r="R16" s="13">
        <f t="shared" si="0"/>
        <v>2.3306027756176846</v>
      </c>
      <c r="T16">
        <v>12</v>
      </c>
      <c r="U16">
        <f t="shared" si="16"/>
        <v>0.20419236547192288</v>
      </c>
      <c r="V16">
        <f t="shared" si="6"/>
        <v>0.64915515394605805</v>
      </c>
      <c r="W16">
        <f t="shared" si="6"/>
        <v>0.28191659627936172</v>
      </c>
      <c r="X16">
        <f t="shared" si="6"/>
        <v>0.25920737193563781</v>
      </c>
      <c r="Y16">
        <f t="shared" si="6"/>
        <v>-7.4370849484022727E-2</v>
      </c>
      <c r="Z16">
        <f t="shared" si="6"/>
        <v>6.8360591113540536E-2</v>
      </c>
      <c r="AA16">
        <f t="shared" si="6"/>
        <v>0.48295216257538076</v>
      </c>
      <c r="AC16">
        <f t="shared" si="26"/>
        <v>4</v>
      </c>
      <c r="AD16" s="8">
        <v>12</v>
      </c>
      <c r="AE16" s="25">
        <f t="shared" si="17"/>
        <v>2.0237757086290085</v>
      </c>
      <c r="AF16" s="25">
        <f t="shared" si="7"/>
        <v>1.3006067015180394</v>
      </c>
      <c r="AG16" s="25">
        <f t="shared" si="8"/>
        <v>1.4806332511007394</v>
      </c>
      <c r="AH16" s="25">
        <f t="shared" si="9"/>
        <v>2.3306027756176846</v>
      </c>
      <c r="AI16" s="27"/>
      <c r="AJ16">
        <f t="shared" si="27"/>
        <v>4</v>
      </c>
      <c r="AK16" s="8">
        <v>12</v>
      </c>
      <c r="AL16" s="25">
        <f t="shared" si="10"/>
        <v>0.72576953718117276</v>
      </c>
      <c r="AM16" s="25">
        <f t="shared" si="11"/>
        <v>0.56294481534239305</v>
      </c>
      <c r="AN16" s="25">
        <f t="shared" si="12"/>
        <v>0.72788231923663405</v>
      </c>
      <c r="AO16" s="25">
        <f t="shared" si="13"/>
        <v>0.46296224138360936</v>
      </c>
      <c r="AP16" s="27"/>
      <c r="AQ16" s="28">
        <f t="shared" si="20"/>
        <v>11</v>
      </c>
      <c r="AR16" s="27">
        <f>AVERAGE(AE38:AE40)</f>
        <v>1.0752330701599455</v>
      </c>
      <c r="AS16" s="27">
        <f t="shared" ref="AS16:AU16" si="32">AVERAGE(AF38:AF40)</f>
        <v>1.5036701763213951</v>
      </c>
      <c r="AT16" s="27">
        <f t="shared" si="32"/>
        <v>1.4148974470443736</v>
      </c>
      <c r="AU16" s="27">
        <f t="shared" si="32"/>
        <v>4.5744881146468046</v>
      </c>
      <c r="AV16" s="27"/>
      <c r="AW16" s="27"/>
      <c r="AX16" s="28">
        <f t="shared" si="22"/>
        <v>11</v>
      </c>
      <c r="AY16" s="27">
        <f t="shared" si="15"/>
        <v>0.39375968902659753</v>
      </c>
      <c r="AZ16" s="27">
        <f t="shared" si="4"/>
        <v>0.68695408603431307</v>
      </c>
      <c r="BA16" s="27">
        <f t="shared" si="4"/>
        <v>0.7511327851483347</v>
      </c>
      <c r="BB16" s="27">
        <f t="shared" si="4"/>
        <v>0.92408589340390568</v>
      </c>
    </row>
    <row r="17" spans="1:54" x14ac:dyDescent="0.3">
      <c r="A17" s="1"/>
      <c r="B17">
        <v>13</v>
      </c>
      <c r="C17" s="10">
        <f>'S1 unemployed'!C238</f>
        <v>5.9463327370304118</v>
      </c>
      <c r="D17" s="10">
        <f>'S1 unemployed'!C285</f>
        <v>7.1524035352446651</v>
      </c>
      <c r="E17" s="10">
        <f>'S1 unemployed'!C359</f>
        <v>7.4379630827220486</v>
      </c>
      <c r="F17" s="10">
        <f>'S1 unemployed'!C377</f>
        <v>9.8458113904120754</v>
      </c>
      <c r="G17" s="10">
        <f>'S1 unemployed'!C485</f>
        <v>6.8695996829171619</v>
      </c>
      <c r="H17" s="10">
        <f>'S1 unemployed'!C613</f>
        <v>5.9416134047331148</v>
      </c>
      <c r="I17" s="10">
        <f>'S1 unemployed'!C694</f>
        <v>7.8317080761450288</v>
      </c>
      <c r="K17">
        <v>13</v>
      </c>
      <c r="L17" s="13">
        <f t="shared" si="5"/>
        <v>2.4130582099305387</v>
      </c>
      <c r="M17" s="13">
        <f t="shared" si="0"/>
        <v>2.3065108592007482</v>
      </c>
      <c r="N17" s="13">
        <f t="shared" si="0"/>
        <v>1.1664967063402241</v>
      </c>
      <c r="O17" s="13">
        <f t="shared" si="0"/>
        <v>2.6025452420646786</v>
      </c>
      <c r="P17" s="13">
        <f t="shared" si="0"/>
        <v>1.3642390746392374</v>
      </c>
      <c r="Q17" s="13">
        <f t="shared" si="0"/>
        <v>1.6747781305606351</v>
      </c>
      <c r="R17" s="13">
        <f t="shared" si="0"/>
        <v>2.8647776326621353</v>
      </c>
      <c r="T17">
        <v>13</v>
      </c>
      <c r="U17">
        <f t="shared" si="16"/>
        <v>-0.12035783306639747</v>
      </c>
      <c r="V17">
        <f t="shared" si="6"/>
        <v>0.53359923194388692</v>
      </c>
      <c r="W17">
        <f t="shared" si="6"/>
        <v>-3.3386407215559188E-2</v>
      </c>
      <c r="X17">
        <f t="shared" si="6"/>
        <v>1.3653191358224959E-2</v>
      </c>
      <c r="Y17">
        <f t="shared" si="6"/>
        <v>6.3632373121198071E-2</v>
      </c>
      <c r="Z17">
        <f t="shared" si="6"/>
        <v>0.19414487945989567</v>
      </c>
      <c r="AA17">
        <f t="shared" si="6"/>
        <v>0.53417485704445067</v>
      </c>
      <c r="AC17">
        <f t="shared" si="26"/>
        <v>5</v>
      </c>
      <c r="AD17" s="8">
        <v>13</v>
      </c>
      <c r="AE17" s="25">
        <f t="shared" si="17"/>
        <v>2.1221527543840475</v>
      </c>
      <c r="AF17" s="25">
        <f t="shared" si="7"/>
        <v>1.3642390746392374</v>
      </c>
      <c r="AG17" s="25">
        <f t="shared" si="8"/>
        <v>1.6747781305606351</v>
      </c>
      <c r="AH17" s="25">
        <f t="shared" si="9"/>
        <v>2.8647776326621353</v>
      </c>
      <c r="AI17" s="27"/>
      <c r="AJ17">
        <f t="shared" si="27"/>
        <v>5</v>
      </c>
      <c r="AK17" s="8">
        <v>13</v>
      </c>
      <c r="AL17" s="25">
        <f t="shared" si="10"/>
        <v>0.76104966366082816</v>
      </c>
      <c r="AM17" s="25">
        <f t="shared" si="11"/>
        <v>0.59048697277915008</v>
      </c>
      <c r="AN17" s="25">
        <f t="shared" si="12"/>
        <v>0.82332433705173369</v>
      </c>
      <c r="AO17" s="25">
        <f t="shared" si="13"/>
        <v>0.56907332633352092</v>
      </c>
      <c r="AP17" s="27"/>
      <c r="AQ17" s="28">
        <f t="shared" si="20"/>
        <v>12</v>
      </c>
      <c r="AR17" s="27">
        <f>AVERAGE(AE41:AE43)</f>
        <v>0.92644357135731392</v>
      </c>
      <c r="AS17" s="27">
        <f t="shared" ref="AS17:AU17" si="33">AVERAGE(AF41:AF43)</f>
        <v>1.2461617731715069</v>
      </c>
      <c r="AT17" s="27">
        <f t="shared" si="33"/>
        <v>1.3220235930152862</v>
      </c>
      <c r="AU17" s="27">
        <f t="shared" si="33"/>
        <v>4.0586656590705461</v>
      </c>
      <c r="AV17" s="27"/>
      <c r="AW17" s="27"/>
      <c r="AX17" s="28">
        <f t="shared" si="22"/>
        <v>12</v>
      </c>
      <c r="AY17" s="27">
        <f t="shared" si="15"/>
        <v>0.33927168228194593</v>
      </c>
      <c r="AZ17" s="27">
        <f t="shared" si="4"/>
        <v>0.56931096687320193</v>
      </c>
      <c r="BA17" s="27">
        <f t="shared" si="4"/>
        <v>0.70182843677308415</v>
      </c>
      <c r="BB17" s="27">
        <f t="shared" si="4"/>
        <v>0.81988532653112756</v>
      </c>
    </row>
    <row r="18" spans="1:54" x14ac:dyDescent="0.3">
      <c r="A18" s="1"/>
      <c r="B18">
        <v>14</v>
      </c>
      <c r="C18" s="10">
        <f>'S1 unemployed'!C239</f>
        <v>5.864622082939607</v>
      </c>
      <c r="D18" s="10">
        <f>'S1 unemployed'!C286</f>
        <v>8.0545056266643744</v>
      </c>
      <c r="E18" s="10">
        <f>'S1 unemployed'!C360</f>
        <v>7.35309019557267</v>
      </c>
      <c r="F18" s="10">
        <f>'S1 unemployed'!C378</f>
        <v>10.130869482753949</v>
      </c>
      <c r="G18" s="10">
        <f>'S1 unemployed'!C486</f>
        <v>6.8866956178444534</v>
      </c>
      <c r="H18" s="10">
        <f>'S1 unemployed'!C614</f>
        <v>5.7948916088258429</v>
      </c>
      <c r="I18" s="10">
        <f>'S1 unemployed'!C695</f>
        <v>8.3358140377671077</v>
      </c>
      <c r="K18">
        <v>14</v>
      </c>
      <c r="L18" s="13">
        <f t="shared" si="5"/>
        <v>2.3313475558397339</v>
      </c>
      <c r="M18" s="13">
        <f t="shared" si="0"/>
        <v>3.2086129506204575</v>
      </c>
      <c r="N18" s="13">
        <f t="shared" si="0"/>
        <v>1.0816238191908454</v>
      </c>
      <c r="O18" s="13">
        <f t="shared" si="0"/>
        <v>2.8876033344065526</v>
      </c>
      <c r="P18" s="13">
        <f t="shared" si="0"/>
        <v>1.3813350095665289</v>
      </c>
      <c r="Q18" s="13">
        <f t="shared" si="0"/>
        <v>1.5280563346533631</v>
      </c>
      <c r="R18" s="13">
        <f t="shared" si="0"/>
        <v>3.3688835942842141</v>
      </c>
      <c r="T18">
        <v>14</v>
      </c>
      <c r="U18">
        <f t="shared" si="16"/>
        <v>-8.1710654090804802E-2</v>
      </c>
      <c r="V18">
        <f t="shared" si="6"/>
        <v>0.90210209141970932</v>
      </c>
      <c r="W18">
        <f t="shared" si="6"/>
        <v>-8.4872887149378684E-2</v>
      </c>
      <c r="X18">
        <f t="shared" si="6"/>
        <v>0.28505809234187396</v>
      </c>
      <c r="Y18">
        <f t="shared" si="6"/>
        <v>1.7095934927291445E-2</v>
      </c>
      <c r="Z18">
        <f t="shared" si="6"/>
        <v>-0.14672179590727197</v>
      </c>
      <c r="AA18">
        <f t="shared" si="6"/>
        <v>0.50410596162207888</v>
      </c>
      <c r="AC18">
        <f t="shared" si="26"/>
        <v>5</v>
      </c>
      <c r="AD18" s="8">
        <v>14</v>
      </c>
      <c r="AE18" s="25">
        <f t="shared" si="17"/>
        <v>2.3772969150143974</v>
      </c>
      <c r="AF18" s="25">
        <f t="shared" si="7"/>
        <v>1.3813350095665289</v>
      </c>
      <c r="AG18" s="25">
        <f t="shared" si="8"/>
        <v>1.5280563346533631</v>
      </c>
      <c r="AH18" s="25">
        <f t="shared" si="9"/>
        <v>3.3688835942842141</v>
      </c>
      <c r="AI18" s="27"/>
      <c r="AJ18">
        <f t="shared" si="27"/>
        <v>5</v>
      </c>
      <c r="AK18" s="8">
        <v>14</v>
      </c>
      <c r="AL18" s="25">
        <f t="shared" si="10"/>
        <v>0.85254985243452075</v>
      </c>
      <c r="AM18" s="25">
        <f t="shared" si="11"/>
        <v>0.59788664857623519</v>
      </c>
      <c r="AN18" s="25">
        <f t="shared" si="12"/>
        <v>0.75119560361409521</v>
      </c>
      <c r="AO18" s="25">
        <f t="shared" si="13"/>
        <v>0.66921138002889757</v>
      </c>
      <c r="AP18" s="27"/>
      <c r="AQ18" s="28">
        <f t="shared" si="20"/>
        <v>13</v>
      </c>
      <c r="AR18" s="27">
        <f>AVERAGE(AE44:AE46)</f>
        <v>0.72882882827859385</v>
      </c>
      <c r="AS18" s="27">
        <f t="shared" ref="AS18:AU18" si="34">AVERAGE(AF44:AF46)</f>
        <v>1.067074306026295</v>
      </c>
      <c r="AT18" s="27">
        <f t="shared" si="34"/>
        <v>1.166730504311664</v>
      </c>
      <c r="AU18" s="27">
        <f t="shared" si="34"/>
        <v>4.0919660632755672</v>
      </c>
      <c r="AV18" s="27"/>
      <c r="AW18" s="27"/>
      <c r="AX18" s="28">
        <f t="shared" si="22"/>
        <v>13</v>
      </c>
      <c r="AY18" s="27">
        <f t="shared" si="15"/>
        <v>0.26690344702094082</v>
      </c>
      <c r="AZ18" s="27">
        <f t="shared" si="4"/>
        <v>0.48749457571892019</v>
      </c>
      <c r="BA18" s="27">
        <f t="shared" si="4"/>
        <v>0.61938731676406567</v>
      </c>
      <c r="BB18" s="27">
        <f t="shared" si="4"/>
        <v>0.82661229422659044</v>
      </c>
    </row>
    <row r="19" spans="1:54" x14ac:dyDescent="0.3">
      <c r="A19" s="1"/>
      <c r="B19">
        <v>15</v>
      </c>
      <c r="C19" s="10">
        <f>'S1 unemployed'!C240</f>
        <v>5.9670954232725091</v>
      </c>
      <c r="D19" s="10">
        <f>'S1 unemployed'!C287</f>
        <v>8.1055445373803572</v>
      </c>
      <c r="E19" s="10">
        <f>'S1 unemployed'!C361</f>
        <v>7.2242368602249254</v>
      </c>
      <c r="F19" s="10">
        <f>'S1 unemployed'!C379</f>
        <v>10.410496279708155</v>
      </c>
      <c r="G19" s="10">
        <f>'S1 unemployed'!C487</f>
        <v>6.9818859462105785</v>
      </c>
      <c r="H19" s="10">
        <f>'S1 unemployed'!C615</f>
        <v>5.7959504999723768</v>
      </c>
      <c r="I19" s="10">
        <f>'S1 unemployed'!C696</f>
        <v>8.7069066185724857</v>
      </c>
      <c r="K19">
        <v>15</v>
      </c>
      <c r="L19" s="13">
        <f t="shared" si="5"/>
        <v>2.433820896172636</v>
      </c>
      <c r="M19" s="13">
        <f t="shared" si="0"/>
        <v>3.2596518613364402</v>
      </c>
      <c r="N19" s="13">
        <f t="shared" si="0"/>
        <v>0.95277048384310081</v>
      </c>
      <c r="O19" s="13">
        <f t="shared" si="0"/>
        <v>3.1672301313607587</v>
      </c>
      <c r="P19" s="13">
        <f t="shared" si="0"/>
        <v>1.4765253379326539</v>
      </c>
      <c r="Q19" s="13">
        <f t="shared" si="0"/>
        <v>1.529115225799897</v>
      </c>
      <c r="R19" s="13">
        <f t="shared" si="0"/>
        <v>3.7399761750895921</v>
      </c>
      <c r="T19">
        <v>15</v>
      </c>
      <c r="U19">
        <f t="shared" si="16"/>
        <v>0.10247334033290212</v>
      </c>
      <c r="V19">
        <f t="shared" si="6"/>
        <v>5.1038910715982766E-2</v>
      </c>
      <c r="W19">
        <f t="shared" si="6"/>
        <v>-0.12885333534774457</v>
      </c>
      <c r="X19">
        <f t="shared" si="6"/>
        <v>0.27962679695420611</v>
      </c>
      <c r="Y19">
        <f t="shared" si="6"/>
        <v>9.5190328366125065E-2</v>
      </c>
      <c r="Z19">
        <f t="shared" si="6"/>
        <v>1.0588911465339024E-3</v>
      </c>
      <c r="AA19">
        <f t="shared" si="6"/>
        <v>0.37109258080537799</v>
      </c>
      <c r="AC19">
        <f t="shared" si="26"/>
        <v>5</v>
      </c>
      <c r="AD19" s="8">
        <v>15</v>
      </c>
      <c r="AE19" s="25">
        <f t="shared" si="17"/>
        <v>2.453368343178234</v>
      </c>
      <c r="AF19" s="25">
        <f t="shared" si="7"/>
        <v>1.4765253379326539</v>
      </c>
      <c r="AG19" s="25">
        <f t="shared" si="8"/>
        <v>1.529115225799897</v>
      </c>
      <c r="AH19" s="25">
        <f t="shared" si="9"/>
        <v>3.7399761750895921</v>
      </c>
      <c r="AI19" s="27"/>
      <c r="AJ19">
        <f t="shared" si="27"/>
        <v>5</v>
      </c>
      <c r="AK19" s="8">
        <v>15</v>
      </c>
      <c r="AL19" s="25">
        <f t="shared" si="10"/>
        <v>0.87983070424817378</v>
      </c>
      <c r="AM19" s="25">
        <f t="shared" si="11"/>
        <v>0.63908811383233799</v>
      </c>
      <c r="AN19" s="25">
        <f t="shared" si="12"/>
        <v>0.75171615665650815</v>
      </c>
      <c r="AO19" s="25">
        <f t="shared" si="13"/>
        <v>0.74292701049490562</v>
      </c>
      <c r="AP19" s="27"/>
      <c r="AQ19" s="28">
        <f t="shared" si="20"/>
        <v>14</v>
      </c>
      <c r="AR19" s="27">
        <f>AVERAGE(AE47:AE49)</f>
        <v>0.62744645612017214</v>
      </c>
      <c r="AS19" s="27">
        <f t="shared" ref="AS19:AU19" si="35">AVERAGE(AF47:AF49)</f>
        <v>0.97527215082775953</v>
      </c>
      <c r="AT19" s="27">
        <f t="shared" si="35"/>
        <v>1.1220061332200322</v>
      </c>
      <c r="AU19" s="27">
        <f t="shared" si="35"/>
        <v>4.0470357364083194</v>
      </c>
      <c r="AV19" s="27"/>
      <c r="AW19" s="27"/>
      <c r="AX19" s="28">
        <f t="shared" si="22"/>
        <v>14</v>
      </c>
      <c r="AY19" s="27">
        <f t="shared" si="15"/>
        <v>0.22977634179905565</v>
      </c>
      <c r="AZ19" s="27">
        <f t="shared" si="4"/>
        <v>0.44555461666841173</v>
      </c>
      <c r="BA19" s="27">
        <f t="shared" si="4"/>
        <v>0.59564429461624813</v>
      </c>
      <c r="BB19" s="27">
        <f t="shared" si="4"/>
        <v>0.81753598225386692</v>
      </c>
    </row>
    <row r="20" spans="1:54" x14ac:dyDescent="0.3">
      <c r="A20" s="1"/>
      <c r="B20">
        <v>16</v>
      </c>
      <c r="C20" s="10">
        <f>'S1 unemployed'!C241</f>
        <v>5.9073690229433211</v>
      </c>
      <c r="D20" s="10">
        <f>'S1 unemployed'!C288</f>
        <v>8.5633016690817367</v>
      </c>
      <c r="E20" s="10">
        <f>'S1 unemployed'!C362</f>
        <v>7.4838402519638896</v>
      </c>
      <c r="F20" s="10">
        <f>'S1 unemployed'!C380</f>
        <v>10.750112561909051</v>
      </c>
      <c r="G20" s="10">
        <f>'S1 unemployed'!C488</f>
        <v>7.0488788565204699</v>
      </c>
      <c r="H20" s="10">
        <f>'S1 unemployed'!C616</f>
        <v>5.7940788519574866</v>
      </c>
      <c r="I20" s="10">
        <f>'S1 unemployed'!C697</f>
        <v>8.9500838301646173</v>
      </c>
      <c r="K20">
        <v>16</v>
      </c>
      <c r="L20" s="13">
        <f t="shared" si="5"/>
        <v>2.374094495843448</v>
      </c>
      <c r="M20" s="13">
        <f t="shared" si="5"/>
        <v>3.7174089930378198</v>
      </c>
      <c r="N20" s="13">
        <f t="shared" si="5"/>
        <v>1.212373875582065</v>
      </c>
      <c r="O20" s="13">
        <f t="shared" si="5"/>
        <v>3.5068464135616537</v>
      </c>
      <c r="P20" s="13">
        <f t="shared" si="5"/>
        <v>1.5435182482425454</v>
      </c>
      <c r="Q20" s="13">
        <f t="shared" si="5"/>
        <v>1.5272435777850069</v>
      </c>
      <c r="R20" s="13">
        <f t="shared" si="5"/>
        <v>3.9831533866817237</v>
      </c>
      <c r="T20">
        <v>16</v>
      </c>
      <c r="U20">
        <f t="shared" si="16"/>
        <v>-5.9726400329187967E-2</v>
      </c>
      <c r="V20">
        <f t="shared" si="6"/>
        <v>0.45775713170137955</v>
      </c>
      <c r="W20">
        <f t="shared" si="6"/>
        <v>0.25960339173896418</v>
      </c>
      <c r="X20">
        <f t="shared" si="6"/>
        <v>0.33961628220089501</v>
      </c>
      <c r="Y20">
        <f t="shared" si="6"/>
        <v>6.6992910309891407E-2</v>
      </c>
      <c r="Z20">
        <f t="shared" si="6"/>
        <v>-1.8716480148901482E-3</v>
      </c>
      <c r="AA20">
        <f t="shared" si="6"/>
        <v>0.24317721159213157</v>
      </c>
      <c r="AC20">
        <f t="shared" si="26"/>
        <v>6</v>
      </c>
      <c r="AD20" s="8">
        <v>16</v>
      </c>
      <c r="AE20" s="25">
        <f t="shared" si="17"/>
        <v>2.7026809445062465</v>
      </c>
      <c r="AF20" s="25">
        <f t="shared" si="7"/>
        <v>1.5435182482425454</v>
      </c>
      <c r="AG20" s="25">
        <f t="shared" si="8"/>
        <v>1.5272435777850069</v>
      </c>
      <c r="AH20" s="25">
        <f t="shared" si="9"/>
        <v>3.9831533866817237</v>
      </c>
      <c r="AI20" s="27"/>
      <c r="AJ20">
        <f t="shared" si="27"/>
        <v>6</v>
      </c>
      <c r="AK20" s="8">
        <v>16</v>
      </c>
      <c r="AL20" s="25">
        <f t="shared" si="10"/>
        <v>0.96923957031359598</v>
      </c>
      <c r="AM20" s="25">
        <f t="shared" si="11"/>
        <v>0.66808482089192267</v>
      </c>
      <c r="AN20" s="25">
        <f t="shared" si="12"/>
        <v>0.75079605068370225</v>
      </c>
      <c r="AO20" s="25">
        <f t="shared" si="13"/>
        <v>0.79123291148752395</v>
      </c>
      <c r="AP20" s="27"/>
      <c r="AQ20" s="28">
        <f t="shared" si="20"/>
        <v>15</v>
      </c>
      <c r="AR20" s="27">
        <f>AVERAGE(AE50:AE52)</f>
        <v>0.56560658158791621</v>
      </c>
      <c r="AS20" s="27">
        <f t="shared" ref="AS20:AU20" si="36">AVERAGE(AF50:AF52)</f>
        <v>0.56313656224609299</v>
      </c>
      <c r="AT20" s="27">
        <f t="shared" si="36"/>
        <v>1.0168382083611036</v>
      </c>
      <c r="AU20" s="27">
        <f t="shared" si="36"/>
        <v>3.705249515519101</v>
      </c>
      <c r="AV20" s="27"/>
      <c r="AW20" s="27"/>
      <c r="AX20" s="28">
        <f t="shared" si="22"/>
        <v>15</v>
      </c>
      <c r="AY20" s="27">
        <f t="shared" si="15"/>
        <v>0.20713004264677723</v>
      </c>
      <c r="AZ20" s="27">
        <f t="shared" ref="AZ20" si="37">AS20/MAX(AS$4:AS$20)</f>
        <v>0.2572698245413525</v>
      </c>
      <c r="BA20" s="27">
        <f t="shared" ref="BA20" si="38">AT20/MAX(AT$4:AT$20)</f>
        <v>0.539813339183702</v>
      </c>
      <c r="BB20" s="27">
        <f t="shared" ref="BB20" si="39">AU20/MAX(AU$4:AU$20)</f>
        <v>0.74849222973600871</v>
      </c>
    </row>
    <row r="21" spans="1:54" x14ac:dyDescent="0.3">
      <c r="A21" s="1"/>
      <c r="B21">
        <v>17</v>
      </c>
      <c r="C21" s="10">
        <f>'S1 unemployed'!C242</f>
        <v>5.9380757116538891</v>
      </c>
      <c r="D21" s="10">
        <f>'S1 unemployed'!C289</f>
        <v>8.7902440068951488</v>
      </c>
      <c r="E21" s="10">
        <f>'S1 unemployed'!C363</f>
        <v>7.4707553784272474</v>
      </c>
      <c r="F21" s="10">
        <f>'S1 unemployed'!C381</f>
        <v>10.8486447071109</v>
      </c>
      <c r="G21" s="10">
        <f>'S1 unemployed'!C489</f>
        <v>7.261731825933178</v>
      </c>
      <c r="H21" s="10">
        <f>'S1 unemployed'!C617</f>
        <v>5.7265411112413709</v>
      </c>
      <c r="I21" s="10">
        <f>'S1 unemployed'!C698</f>
        <v>9.3652660557573242</v>
      </c>
      <c r="K21">
        <v>17</v>
      </c>
      <c r="L21" s="13">
        <f t="shared" si="5"/>
        <v>2.404801184554016</v>
      </c>
      <c r="M21" s="13">
        <f t="shared" si="5"/>
        <v>3.9443513308512319</v>
      </c>
      <c r="N21" s="13">
        <f t="shared" si="5"/>
        <v>1.1992890020454228</v>
      </c>
      <c r="O21" s="13">
        <f t="shared" si="5"/>
        <v>3.605378558763503</v>
      </c>
      <c r="P21" s="13">
        <f t="shared" si="5"/>
        <v>1.7563712176552535</v>
      </c>
      <c r="Q21" s="13">
        <f t="shared" si="5"/>
        <v>1.4597058370688911</v>
      </c>
      <c r="R21" s="13">
        <f t="shared" si="5"/>
        <v>4.3983356122744306</v>
      </c>
      <c r="T21">
        <v>17</v>
      </c>
      <c r="U21">
        <f t="shared" si="16"/>
        <v>3.0706688710568031E-2</v>
      </c>
      <c r="V21">
        <f t="shared" si="16"/>
        <v>0.22694233781341211</v>
      </c>
      <c r="W21">
        <f t="shared" si="16"/>
        <v>-1.3084873536642228E-2</v>
      </c>
      <c r="X21">
        <f t="shared" si="16"/>
        <v>9.8532145201849275E-2</v>
      </c>
      <c r="Y21">
        <f t="shared" si="16"/>
        <v>0.21285296941270815</v>
      </c>
      <c r="Z21">
        <f t="shared" si="16"/>
        <v>-6.7537740716115735E-2</v>
      </c>
      <c r="AA21">
        <f t="shared" si="16"/>
        <v>0.4151822255927069</v>
      </c>
      <c r="AC21">
        <f t="shared" si="26"/>
        <v>6</v>
      </c>
      <c r="AD21" s="8">
        <v>17</v>
      </c>
      <c r="AE21" s="25">
        <f t="shared" si="17"/>
        <v>2.7884550190535435</v>
      </c>
      <c r="AF21" s="25">
        <f t="shared" si="7"/>
        <v>1.7563712176552535</v>
      </c>
      <c r="AG21" s="25">
        <f t="shared" si="8"/>
        <v>1.4597058370688911</v>
      </c>
      <c r="AH21" s="25">
        <f t="shared" si="9"/>
        <v>4.3983356122744306</v>
      </c>
      <c r="AI21" s="27"/>
      <c r="AJ21">
        <f t="shared" si="27"/>
        <v>6</v>
      </c>
      <c r="AK21" s="8">
        <v>17</v>
      </c>
      <c r="AL21" s="25">
        <f t="shared" si="10"/>
        <v>1</v>
      </c>
      <c r="AM21" s="25">
        <f t="shared" si="11"/>
        <v>0.76021449808123798</v>
      </c>
      <c r="AN21" s="25">
        <f t="shared" si="12"/>
        <v>0.71759435991260656</v>
      </c>
      <c r="AO21" s="25">
        <f t="shared" si="13"/>
        <v>0.87370672287826689</v>
      </c>
      <c r="AP21" s="27"/>
      <c r="AQ21" s="28">
        <v>16</v>
      </c>
      <c r="AR21" s="27">
        <f>AVERAGE(AE53:AE55)</f>
        <v>0.60390985050599555</v>
      </c>
      <c r="AS21" s="27">
        <f t="shared" ref="AS21:AU21" si="40">AVERAGE(AF53:AF55)</f>
        <v>0.40163834311692997</v>
      </c>
      <c r="AT21" s="27">
        <f t="shared" si="40"/>
        <v>0.83952590279784045</v>
      </c>
      <c r="AU21" s="27">
        <f t="shared" si="40"/>
        <v>3.2764432437210829</v>
      </c>
      <c r="AV21" s="27"/>
      <c r="AW21" s="27"/>
      <c r="AX21" s="28">
        <v>16</v>
      </c>
      <c r="AY21" s="27">
        <f>AVERAGE(AL53:AL55)</f>
        <v>0.21657507342936244</v>
      </c>
      <c r="AZ21" s="27">
        <f t="shared" ref="AZ21" si="41">AVERAGE(AM53:AM55)</f>
        <v>0.17384211740296715</v>
      </c>
      <c r="BA21" s="27">
        <f t="shared" ref="BA21" si="42">AVERAGE(AN53:AN55)</f>
        <v>0.41271264219781095</v>
      </c>
      <c r="BB21" s="27">
        <f t="shared" ref="BB21" si="43">AVERAGE(AO53:AO55)</f>
        <v>0.65084858035375726</v>
      </c>
    </row>
    <row r="22" spans="1:54" x14ac:dyDescent="0.3">
      <c r="A22" s="1"/>
      <c r="B22">
        <v>18</v>
      </c>
      <c r="C22" s="10">
        <f>'S1 unemployed'!C243</f>
        <v>5.9123599264090982</v>
      </c>
      <c r="D22" s="10">
        <f>'S1 unemployed'!C290</f>
        <v>8.9823612117080653</v>
      </c>
      <c r="E22" s="10"/>
      <c r="F22" s="10">
        <f>'S1 unemployed'!C382</f>
        <v>10.419621482451783</v>
      </c>
      <c r="G22" s="10">
        <f>'S1 unemployed'!C490</f>
        <v>7.2944578464729961</v>
      </c>
      <c r="H22" s="10">
        <f>'S1 unemployed'!C618</f>
        <v>5.6687644278333522</v>
      </c>
      <c r="I22" s="10">
        <f>'S1 unemployed'!C699</f>
        <v>9.5048800982483357</v>
      </c>
      <c r="K22">
        <v>18</v>
      </c>
      <c r="L22" s="13">
        <f t="shared" si="5"/>
        <v>2.3790853993092251</v>
      </c>
      <c r="M22" s="13">
        <f t="shared" si="5"/>
        <v>4.1364685356641484</v>
      </c>
      <c r="O22" s="13">
        <f t="shared" si="5"/>
        <v>3.176355334104386</v>
      </c>
      <c r="P22" s="13">
        <f t="shared" si="5"/>
        <v>1.7890972381950716</v>
      </c>
      <c r="Q22" s="13">
        <f t="shared" si="5"/>
        <v>1.4019291536608725</v>
      </c>
      <c r="R22" s="13">
        <f t="shared" si="5"/>
        <v>4.5379496547654421</v>
      </c>
      <c r="T22">
        <v>18</v>
      </c>
      <c r="U22">
        <f t="shared" si="16"/>
        <v>-2.5715785244790901E-2</v>
      </c>
      <c r="V22">
        <f t="shared" si="16"/>
        <v>0.1921172048129165</v>
      </c>
      <c r="X22">
        <f t="shared" si="16"/>
        <v>-0.42902322465911702</v>
      </c>
      <c r="Y22">
        <f t="shared" si="16"/>
        <v>3.2726020539818101E-2</v>
      </c>
      <c r="Z22">
        <f t="shared" si="16"/>
        <v>-5.777668340801867E-2</v>
      </c>
      <c r="AA22">
        <f t="shared" si="16"/>
        <v>0.1396140424910115</v>
      </c>
      <c r="AC22">
        <f t="shared" si="26"/>
        <v>6</v>
      </c>
      <c r="AD22" s="8">
        <v>18</v>
      </c>
      <c r="AE22" s="25">
        <f t="shared" si="17"/>
        <v>2.7009144173565462</v>
      </c>
      <c r="AF22" s="25">
        <f t="shared" si="7"/>
        <v>1.7890972381950716</v>
      </c>
      <c r="AG22" s="25">
        <f t="shared" si="8"/>
        <v>1.4019291536608725</v>
      </c>
      <c r="AH22" s="25">
        <f t="shared" si="9"/>
        <v>4.5379496547654421</v>
      </c>
      <c r="AI22" s="27"/>
      <c r="AJ22">
        <f t="shared" si="27"/>
        <v>6</v>
      </c>
      <c r="AK22" s="8">
        <v>18</v>
      </c>
      <c r="AL22" s="25">
        <f t="shared" si="10"/>
        <v>0.96860605564772195</v>
      </c>
      <c r="AM22" s="25">
        <f t="shared" si="11"/>
        <v>0.77437938249108795</v>
      </c>
      <c r="AN22" s="25">
        <f t="shared" si="12"/>
        <v>0.68919122477730888</v>
      </c>
      <c r="AO22" s="25">
        <f t="shared" si="13"/>
        <v>0.90144033356322573</v>
      </c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</row>
    <row r="23" spans="1:54" x14ac:dyDescent="0.3">
      <c r="A23" s="1"/>
      <c r="B23">
        <v>19</v>
      </c>
      <c r="C23" s="10">
        <f>'S1 unemployed'!C244</f>
        <v>5.9698838036518858</v>
      </c>
      <c r="D23" s="10">
        <f>'S1 unemployed'!C291</f>
        <v>8.7843975420785458</v>
      </c>
      <c r="E23" s="10"/>
      <c r="F23" s="10">
        <f>'S1 unemployed'!C383</f>
        <v>10.435309217781153</v>
      </c>
      <c r="G23" s="10">
        <f>'S1 unemployed'!C491</f>
        <v>7.4319809444448808</v>
      </c>
      <c r="H23" s="10">
        <f>'S1 unemployed'!C619</f>
        <v>5.7165861513687597</v>
      </c>
      <c r="I23" s="10">
        <f>'S1 unemployed'!C700</f>
        <v>9.4540629753082435</v>
      </c>
      <c r="K23">
        <v>19</v>
      </c>
      <c r="L23" s="13">
        <f t="shared" si="5"/>
        <v>2.4366092765520126</v>
      </c>
      <c r="M23" s="13">
        <f t="shared" si="5"/>
        <v>3.9385048660346289</v>
      </c>
      <c r="O23" s="13">
        <f t="shared" si="5"/>
        <v>3.1920430694337565</v>
      </c>
      <c r="P23" s="13">
        <f t="shared" si="5"/>
        <v>1.9266203361669563</v>
      </c>
      <c r="Q23" s="13">
        <f t="shared" si="5"/>
        <v>1.4497508771962799</v>
      </c>
      <c r="R23" s="13">
        <f t="shared" si="5"/>
        <v>4.4871325318253499</v>
      </c>
      <c r="T23">
        <v>19</v>
      </c>
      <c r="U23">
        <f t="shared" si="16"/>
        <v>5.7523877242787513E-2</v>
      </c>
      <c r="V23">
        <f t="shared" si="16"/>
        <v>-0.1979636696295195</v>
      </c>
      <c r="X23">
        <f t="shared" si="16"/>
        <v>1.5687735329370511E-2</v>
      </c>
      <c r="Y23">
        <f t="shared" si="16"/>
        <v>0.13752309797188467</v>
      </c>
      <c r="Z23">
        <f t="shared" si="16"/>
        <v>4.7821723535407479E-2</v>
      </c>
      <c r="AA23">
        <f t="shared" si="16"/>
        <v>-5.0817122940092219E-2</v>
      </c>
      <c r="AC23">
        <f t="shared" si="26"/>
        <v>7</v>
      </c>
      <c r="AD23" s="8">
        <v>19</v>
      </c>
      <c r="AE23" s="25">
        <f t="shared" si="17"/>
        <v>2.6593303983374259</v>
      </c>
      <c r="AF23" s="25">
        <f t="shared" si="7"/>
        <v>1.9266203361669563</v>
      </c>
      <c r="AG23" s="25">
        <f t="shared" si="8"/>
        <v>1.4497508771962799</v>
      </c>
      <c r="AH23" s="25">
        <f t="shared" si="9"/>
        <v>4.4871325318253499</v>
      </c>
      <c r="AI23" s="27"/>
      <c r="AJ23">
        <f t="shared" si="27"/>
        <v>7</v>
      </c>
      <c r="AK23" s="8">
        <v>19</v>
      </c>
      <c r="AL23" s="25">
        <f t="shared" si="10"/>
        <v>0.95369313120211452</v>
      </c>
      <c r="AM23" s="25">
        <f t="shared" si="11"/>
        <v>0.8339038451151356</v>
      </c>
      <c r="AN23" s="25">
        <f t="shared" si="12"/>
        <v>0.71270048138151387</v>
      </c>
      <c r="AO23" s="25">
        <f t="shared" si="13"/>
        <v>0.89134577374241875</v>
      </c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</row>
    <row r="24" spans="1:54" x14ac:dyDescent="0.3">
      <c r="A24" s="1"/>
      <c r="B24">
        <v>20</v>
      </c>
      <c r="C24" s="10">
        <f>'S1 unemployed'!C245</f>
        <v>6.0633259716792836</v>
      </c>
      <c r="D24" s="10">
        <f>'S1 unemployed'!C292</f>
        <v>8.6438136161070407</v>
      </c>
      <c r="E24" s="10"/>
      <c r="F24" s="10">
        <f>'S1 unemployed'!C384</f>
        <v>10.315859911201136</v>
      </c>
      <c r="G24" s="10">
        <f>'S1 unemployed'!C492</f>
        <v>7.4135607034262252</v>
      </c>
      <c r="H24" s="10">
        <f>'S1 unemployed'!C620</f>
        <v>5.8742010879682294</v>
      </c>
      <c r="I24" s="10">
        <f>'S1 unemployed'!C701</f>
        <v>9.6040181464679204</v>
      </c>
      <c r="K24">
        <v>20</v>
      </c>
      <c r="L24" s="13">
        <f t="shared" si="5"/>
        <v>2.5300514445794104</v>
      </c>
      <c r="M24" s="13">
        <f t="shared" si="5"/>
        <v>3.7979209400631238</v>
      </c>
      <c r="O24" s="13">
        <f t="shared" si="5"/>
        <v>3.0725937628537388</v>
      </c>
      <c r="P24" s="13">
        <f t="shared" si="5"/>
        <v>1.9082000951483007</v>
      </c>
      <c r="Q24" s="13">
        <f t="shared" si="5"/>
        <v>1.6073658137957496</v>
      </c>
      <c r="R24" s="13">
        <f t="shared" si="5"/>
        <v>4.6370877029850268</v>
      </c>
      <c r="T24">
        <v>20</v>
      </c>
      <c r="U24">
        <f t="shared" si="16"/>
        <v>9.3442168027397798E-2</v>
      </c>
      <c r="V24">
        <f t="shared" si="16"/>
        <v>-0.14058392597150515</v>
      </c>
      <c r="X24">
        <f t="shared" si="16"/>
        <v>-0.11944930658001773</v>
      </c>
      <c r="Y24">
        <f t="shared" si="16"/>
        <v>-1.8420241018655581E-2</v>
      </c>
      <c r="Z24">
        <f t="shared" si="16"/>
        <v>0.15761493659946968</v>
      </c>
      <c r="AA24">
        <f t="shared" si="16"/>
        <v>0.14995517115967694</v>
      </c>
      <c r="AC24">
        <f t="shared" si="26"/>
        <v>7</v>
      </c>
      <c r="AD24" s="8">
        <v>20</v>
      </c>
      <c r="AE24" s="25">
        <f t="shared" si="17"/>
        <v>2.6038000434960509</v>
      </c>
      <c r="AF24" s="25">
        <f t="shared" si="7"/>
        <v>1.9082000951483007</v>
      </c>
      <c r="AG24" s="25">
        <f t="shared" si="8"/>
        <v>1.6073658137957496</v>
      </c>
      <c r="AH24" s="25">
        <f t="shared" si="9"/>
        <v>4.6370877029850268</v>
      </c>
      <c r="AI24" s="27"/>
      <c r="AJ24">
        <f t="shared" si="27"/>
        <v>7</v>
      </c>
      <c r="AK24" s="8">
        <v>20</v>
      </c>
      <c r="AL24" s="25">
        <f t="shared" si="10"/>
        <v>0.93377875049238979</v>
      </c>
      <c r="AM24" s="25">
        <f t="shared" si="11"/>
        <v>0.82593096663718657</v>
      </c>
      <c r="AN24" s="25">
        <f t="shared" si="12"/>
        <v>0.79018430495029268</v>
      </c>
      <c r="AO24" s="25">
        <f t="shared" si="13"/>
        <v>0.92113359639218251</v>
      </c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</row>
    <row r="25" spans="1:54" x14ac:dyDescent="0.3">
      <c r="A25" s="1"/>
      <c r="B25">
        <v>21</v>
      </c>
      <c r="C25" s="10">
        <f>'S1 unemployed'!C246</f>
        <v>5.9505965939266616</v>
      </c>
      <c r="D25" s="10">
        <f>'S1 unemployed'!C293</f>
        <v>8.4195322954057907</v>
      </c>
      <c r="E25" s="10"/>
      <c r="F25" s="10">
        <f>'S1 unemployed'!C385</f>
        <v>10.16710578554156</v>
      </c>
      <c r="G25" s="10">
        <f>'S1 unemployed'!C493</f>
        <v>7.3646169851612555</v>
      </c>
      <c r="H25" s="10">
        <f>'S1 unemployed'!C621</f>
        <v>5.9559097238498335</v>
      </c>
      <c r="I25" s="10">
        <f>'S1 unemployed'!C702</f>
        <v>9.755225433150212</v>
      </c>
      <c r="K25">
        <v>21</v>
      </c>
      <c r="L25" s="13">
        <f t="shared" si="5"/>
        <v>2.4173220668267885</v>
      </c>
      <c r="M25" s="13">
        <f t="shared" si="5"/>
        <v>3.5736396193618738</v>
      </c>
      <c r="O25" s="13">
        <f t="shared" si="5"/>
        <v>2.9238396371941633</v>
      </c>
      <c r="P25" s="13">
        <f t="shared" si="5"/>
        <v>1.859256376883331</v>
      </c>
      <c r="Q25" s="13">
        <f t="shared" si="5"/>
        <v>1.6890744496773538</v>
      </c>
      <c r="R25" s="13">
        <f t="shared" si="5"/>
        <v>4.7882949896673184</v>
      </c>
      <c r="T25">
        <v>21</v>
      </c>
      <c r="U25">
        <f t="shared" si="16"/>
        <v>-0.11272937775262193</v>
      </c>
      <c r="V25">
        <f t="shared" si="16"/>
        <v>-0.22428132070124995</v>
      </c>
      <c r="X25">
        <f t="shared" si="16"/>
        <v>-0.14875412565957546</v>
      </c>
      <c r="Y25">
        <f t="shared" si="16"/>
        <v>-4.8943718264969682E-2</v>
      </c>
      <c r="Z25">
        <f t="shared" si="16"/>
        <v>8.1708635881604152E-2</v>
      </c>
      <c r="AA25">
        <f t="shared" si="16"/>
        <v>0.15120728668229155</v>
      </c>
      <c r="AC25">
        <f t="shared" si="26"/>
        <v>7</v>
      </c>
      <c r="AD25" s="8">
        <v>21</v>
      </c>
      <c r="AE25" s="25">
        <f t="shared" si="17"/>
        <v>2.4418784354582352</v>
      </c>
      <c r="AF25" s="25">
        <f t="shared" si="7"/>
        <v>1.859256376883331</v>
      </c>
      <c r="AG25" s="25">
        <f t="shared" si="8"/>
        <v>1.6890744496773538</v>
      </c>
      <c r="AH25" s="25">
        <f t="shared" si="9"/>
        <v>4.7882949896673184</v>
      </c>
      <c r="AI25" s="27"/>
      <c r="AJ25">
        <f t="shared" si="27"/>
        <v>7</v>
      </c>
      <c r="AK25" s="8">
        <v>21</v>
      </c>
      <c r="AL25" s="25">
        <f t="shared" si="10"/>
        <v>0.87571017598378076</v>
      </c>
      <c r="AM25" s="25">
        <f t="shared" si="11"/>
        <v>0.80474653601055313</v>
      </c>
      <c r="AN25" s="25">
        <f t="shared" si="12"/>
        <v>0.8303524366216225</v>
      </c>
      <c r="AO25" s="25">
        <f t="shared" si="13"/>
        <v>0.95117014534352173</v>
      </c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</row>
    <row r="26" spans="1:54" x14ac:dyDescent="0.3">
      <c r="A26" s="1"/>
      <c r="B26">
        <v>22</v>
      </c>
      <c r="C26" s="10">
        <f>'S1 unemployed'!C247</f>
        <v>5.8370251673107738</v>
      </c>
      <c r="D26" s="10">
        <f>'S1 unemployed'!C294</f>
        <v>8.410649455425574</v>
      </c>
      <c r="E26" s="10"/>
      <c r="F26" s="10">
        <f>'S1 unemployed'!C386</f>
        <v>10.067150438643994</v>
      </c>
      <c r="G26" s="10">
        <f>'S1 unemployed'!C494</f>
        <v>7.6054293274221623</v>
      </c>
      <c r="H26" s="10">
        <f>'S1 unemployed'!C622</f>
        <v>5.8381356338694097</v>
      </c>
      <c r="I26" s="10">
        <f>'S1 unemployed'!C703</f>
        <v>10.001040285038099</v>
      </c>
      <c r="K26">
        <v>22</v>
      </c>
      <c r="L26" s="13">
        <f t="shared" si="5"/>
        <v>2.3037506402109007</v>
      </c>
      <c r="M26" s="13">
        <f t="shared" si="5"/>
        <v>3.564756779381657</v>
      </c>
      <c r="O26" s="13">
        <f t="shared" si="5"/>
        <v>2.823884290296597</v>
      </c>
      <c r="P26" s="13">
        <f t="shared" si="5"/>
        <v>2.1000687191442378</v>
      </c>
      <c r="Q26" s="13">
        <f t="shared" si="5"/>
        <v>1.5713003596969299</v>
      </c>
      <c r="R26" s="13">
        <f t="shared" si="5"/>
        <v>5.0341098415552059</v>
      </c>
      <c r="T26">
        <v>22</v>
      </c>
      <c r="U26">
        <f t="shared" si="16"/>
        <v>-0.11357142661588782</v>
      </c>
      <c r="V26">
        <f t="shared" si="16"/>
        <v>-8.8828399802167723E-3</v>
      </c>
      <c r="X26">
        <f t="shared" si="16"/>
        <v>-9.9955346897566244E-2</v>
      </c>
      <c r="Y26">
        <f t="shared" si="16"/>
        <v>0.24081234226090675</v>
      </c>
      <c r="Z26">
        <f t="shared" si="16"/>
        <v>-0.11777408998042382</v>
      </c>
      <c r="AA26">
        <f t="shared" si="16"/>
        <v>0.24581485188788754</v>
      </c>
      <c r="AC26">
        <f t="shared" si="26"/>
        <v>8</v>
      </c>
      <c r="AD26" s="8">
        <v>22</v>
      </c>
      <c r="AE26" s="25">
        <f t="shared" si="17"/>
        <v>2.3677418976270115</v>
      </c>
      <c r="AF26" s="25">
        <f t="shared" si="7"/>
        <v>2.1000687191442378</v>
      </c>
      <c r="AG26" s="25">
        <f t="shared" si="8"/>
        <v>1.5713003596969299</v>
      </c>
      <c r="AH26" s="25">
        <f t="shared" si="9"/>
        <v>5.0341098415552059</v>
      </c>
      <c r="AI26" s="27"/>
      <c r="AJ26">
        <f t="shared" si="27"/>
        <v>8</v>
      </c>
      <c r="AK26" s="8">
        <v>22</v>
      </c>
      <c r="AL26" s="25">
        <f t="shared" si="10"/>
        <v>0.84912321749793529</v>
      </c>
      <c r="AM26" s="25">
        <f t="shared" si="11"/>
        <v>0.9089779377002476</v>
      </c>
      <c r="AN26" s="25">
        <f t="shared" si="12"/>
        <v>0.77245445432438287</v>
      </c>
      <c r="AO26" s="25">
        <f t="shared" si="13"/>
        <v>1</v>
      </c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</row>
    <row r="27" spans="1:54" x14ac:dyDescent="0.3">
      <c r="A27" s="1"/>
      <c r="B27">
        <v>23</v>
      </c>
      <c r="C27" s="10">
        <f>'S1 unemployed'!C248</f>
        <v>6.0392239462660022</v>
      </c>
      <c r="D27" s="10">
        <f>'S1 unemployed'!C295</f>
        <v>8.37726882153882</v>
      </c>
      <c r="E27" s="10"/>
      <c r="F27" s="10">
        <f>'S1 unemployed'!C387</f>
        <v>10.051931104139292</v>
      </c>
      <c r="G27" s="10">
        <f>'S1 unemployed'!C495</f>
        <v>7.8157233047120096</v>
      </c>
      <c r="H27" s="10">
        <f>'S1 unemployed'!C623</f>
        <v>5.8986995208761117</v>
      </c>
      <c r="I27" s="10">
        <f>'S1 unemployed'!C704</f>
        <v>9.892323588087363</v>
      </c>
      <c r="K27">
        <v>23</v>
      </c>
      <c r="L27" s="13">
        <f t="shared" si="5"/>
        <v>2.5059494191661291</v>
      </c>
      <c r="M27" s="13">
        <f t="shared" si="5"/>
        <v>3.5313761454949031</v>
      </c>
      <c r="O27" s="13">
        <f t="shared" si="5"/>
        <v>2.8086649557918957</v>
      </c>
      <c r="P27" s="13">
        <f t="shared" si="5"/>
        <v>2.3103626964340851</v>
      </c>
      <c r="Q27" s="13">
        <f t="shared" si="5"/>
        <v>1.6318642467036319</v>
      </c>
      <c r="R27" s="13">
        <f t="shared" si="5"/>
        <v>4.9253931446044694</v>
      </c>
      <c r="T27">
        <v>23</v>
      </c>
      <c r="U27">
        <f t="shared" si="16"/>
        <v>0.20219877895522842</v>
      </c>
      <c r="V27">
        <f t="shared" si="16"/>
        <v>-3.3380633886753941E-2</v>
      </c>
      <c r="X27">
        <f t="shared" si="16"/>
        <v>-1.5219334504701365E-2</v>
      </c>
      <c r="Y27">
        <f t="shared" si="16"/>
        <v>0.21029397728984733</v>
      </c>
      <c r="Z27">
        <f t="shared" si="16"/>
        <v>6.0563887006702011E-2</v>
      </c>
      <c r="AA27">
        <f t="shared" si="16"/>
        <v>-0.10871669695073649</v>
      </c>
      <c r="AC27">
        <f t="shared" si="26"/>
        <v>8</v>
      </c>
      <c r="AD27" s="8">
        <v>23</v>
      </c>
      <c r="AE27" s="25">
        <f t="shared" si="17"/>
        <v>2.4189415011482693</v>
      </c>
      <c r="AF27" s="25">
        <f t="shared" si="7"/>
        <v>2.3103626964340851</v>
      </c>
      <c r="AG27" s="25">
        <f t="shared" si="8"/>
        <v>1.6318642467036319</v>
      </c>
      <c r="AH27" s="25">
        <f t="shared" si="9"/>
        <v>4.9253931446044694</v>
      </c>
      <c r="AI27" s="27"/>
      <c r="AJ27">
        <f t="shared" si="27"/>
        <v>8</v>
      </c>
      <c r="AK27" s="8">
        <v>23</v>
      </c>
      <c r="AL27" s="25">
        <f t="shared" si="10"/>
        <v>0.86748449755137369</v>
      </c>
      <c r="AM27" s="25">
        <f t="shared" si="11"/>
        <v>1</v>
      </c>
      <c r="AN27" s="25">
        <f t="shared" si="12"/>
        <v>0.80222778442057718</v>
      </c>
      <c r="AO27" s="25">
        <f t="shared" si="13"/>
        <v>0.9784039879199079</v>
      </c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</row>
    <row r="28" spans="1:54" x14ac:dyDescent="0.3">
      <c r="A28" s="1"/>
      <c r="B28">
        <v>24</v>
      </c>
      <c r="C28" s="10">
        <f>'S1 unemployed'!C249</f>
        <v>6.0192700729927013</v>
      </c>
      <c r="D28" s="10">
        <f>'S1 unemployed'!C296</f>
        <v>8.2694960212201583</v>
      </c>
      <c r="E28" s="10"/>
      <c r="F28" s="10">
        <f>'S1 unemployed'!C388</f>
        <v>9.4384194137227517</v>
      </c>
      <c r="G28" s="10">
        <f>'S1 unemployed'!C496</f>
        <v>7.6616133724321926</v>
      </c>
      <c r="H28" s="10">
        <f>'S1 unemployed'!C624</f>
        <v>5.8813055566969368</v>
      </c>
      <c r="I28" s="10">
        <f>'S1 unemployed'!C705</f>
        <v>9.8582810867293631</v>
      </c>
      <c r="K28">
        <v>24</v>
      </c>
      <c r="L28" s="13">
        <f t="shared" si="5"/>
        <v>2.4859955458928282</v>
      </c>
      <c r="M28" s="13">
        <f t="shared" si="5"/>
        <v>3.4236033451762413</v>
      </c>
      <c r="O28" s="13">
        <f t="shared" si="5"/>
        <v>2.1951532653753549</v>
      </c>
      <c r="P28" s="13">
        <f t="shared" si="5"/>
        <v>2.1562527641542681</v>
      </c>
      <c r="Q28" s="13">
        <f t="shared" si="5"/>
        <v>1.614470282524457</v>
      </c>
      <c r="R28" s="13">
        <f t="shared" si="5"/>
        <v>4.8913506432464695</v>
      </c>
      <c r="T28">
        <v>24</v>
      </c>
      <c r="U28">
        <f t="shared" si="16"/>
        <v>-1.9953873273300893E-2</v>
      </c>
      <c r="V28">
        <f t="shared" si="16"/>
        <v>-0.10777280031866177</v>
      </c>
      <c r="X28">
        <f t="shared" si="16"/>
        <v>-0.61351169041654074</v>
      </c>
      <c r="Y28">
        <f t="shared" si="16"/>
        <v>-0.15410993227981695</v>
      </c>
      <c r="Z28">
        <f t="shared" si="16"/>
        <v>-1.7393964179174937E-2</v>
      </c>
      <c r="AA28">
        <f t="shared" si="16"/>
        <v>-3.404250135799991E-2</v>
      </c>
      <c r="AC28">
        <f t="shared" si="26"/>
        <v>8</v>
      </c>
      <c r="AD28" s="8">
        <v>24</v>
      </c>
      <c r="AE28" s="25">
        <f t="shared" si="17"/>
        <v>2.1718620464787683</v>
      </c>
      <c r="AF28" s="25">
        <f t="shared" si="7"/>
        <v>2.1562527641542681</v>
      </c>
      <c r="AG28" s="25">
        <f t="shared" si="8"/>
        <v>1.614470282524457</v>
      </c>
      <c r="AH28" s="25">
        <f t="shared" si="9"/>
        <v>4.8913506432464695</v>
      </c>
      <c r="AI28" s="27"/>
      <c r="AJ28">
        <f t="shared" si="27"/>
        <v>8</v>
      </c>
      <c r="AK28" s="8">
        <v>24</v>
      </c>
      <c r="AL28" s="25">
        <f t="shared" si="10"/>
        <v>0.77887648595312142</v>
      </c>
      <c r="AM28" s="25">
        <f t="shared" si="11"/>
        <v>0.93329621685907715</v>
      </c>
      <c r="AN28" s="25">
        <f t="shared" si="12"/>
        <v>0.79367687623447214</v>
      </c>
      <c r="AO28" s="25">
        <f t="shared" si="13"/>
        <v>0.97164162030587853</v>
      </c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</row>
    <row r="29" spans="1:54" x14ac:dyDescent="0.3">
      <c r="A29" s="1"/>
      <c r="B29">
        <v>25</v>
      </c>
      <c r="C29" s="10">
        <f>'S1 unemployed'!C250</f>
        <v>5.8375398357719419</v>
      </c>
      <c r="D29" s="10">
        <f>'S1 unemployed'!C297</f>
        <v>8.2026078022222464</v>
      </c>
      <c r="E29" s="10"/>
      <c r="F29" s="10">
        <f>'S1 unemployed'!C389</f>
        <v>9.4652992488706325</v>
      </c>
      <c r="G29" s="10">
        <f>'S1 unemployed'!C497</f>
        <v>7.6096506573985518</v>
      </c>
      <c r="H29" s="10">
        <f>'S1 unemployed'!C625</f>
        <v>6.0365662165298959</v>
      </c>
      <c r="I29" s="10">
        <f>'S1 unemployed'!C706</f>
        <v>9.7852790720406624</v>
      </c>
      <c r="K29">
        <v>25</v>
      </c>
      <c r="L29" s="13">
        <f t="shared" si="5"/>
        <v>2.3042653086720688</v>
      </c>
      <c r="M29" s="13">
        <f t="shared" si="5"/>
        <v>3.3567151261783295</v>
      </c>
      <c r="O29" s="13">
        <f t="shared" si="5"/>
        <v>2.2220331005232357</v>
      </c>
      <c r="P29" s="13">
        <f t="shared" si="5"/>
        <v>2.1042900491206273</v>
      </c>
      <c r="Q29" s="13">
        <f t="shared" si="5"/>
        <v>1.7697309423574161</v>
      </c>
      <c r="R29" s="13">
        <f t="shared" si="5"/>
        <v>4.8183486285577688</v>
      </c>
      <c r="T29">
        <v>25</v>
      </c>
      <c r="U29">
        <f t="shared" si="16"/>
        <v>-0.18173023722075943</v>
      </c>
      <c r="V29">
        <f t="shared" si="16"/>
        <v>-6.6888218997911864E-2</v>
      </c>
      <c r="X29">
        <f t="shared" si="16"/>
        <v>2.6879835147880726E-2</v>
      </c>
      <c r="Y29">
        <f t="shared" si="16"/>
        <v>-5.1962715033640805E-2</v>
      </c>
      <c r="Z29">
        <f t="shared" si="16"/>
        <v>0.15526065983295911</v>
      </c>
      <c r="AA29">
        <f t="shared" si="16"/>
        <v>-7.3002014688700712E-2</v>
      </c>
      <c r="AC29">
        <f t="shared" si="26"/>
        <v>9</v>
      </c>
      <c r="AD29" s="8">
        <v>25</v>
      </c>
      <c r="AE29" s="25">
        <f t="shared" si="17"/>
        <v>2.0979491727885047</v>
      </c>
      <c r="AF29" s="25">
        <f t="shared" si="7"/>
        <v>2.1042900491206273</v>
      </c>
      <c r="AG29" s="25">
        <f t="shared" si="8"/>
        <v>1.7697309423574161</v>
      </c>
      <c r="AH29" s="25">
        <f t="shared" si="9"/>
        <v>4.8183486285577688</v>
      </c>
      <c r="AI29" s="27"/>
      <c r="AJ29">
        <f t="shared" si="27"/>
        <v>9</v>
      </c>
      <c r="AK29" s="8">
        <v>25</v>
      </c>
      <c r="AL29" s="25">
        <f t="shared" si="10"/>
        <v>0.75236973824329068</v>
      </c>
      <c r="AM29" s="25">
        <f t="shared" si="11"/>
        <v>0.91080506639432879</v>
      </c>
      <c r="AN29" s="25">
        <f t="shared" si="12"/>
        <v>0.87000333255402917</v>
      </c>
      <c r="AO29" s="25">
        <f t="shared" si="13"/>
        <v>0.95714014596654462</v>
      </c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</row>
    <row r="30" spans="1:54" x14ac:dyDescent="0.3">
      <c r="A30" s="1"/>
      <c r="B30">
        <v>26</v>
      </c>
      <c r="C30" s="10">
        <f>'S1 unemployed'!C251</f>
        <v>5.7278348598261193</v>
      </c>
      <c r="D30" s="10">
        <f>'S1 unemployed'!C298</f>
        <v>7.9360397750015803</v>
      </c>
      <c r="E30" s="10"/>
      <c r="F30" s="10">
        <f>'S1 unemployed'!C390</f>
        <v>9.1559956544194918</v>
      </c>
      <c r="G30" s="10">
        <f>'S1 unemployed'!C498</f>
        <v>7.6116139174014208</v>
      </c>
      <c r="H30" s="10">
        <f>'S1 unemployed'!C626</f>
        <v>6.1139931740614335</v>
      </c>
      <c r="I30" s="10">
        <f>'S1 unemployed'!C707</f>
        <v>9.8098918686809551</v>
      </c>
      <c r="K30">
        <v>26</v>
      </c>
      <c r="L30" s="13">
        <f t="shared" si="5"/>
        <v>2.1945603327262462</v>
      </c>
      <c r="M30" s="13">
        <f t="shared" si="5"/>
        <v>3.0901470989576634</v>
      </c>
      <c r="O30" s="13">
        <f t="shared" si="5"/>
        <v>1.912729506072095</v>
      </c>
      <c r="P30" s="13">
        <f t="shared" si="5"/>
        <v>2.1062533091234963</v>
      </c>
      <c r="Q30" s="13">
        <f t="shared" si="5"/>
        <v>1.8471578998889537</v>
      </c>
      <c r="R30" s="13">
        <f t="shared" si="5"/>
        <v>4.8429614251980615</v>
      </c>
      <c r="T30">
        <v>26</v>
      </c>
      <c r="U30">
        <f t="shared" si="16"/>
        <v>-0.10970497594582262</v>
      </c>
      <c r="V30">
        <f t="shared" si="16"/>
        <v>-0.26656802722066608</v>
      </c>
      <c r="X30">
        <f t="shared" si="16"/>
        <v>-0.30930359445114064</v>
      </c>
      <c r="Y30">
        <f t="shared" si="16"/>
        <v>1.9632600028689495E-3</v>
      </c>
      <c r="Z30">
        <f t="shared" si="16"/>
        <v>7.742695753153761E-2</v>
      </c>
      <c r="AA30">
        <f t="shared" si="16"/>
        <v>2.46127966402927E-2</v>
      </c>
      <c r="AC30">
        <f t="shared" si="26"/>
        <v>9</v>
      </c>
      <c r="AD30" s="8">
        <v>26</v>
      </c>
      <c r="AE30" s="25">
        <f t="shared" si="17"/>
        <v>1.869423640249295</v>
      </c>
      <c r="AF30" s="25">
        <f t="shared" si="7"/>
        <v>2.1062533091234963</v>
      </c>
      <c r="AG30" s="25">
        <f t="shared" si="8"/>
        <v>1.8471578998889537</v>
      </c>
      <c r="AH30" s="25">
        <f t="shared" si="9"/>
        <v>4.8429614251980615</v>
      </c>
      <c r="AI30" s="27"/>
      <c r="AJ30">
        <f t="shared" si="27"/>
        <v>9</v>
      </c>
      <c r="AK30" s="8">
        <v>26</v>
      </c>
      <c r="AL30" s="25">
        <f t="shared" si="10"/>
        <v>0.6704155625518442</v>
      </c>
      <c r="AM30" s="25">
        <f t="shared" si="11"/>
        <v>0.91165482907700157</v>
      </c>
      <c r="AN30" s="25">
        <f t="shared" si="12"/>
        <v>0.9080665824355203</v>
      </c>
      <c r="AO30" s="25">
        <f t="shared" si="13"/>
        <v>0.9620293512908149</v>
      </c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</row>
    <row r="31" spans="1:54" x14ac:dyDescent="0.3">
      <c r="A31" s="1"/>
      <c r="B31">
        <v>27</v>
      </c>
      <c r="C31" s="10">
        <f>'S1 unemployed'!C252</f>
        <v>5.8168131068801889</v>
      </c>
      <c r="D31" s="10">
        <f>'S1 unemployed'!C299</f>
        <v>7.711741299816838</v>
      </c>
      <c r="E31" s="10"/>
      <c r="F31" s="10">
        <f>'S1 unemployed'!C391</f>
        <v>8.833515000982791</v>
      </c>
      <c r="G31" s="10">
        <f>'S1 unemployed'!C499</f>
        <v>7.3406964210394765</v>
      </c>
      <c r="H31" s="10">
        <f>'S1 unemployed'!C627</f>
        <v>6.3010009792188013</v>
      </c>
      <c r="I31" s="10">
        <f>'S1 unemployed'!C708</f>
        <v>9.8674980514419328</v>
      </c>
      <c r="K31">
        <v>27</v>
      </c>
      <c r="L31" s="13">
        <f t="shared" si="5"/>
        <v>2.2835385797803158</v>
      </c>
      <c r="M31" s="13">
        <f t="shared" si="5"/>
        <v>2.865848623772921</v>
      </c>
      <c r="O31" s="13">
        <f t="shared" si="5"/>
        <v>1.5902488526353942</v>
      </c>
      <c r="P31" s="13">
        <f t="shared" si="5"/>
        <v>1.835335812761552</v>
      </c>
      <c r="Q31" s="13">
        <f t="shared" si="5"/>
        <v>2.0341657050463215</v>
      </c>
      <c r="R31" s="13">
        <f t="shared" si="5"/>
        <v>4.9005676079590392</v>
      </c>
      <c r="T31">
        <v>27</v>
      </c>
      <c r="U31">
        <f t="shared" si="16"/>
        <v>8.8978247054069648E-2</v>
      </c>
      <c r="V31">
        <f t="shared" si="16"/>
        <v>-0.22429847518474233</v>
      </c>
      <c r="X31">
        <f t="shared" si="16"/>
        <v>-0.32248065343670085</v>
      </c>
      <c r="Y31">
        <f t="shared" si="16"/>
        <v>-0.27091749636194429</v>
      </c>
      <c r="Z31">
        <f t="shared" si="16"/>
        <v>0.18700780515736781</v>
      </c>
      <c r="AA31">
        <f t="shared" si="16"/>
        <v>5.7606182760977731E-2</v>
      </c>
      <c r="AC31">
        <f t="shared" si="26"/>
        <v>9</v>
      </c>
      <c r="AD31" s="8">
        <v>27</v>
      </c>
      <c r="AE31" s="25">
        <f t="shared" si="17"/>
        <v>1.7168233463935039</v>
      </c>
      <c r="AF31" s="25">
        <f t="shared" si="7"/>
        <v>1.835335812761552</v>
      </c>
      <c r="AG31" s="25">
        <f t="shared" si="8"/>
        <v>2.0341657050463215</v>
      </c>
      <c r="AH31" s="25">
        <f t="shared" si="9"/>
        <v>4.9005676079590392</v>
      </c>
      <c r="AI31" s="27"/>
      <c r="AJ31">
        <f t="shared" si="27"/>
        <v>9</v>
      </c>
      <c r="AK31" s="8">
        <v>27</v>
      </c>
      <c r="AL31" s="25">
        <f t="shared" si="10"/>
        <v>0.61568981197918959</v>
      </c>
      <c r="AM31" s="25">
        <f t="shared" si="11"/>
        <v>0.79439293908021003</v>
      </c>
      <c r="AN31" s="25">
        <f t="shared" si="12"/>
        <v>1</v>
      </c>
      <c r="AO31" s="25">
        <f t="shared" si="13"/>
        <v>0.97347252288898989</v>
      </c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</row>
    <row r="32" spans="1:54" x14ac:dyDescent="0.3">
      <c r="A32" s="1"/>
      <c r="B32">
        <v>28</v>
      </c>
      <c r="C32" s="10">
        <f>'S1 unemployed'!C253</f>
        <v>5.7254023598956287</v>
      </c>
      <c r="D32" s="10">
        <f>'S1 unemployed'!C300</f>
        <v>7.5933413852859317</v>
      </c>
      <c r="E32" s="10"/>
      <c r="F32" s="10">
        <f>'S1 unemployed'!C392</f>
        <v>8.4640196742345939</v>
      </c>
      <c r="G32" s="10">
        <f>'S1 unemployed'!C500</f>
        <v>7.4469990112191589</v>
      </c>
      <c r="H32" s="10">
        <f>'S1 unemployed'!C628</f>
        <v>6.1514830870054951</v>
      </c>
      <c r="I32" s="10">
        <f>'S1 unemployed'!C709</f>
        <v>9.8856880389708692</v>
      </c>
      <c r="K32">
        <v>28</v>
      </c>
      <c r="L32" s="13">
        <f t="shared" si="5"/>
        <v>2.1921278327957556</v>
      </c>
      <c r="M32" s="13">
        <f t="shared" si="5"/>
        <v>2.7474487092420148</v>
      </c>
      <c r="O32" s="13">
        <f t="shared" si="5"/>
        <v>1.2207535258871971</v>
      </c>
      <c r="P32" s="13">
        <f t="shared" si="5"/>
        <v>1.9416384029412344</v>
      </c>
      <c r="Q32" s="13">
        <f t="shared" si="5"/>
        <v>1.8846478128330153</v>
      </c>
      <c r="R32" s="13">
        <f t="shared" si="5"/>
        <v>4.9187575954879756</v>
      </c>
      <c r="T32">
        <v>28</v>
      </c>
      <c r="U32">
        <f t="shared" si="16"/>
        <v>-9.1410746984560198E-2</v>
      </c>
      <c r="V32">
        <f t="shared" si="16"/>
        <v>-0.11839991453090626</v>
      </c>
      <c r="X32">
        <f t="shared" si="16"/>
        <v>-0.36949532674819707</v>
      </c>
      <c r="Y32">
        <f t="shared" si="16"/>
        <v>0.10630259017968235</v>
      </c>
      <c r="Z32">
        <f t="shared" si="16"/>
        <v>-0.14951789221330625</v>
      </c>
      <c r="AA32">
        <f t="shared" si="16"/>
        <v>1.8189987528936413E-2</v>
      </c>
      <c r="AC32">
        <f t="shared" si="26"/>
        <v>10</v>
      </c>
      <c r="AD32" s="8">
        <v>28</v>
      </c>
      <c r="AE32" s="25">
        <f t="shared" si="17"/>
        <v>1.523721350305616</v>
      </c>
      <c r="AF32" s="25">
        <f t="shared" si="7"/>
        <v>1.9416384029412344</v>
      </c>
      <c r="AG32" s="25">
        <f t="shared" si="8"/>
        <v>1.8846478128330153</v>
      </c>
      <c r="AH32" s="25">
        <f t="shared" si="9"/>
        <v>4.9187575954879756</v>
      </c>
      <c r="AI32" s="27"/>
      <c r="AJ32">
        <f t="shared" si="27"/>
        <v>10</v>
      </c>
      <c r="AK32" s="8">
        <v>28</v>
      </c>
      <c r="AL32" s="25">
        <f t="shared" si="10"/>
        <v>0.54643927906098944</v>
      </c>
      <c r="AM32" s="25">
        <f t="shared" si="11"/>
        <v>0.84040415210046637</v>
      </c>
      <c r="AN32" s="25">
        <f t="shared" si="12"/>
        <v>0.92649669992843509</v>
      </c>
      <c r="AO32" s="25">
        <f t="shared" si="13"/>
        <v>0.9770858702535592</v>
      </c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</row>
    <row r="33" spans="1:54" x14ac:dyDescent="0.3">
      <c r="A33" s="1"/>
      <c r="B33">
        <v>29</v>
      </c>
      <c r="C33" s="10">
        <f>'S1 unemployed'!C254</f>
        <v>5.6699190176133811</v>
      </c>
      <c r="D33" s="10">
        <f>'S1 unemployed'!C301</f>
        <v>7.6556722996260946</v>
      </c>
      <c r="E33" s="10"/>
      <c r="F33" s="10">
        <f>'S1 unemployed'!C393</f>
        <v>8.3069965368967402</v>
      </c>
      <c r="G33" s="10">
        <f>'S1 unemployed'!C501</f>
        <v>7.434229973396393</v>
      </c>
      <c r="H33" s="10">
        <f>'S1 unemployed'!C629</f>
        <v>6.0746355286967804</v>
      </c>
      <c r="I33" s="10">
        <f>'S1 unemployed'!C710</f>
        <v>9.6398676270196617</v>
      </c>
      <c r="K33">
        <v>29</v>
      </c>
      <c r="L33" s="13">
        <f t="shared" si="5"/>
        <v>2.136644490513508</v>
      </c>
      <c r="M33" s="13">
        <f t="shared" si="5"/>
        <v>2.8097796235821777</v>
      </c>
      <c r="O33" s="13">
        <f t="shared" si="5"/>
        <v>1.0637303885493434</v>
      </c>
      <c r="P33" s="13">
        <f t="shared" si="5"/>
        <v>1.9288693651184685</v>
      </c>
      <c r="Q33" s="13">
        <f t="shared" si="5"/>
        <v>1.8078002545243006</v>
      </c>
      <c r="R33" s="13">
        <f t="shared" si="5"/>
        <v>4.6729371835367681</v>
      </c>
      <c r="T33">
        <v>29</v>
      </c>
      <c r="U33">
        <f t="shared" si="16"/>
        <v>-5.5483342282247605E-2</v>
      </c>
      <c r="V33">
        <f t="shared" si="16"/>
        <v>6.2330914340162913E-2</v>
      </c>
      <c r="X33">
        <f t="shared" si="16"/>
        <v>-0.15702313733785367</v>
      </c>
      <c r="Y33">
        <f t="shared" si="16"/>
        <v>-1.2769037822765839E-2</v>
      </c>
      <c r="Z33">
        <f t="shared" si="16"/>
        <v>-7.6847558308714703E-2</v>
      </c>
      <c r="AA33">
        <f t="shared" si="16"/>
        <v>-0.24582041195120752</v>
      </c>
      <c r="AC33">
        <f t="shared" si="26"/>
        <v>10</v>
      </c>
      <c r="AD33" s="8">
        <v>29</v>
      </c>
      <c r="AE33" s="25">
        <f t="shared" si="17"/>
        <v>1.4736628285456366</v>
      </c>
      <c r="AF33" s="25">
        <f t="shared" si="7"/>
        <v>1.9288693651184685</v>
      </c>
      <c r="AG33" s="25">
        <f t="shared" si="8"/>
        <v>1.8078002545243006</v>
      </c>
      <c r="AH33" s="25">
        <f t="shared" si="9"/>
        <v>4.6729371835367681</v>
      </c>
      <c r="AI33" s="27"/>
      <c r="AJ33">
        <f t="shared" si="27"/>
        <v>10</v>
      </c>
      <c r="AK33" s="8">
        <v>29</v>
      </c>
      <c r="AL33" s="25">
        <f t="shared" si="10"/>
        <v>0.52848721549247968</v>
      </c>
      <c r="AM33" s="25">
        <f t="shared" si="11"/>
        <v>0.83487729787862741</v>
      </c>
      <c r="AN33" s="25">
        <f t="shared" si="12"/>
        <v>0.88871828388392471</v>
      </c>
      <c r="AO33" s="25">
        <f t="shared" si="13"/>
        <v>0.92825491111913061</v>
      </c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</row>
    <row r="34" spans="1:54" x14ac:dyDescent="0.3">
      <c r="A34" s="1"/>
      <c r="B34">
        <v>30</v>
      </c>
      <c r="C34" s="10">
        <f>'S1 unemployed'!C255</f>
        <v>5.6582304668643539</v>
      </c>
      <c r="D34" s="10">
        <f>'S1 unemployed'!C302</f>
        <v>7.3586027731697392</v>
      </c>
      <c r="E34" s="10"/>
      <c r="F34" s="10">
        <f>'S1 unemployed'!C394</f>
        <v>8.0278765517917456</v>
      </c>
      <c r="G34" s="10">
        <f>'S1 unemployed'!C502</f>
        <v>7.2624610591900316</v>
      </c>
      <c r="H34" s="10">
        <f>'S1 unemployed'!C630</f>
        <v>6.0881730703610177</v>
      </c>
      <c r="I34" s="10">
        <f>'S1 unemployed'!C711</f>
        <v>9.4224172161720574</v>
      </c>
      <c r="K34">
        <v>30</v>
      </c>
      <c r="L34" s="13">
        <f t="shared" si="5"/>
        <v>2.1249559397644808</v>
      </c>
      <c r="M34" s="13">
        <f t="shared" si="5"/>
        <v>2.5127100971258223</v>
      </c>
      <c r="O34" s="13">
        <f t="shared" si="5"/>
        <v>0.78461040344434885</v>
      </c>
      <c r="P34" s="13">
        <f t="shared" si="5"/>
        <v>1.7571004509121071</v>
      </c>
      <c r="Q34" s="13">
        <f t="shared" si="5"/>
        <v>1.821337796188538</v>
      </c>
      <c r="R34" s="13">
        <f t="shared" si="5"/>
        <v>4.4554867726891638</v>
      </c>
      <c r="T34">
        <v>30</v>
      </c>
      <c r="U34">
        <f t="shared" si="16"/>
        <v>-1.1688550749027193E-2</v>
      </c>
      <c r="V34">
        <f t="shared" si="16"/>
        <v>-0.29706952645635543</v>
      </c>
      <c r="X34">
        <f t="shared" si="16"/>
        <v>-0.27911998510499458</v>
      </c>
      <c r="Y34">
        <f t="shared" si="16"/>
        <v>-0.17176891420636142</v>
      </c>
      <c r="Z34">
        <f t="shared" si="16"/>
        <v>1.3537541664237374E-2</v>
      </c>
      <c r="AA34">
        <f t="shared" si="16"/>
        <v>-0.2174504108476043</v>
      </c>
      <c r="AC34">
        <f t="shared" si="26"/>
        <v>10</v>
      </c>
      <c r="AD34" s="8">
        <v>30</v>
      </c>
      <c r="AE34" s="25">
        <f t="shared" si="17"/>
        <v>1.2777034744421776</v>
      </c>
      <c r="AF34" s="25">
        <f t="shared" si="7"/>
        <v>1.7571004509121071</v>
      </c>
      <c r="AG34" s="25">
        <f t="shared" si="8"/>
        <v>1.821337796188538</v>
      </c>
      <c r="AH34" s="25">
        <f t="shared" si="9"/>
        <v>4.4554867726891638</v>
      </c>
      <c r="AI34" s="27"/>
      <c r="AJ34">
        <f t="shared" si="27"/>
        <v>10</v>
      </c>
      <c r="AK34" s="8">
        <v>30</v>
      </c>
      <c r="AL34" s="25">
        <f t="shared" si="10"/>
        <v>0.45821197247637702</v>
      </c>
      <c r="AM34" s="25">
        <f t="shared" si="11"/>
        <v>0.76053013391537738</v>
      </c>
      <c r="AN34" s="25">
        <f t="shared" si="12"/>
        <v>0.89537336691410929</v>
      </c>
      <c r="AO34" s="25">
        <f t="shared" si="13"/>
        <v>0.88505950663021571</v>
      </c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</row>
    <row r="35" spans="1:54" x14ac:dyDescent="0.3">
      <c r="A35" s="1"/>
      <c r="B35">
        <v>31</v>
      </c>
      <c r="C35" s="10">
        <f>'S1 unemployed'!C256</f>
        <v>5.6378596100662124</v>
      </c>
      <c r="D35" s="10">
        <f>'S1 unemployed'!C303</f>
        <v>7.6362309016008769</v>
      </c>
      <c r="E35" s="10"/>
      <c r="F35" s="10">
        <f>'S1 unemployed'!C395</f>
        <v>7.8062425076588378</v>
      </c>
      <c r="G35" s="10">
        <f>'S1 unemployed'!C503</f>
        <v>7.1486400224197792</v>
      </c>
      <c r="H35" s="10">
        <f>'S1 unemployed'!C631</f>
        <v>5.9516344502303777</v>
      </c>
      <c r="I35" s="10">
        <f>'S1 unemployed'!C712</f>
        <v>9.4607342445790419</v>
      </c>
      <c r="K35">
        <v>31</v>
      </c>
      <c r="L35" s="13">
        <f t="shared" si="5"/>
        <v>2.1045850829663393</v>
      </c>
      <c r="M35" s="13">
        <f t="shared" si="5"/>
        <v>2.79033822555696</v>
      </c>
      <c r="O35" s="13">
        <f t="shared" si="5"/>
        <v>0.56297635931144097</v>
      </c>
      <c r="P35" s="13">
        <f t="shared" si="5"/>
        <v>1.6432794141418547</v>
      </c>
      <c r="Q35" s="13">
        <f t="shared" si="5"/>
        <v>1.684799176057898</v>
      </c>
      <c r="R35" s="13">
        <f t="shared" si="5"/>
        <v>4.4938038010961483</v>
      </c>
      <c r="T35">
        <v>31</v>
      </c>
      <c r="U35">
        <f t="shared" si="16"/>
        <v>-2.0370856798141546E-2</v>
      </c>
      <c r="V35">
        <f t="shared" si="16"/>
        <v>0.27762812843113771</v>
      </c>
      <c r="X35">
        <f t="shared" si="16"/>
        <v>-0.22163404413290788</v>
      </c>
      <c r="Y35">
        <f t="shared" si="16"/>
        <v>-0.11382103677025235</v>
      </c>
      <c r="Z35">
        <f t="shared" si="16"/>
        <v>-0.13653862013064</v>
      </c>
      <c r="AA35">
        <f t="shared" si="16"/>
        <v>3.8317028406984477E-2</v>
      </c>
      <c r="AC35">
        <f t="shared" si="26"/>
        <v>11</v>
      </c>
      <c r="AD35" s="8">
        <v>31</v>
      </c>
      <c r="AE35" s="25">
        <f t="shared" si="17"/>
        <v>1.2895778836088736</v>
      </c>
      <c r="AF35" s="25">
        <f t="shared" si="7"/>
        <v>1.6432794141418547</v>
      </c>
      <c r="AG35" s="25">
        <f t="shared" si="8"/>
        <v>1.684799176057898</v>
      </c>
      <c r="AH35" s="25">
        <f t="shared" si="9"/>
        <v>4.4938038010961483</v>
      </c>
      <c r="AI35" s="27"/>
      <c r="AJ35">
        <f t="shared" si="27"/>
        <v>11</v>
      </c>
      <c r="AK35" s="8">
        <v>31</v>
      </c>
      <c r="AL35" s="25">
        <f t="shared" si="10"/>
        <v>0.46247039123714523</v>
      </c>
      <c r="AM35" s="25">
        <f t="shared" si="11"/>
        <v>0.71126469306233353</v>
      </c>
      <c r="AN35" s="25">
        <f t="shared" si="12"/>
        <v>0.8282507034103852</v>
      </c>
      <c r="AO35" s="25">
        <f t="shared" si="13"/>
        <v>0.89267098703350123</v>
      </c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</row>
    <row r="36" spans="1:54" x14ac:dyDescent="0.3">
      <c r="A36" s="1"/>
      <c r="B36">
        <v>32</v>
      </c>
      <c r="C36" s="10">
        <f>'S1 unemployed'!C257</f>
        <v>5.6434749820034966</v>
      </c>
      <c r="D36" s="10">
        <f>'S1 unemployed'!C304</f>
        <v>7.7549879378358515</v>
      </c>
      <c r="E36" s="10"/>
      <c r="F36" s="10">
        <f>'S1 unemployed'!C396</f>
        <v>7.7595308438245816</v>
      </c>
      <c r="G36" s="10">
        <f>'S1 unemployed'!C504</f>
        <v>7.0421001881833316</v>
      </c>
      <c r="H36" s="10">
        <f>'S1 unemployed'!C632</f>
        <v>5.834013605442177</v>
      </c>
      <c r="I36" s="10">
        <f>'S1 unemployed'!C713</f>
        <v>9.5230986902737573</v>
      </c>
      <c r="K36">
        <v>32</v>
      </c>
      <c r="L36" s="13">
        <f t="shared" si="5"/>
        <v>2.1102004549036235</v>
      </c>
      <c r="M36" s="13">
        <f t="shared" si="5"/>
        <v>2.9090952617919346</v>
      </c>
      <c r="O36" s="13">
        <f t="shared" si="5"/>
        <v>0.51626469547718479</v>
      </c>
      <c r="P36" s="13">
        <f t="shared" si="5"/>
        <v>1.5367395799054071</v>
      </c>
      <c r="Q36" s="13">
        <f t="shared" si="5"/>
        <v>1.5671783312696972</v>
      </c>
      <c r="R36" s="13">
        <f t="shared" si="5"/>
        <v>4.5561682467908637</v>
      </c>
      <c r="T36">
        <v>32</v>
      </c>
      <c r="U36">
        <f t="shared" si="16"/>
        <v>5.6153719372842303E-3</v>
      </c>
      <c r="V36">
        <f t="shared" si="16"/>
        <v>0.11875703623497458</v>
      </c>
      <c r="X36">
        <f t="shared" si="16"/>
        <v>-4.6711663834256179E-2</v>
      </c>
      <c r="Y36">
        <f t="shared" si="16"/>
        <v>-0.10653983423644764</v>
      </c>
      <c r="Z36">
        <f t="shared" si="16"/>
        <v>-0.11762084478820078</v>
      </c>
      <c r="AA36">
        <f t="shared" si="16"/>
        <v>6.2364445694715442E-2</v>
      </c>
      <c r="AC36">
        <f t="shared" si="26"/>
        <v>11</v>
      </c>
      <c r="AD36" s="8">
        <v>32</v>
      </c>
      <c r="AE36" s="25">
        <f t="shared" si="17"/>
        <v>1.3154647983882077</v>
      </c>
      <c r="AF36" s="25">
        <f t="shared" si="7"/>
        <v>1.5367395799054071</v>
      </c>
      <c r="AG36" s="25">
        <f t="shared" si="8"/>
        <v>1.5671783312696972</v>
      </c>
      <c r="AH36" s="25">
        <f t="shared" si="9"/>
        <v>4.5561682467908637</v>
      </c>
      <c r="AI36" s="27"/>
      <c r="AJ36">
        <f t="shared" si="27"/>
        <v>11</v>
      </c>
      <c r="AK36" s="8">
        <v>32</v>
      </c>
      <c r="AL36" s="25">
        <f t="shared" si="10"/>
        <v>0.47175399617337288</v>
      </c>
      <c r="AM36" s="25">
        <f t="shared" si="11"/>
        <v>0.66515079311022385</v>
      </c>
      <c r="AN36" s="25">
        <f t="shared" si="12"/>
        <v>0.77042805676148673</v>
      </c>
      <c r="AO36" s="25">
        <f t="shared" si="13"/>
        <v>0.9050593630637408</v>
      </c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</row>
    <row r="37" spans="1:54" x14ac:dyDescent="0.3">
      <c r="A37" s="1"/>
      <c r="B37">
        <v>33</v>
      </c>
      <c r="C37" s="10">
        <f>'S1 unemployed'!C258</f>
        <v>5.54856279751007</v>
      </c>
      <c r="D37" s="10">
        <f>'S1 unemployed'!C305</f>
        <v>7.7712655440816194</v>
      </c>
      <c r="E37" s="10"/>
      <c r="F37" s="10">
        <f>'S1 unemployed'!C397</f>
        <v>7.7472634352508436</v>
      </c>
      <c r="G37" s="10">
        <f>'S1 unemployed'!C505</f>
        <v>7.0848628134137988</v>
      </c>
      <c r="H37" s="10">
        <f>'S1 unemployed'!C633</f>
        <v>5.6682728022408657</v>
      </c>
      <c r="I37" s="10">
        <f>'S1 unemployed'!C714</f>
        <v>9.4676746814231709</v>
      </c>
      <c r="K37">
        <v>33</v>
      </c>
      <c r="L37" s="13">
        <f t="shared" si="5"/>
        <v>2.0152882704101969</v>
      </c>
      <c r="M37" s="13">
        <f t="shared" si="5"/>
        <v>2.9253728680377025</v>
      </c>
      <c r="O37" s="13">
        <f t="shared" si="5"/>
        <v>0.50399728690344681</v>
      </c>
      <c r="P37" s="13">
        <f t="shared" si="5"/>
        <v>1.5795022051358742</v>
      </c>
      <c r="Q37" s="13">
        <f t="shared" si="5"/>
        <v>1.401437528068386</v>
      </c>
      <c r="R37" s="13">
        <f t="shared" si="5"/>
        <v>4.5007442379402773</v>
      </c>
      <c r="T37">
        <v>33</v>
      </c>
      <c r="U37">
        <f t="shared" si="16"/>
        <v>-9.4912184493426643E-2</v>
      </c>
      <c r="V37">
        <f t="shared" si="16"/>
        <v>1.6277606245767906E-2</v>
      </c>
      <c r="X37">
        <f t="shared" si="16"/>
        <v>-1.2267408573737981E-2</v>
      </c>
      <c r="Y37">
        <f t="shared" si="16"/>
        <v>4.2762625230467144E-2</v>
      </c>
      <c r="Z37">
        <f t="shared" si="16"/>
        <v>-0.16574080320131124</v>
      </c>
      <c r="AA37">
        <f t="shared" si="16"/>
        <v>-5.5424008850586404E-2</v>
      </c>
      <c r="AC37">
        <f t="shared" si="26"/>
        <v>11</v>
      </c>
      <c r="AD37" s="8">
        <v>33</v>
      </c>
      <c r="AE37" s="25">
        <f t="shared" si="17"/>
        <v>1.2851641361144088</v>
      </c>
      <c r="AF37" s="25">
        <f t="shared" ref="AF37:AF56" si="44">AF36+Y37</f>
        <v>1.5795022051358742</v>
      </c>
      <c r="AG37" s="25">
        <f t="shared" ref="AG37:AG56" si="45">AG36+Z37</f>
        <v>1.401437528068386</v>
      </c>
      <c r="AH37" s="25">
        <f t="shared" ref="AH37:AH56" si="46">AH36+AA37</f>
        <v>4.5007442379402773</v>
      </c>
      <c r="AI37" s="27"/>
      <c r="AJ37">
        <f t="shared" si="27"/>
        <v>11</v>
      </c>
      <c r="AK37" s="8">
        <v>33</v>
      </c>
      <c r="AL37" s="25">
        <f t="shared" si="10"/>
        <v>0.46088752636598701</v>
      </c>
      <c r="AM37" s="25">
        <f t="shared" si="11"/>
        <v>0.68365984595135088</v>
      </c>
      <c r="AN37" s="25">
        <f t="shared" si="12"/>
        <v>0.68894954063561542</v>
      </c>
      <c r="AO37" s="25">
        <f t="shared" si="13"/>
        <v>0.89404966907711458</v>
      </c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</row>
    <row r="38" spans="1:54" x14ac:dyDescent="0.3">
      <c r="A38" s="1"/>
      <c r="B38">
        <v>34</v>
      </c>
      <c r="C38" s="10">
        <f>'S1 unemployed'!C259</f>
        <v>5.5720016916025648</v>
      </c>
      <c r="D38" s="10">
        <f>'S1 unemployed'!C306</f>
        <v>7.6434704255693759</v>
      </c>
      <c r="E38" s="10"/>
      <c r="F38" s="10">
        <f>'S1 unemployed'!C398</f>
        <v>7.440452621668471</v>
      </c>
      <c r="G38" s="10">
        <f>'S1 unemployed'!C506</f>
        <v>7.0777633370466635</v>
      </c>
      <c r="H38" s="10">
        <f>'S1 unemployed'!C634</f>
        <v>5.7000040860244345</v>
      </c>
      <c r="I38" s="10">
        <f>'S1 unemployed'!C715</f>
        <v>9.4897872866522217</v>
      </c>
      <c r="K38">
        <v>34</v>
      </c>
      <c r="L38" s="13">
        <f t="shared" si="5"/>
        <v>2.0387271645026916</v>
      </c>
      <c r="M38" s="13">
        <f t="shared" si="5"/>
        <v>2.797577749525459</v>
      </c>
      <c r="O38" s="13">
        <f t="shared" si="5"/>
        <v>0.1971864733210742</v>
      </c>
      <c r="P38" s="13">
        <f t="shared" si="5"/>
        <v>1.572402728768739</v>
      </c>
      <c r="Q38" s="13">
        <f t="shared" si="5"/>
        <v>1.4331688118519548</v>
      </c>
      <c r="R38" s="13">
        <f t="shared" si="5"/>
        <v>4.5228568431693281</v>
      </c>
      <c r="T38">
        <v>34</v>
      </c>
      <c r="U38">
        <f t="shared" si="16"/>
        <v>2.3438894092494778E-2</v>
      </c>
      <c r="V38">
        <f t="shared" si="16"/>
        <v>-0.12779511851224346</v>
      </c>
      <c r="X38">
        <f t="shared" si="16"/>
        <v>-0.30681081358237261</v>
      </c>
      <c r="Y38">
        <f t="shared" si="16"/>
        <v>-7.0994763671352601E-3</v>
      </c>
      <c r="Z38">
        <f t="shared" si="16"/>
        <v>3.173128378356882E-2</v>
      </c>
      <c r="AA38">
        <f t="shared" si="16"/>
        <v>2.2112605229050786E-2</v>
      </c>
      <c r="AC38">
        <f t="shared" si="26"/>
        <v>12</v>
      </c>
      <c r="AD38" s="8">
        <v>34</v>
      </c>
      <c r="AE38" s="25">
        <f t="shared" si="17"/>
        <v>1.1481084567803683</v>
      </c>
      <c r="AF38" s="25">
        <f t="shared" si="44"/>
        <v>1.572402728768739</v>
      </c>
      <c r="AG38" s="25">
        <f t="shared" si="45"/>
        <v>1.4331688118519548</v>
      </c>
      <c r="AH38" s="25">
        <f t="shared" si="46"/>
        <v>4.5228568431693281</v>
      </c>
      <c r="AI38" s="27"/>
      <c r="AJ38">
        <f t="shared" si="27"/>
        <v>12</v>
      </c>
      <c r="AK38" s="8">
        <v>34</v>
      </c>
      <c r="AL38" s="25">
        <f t="shared" si="10"/>
        <v>0.41173640920700916</v>
      </c>
      <c r="AM38" s="25">
        <f t="shared" si="11"/>
        <v>0.6805869620365903</v>
      </c>
      <c r="AN38" s="25">
        <f t="shared" si="12"/>
        <v>0.70454870431478389</v>
      </c>
      <c r="AO38" s="25">
        <f t="shared" si="13"/>
        <v>0.89844222425072584</v>
      </c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</row>
    <row r="39" spans="1:54" x14ac:dyDescent="0.3">
      <c r="A39" s="1"/>
      <c r="B39">
        <v>35</v>
      </c>
      <c r="C39" s="10">
        <f>'S1 unemployed'!C260</f>
        <v>5.253904466161293</v>
      </c>
      <c r="D39" s="10">
        <f>'S1 unemployed'!C307</f>
        <v>7.6832395764394432</v>
      </c>
      <c r="E39" s="10"/>
      <c r="F39" s="10">
        <f>'S1 unemployed'!C399</f>
        <v>7.2273913387279576</v>
      </c>
      <c r="G39" s="10">
        <f>'S1 unemployed'!C507</f>
        <v>7.0480871023328771</v>
      </c>
      <c r="H39" s="10">
        <f>'S1 unemployed'!C635</f>
        <v>5.5668023093334424</v>
      </c>
      <c r="I39" s="10">
        <f>'S1 unemployed'!C716</f>
        <v>9.792396522641754</v>
      </c>
      <c r="K39">
        <v>35</v>
      </c>
      <c r="L39" s="13">
        <f t="shared" si="5"/>
        <v>1.7206299390614199</v>
      </c>
      <c r="M39" s="13">
        <f t="shared" si="5"/>
        <v>2.8373469003955263</v>
      </c>
      <c r="O39" s="13">
        <f t="shared" si="5"/>
        <v>-1.5874809619439212E-2</v>
      </c>
      <c r="P39" s="13">
        <f t="shared" si="5"/>
        <v>1.5427264940549525</v>
      </c>
      <c r="Q39" s="13">
        <f t="shared" si="5"/>
        <v>1.2999670351609627</v>
      </c>
      <c r="R39" s="13">
        <f t="shared" si="5"/>
        <v>4.8254660791588604</v>
      </c>
      <c r="T39">
        <v>35</v>
      </c>
      <c r="U39">
        <f t="shared" si="16"/>
        <v>-0.31809722544127172</v>
      </c>
      <c r="V39">
        <f t="shared" si="16"/>
        <v>3.9769150870067271E-2</v>
      </c>
      <c r="X39">
        <f t="shared" si="16"/>
        <v>-0.21306128294051341</v>
      </c>
      <c r="Y39">
        <f t="shared" si="16"/>
        <v>-2.9676234713786442E-2</v>
      </c>
      <c r="Z39">
        <f t="shared" si="16"/>
        <v>-0.13320177669099209</v>
      </c>
      <c r="AA39">
        <f t="shared" si="16"/>
        <v>0.30260923598953227</v>
      </c>
      <c r="AC39">
        <f t="shared" si="26"/>
        <v>12</v>
      </c>
      <c r="AD39" s="8">
        <v>35</v>
      </c>
      <c r="AE39" s="25">
        <f t="shared" si="17"/>
        <v>0.98431200427646237</v>
      </c>
      <c r="AF39" s="25">
        <f t="shared" si="44"/>
        <v>1.5427264940549525</v>
      </c>
      <c r="AG39" s="25">
        <f t="shared" si="45"/>
        <v>1.2999670351609627</v>
      </c>
      <c r="AH39" s="25">
        <f t="shared" si="46"/>
        <v>4.8254660791588604</v>
      </c>
      <c r="AI39" s="27"/>
      <c r="AJ39">
        <f t="shared" si="27"/>
        <v>12</v>
      </c>
      <c r="AK39" s="8">
        <v>35</v>
      </c>
      <c r="AL39" s="25">
        <f t="shared" si="10"/>
        <v>0.35299547511100149</v>
      </c>
      <c r="AM39" s="25">
        <f t="shared" si="11"/>
        <v>0.66774212396870158</v>
      </c>
      <c r="AN39" s="25">
        <f t="shared" si="12"/>
        <v>0.63906643983625722</v>
      </c>
      <c r="AO39" s="25">
        <f t="shared" si="13"/>
        <v>0.95855399088155602</v>
      </c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</row>
    <row r="40" spans="1:54" x14ac:dyDescent="0.3">
      <c r="A40" s="1"/>
      <c r="B40">
        <v>36</v>
      </c>
      <c r="C40" s="10">
        <f>'S1 unemployed'!C261</f>
        <v>5.1658460593793709</v>
      </c>
      <c r="D40" s="10">
        <f>'S1 unemployed'!C308</f>
        <v>7.8351533098895674</v>
      </c>
      <c r="E40" s="10"/>
      <c r="F40" s="10">
        <f>'S1 unemployed'!C400</f>
        <v>7.4904362474993853</v>
      </c>
      <c r="G40" s="10">
        <f>'S1 unemployed'!C508</f>
        <v>6.9012419144184181</v>
      </c>
      <c r="H40" s="10">
        <f>'S1 unemployed'!C636</f>
        <v>5.7783917682926829</v>
      </c>
      <c r="I40" s="10">
        <f>'S1 unemployed'!C717</f>
        <v>9.3420718650951198</v>
      </c>
      <c r="K40">
        <v>36</v>
      </c>
      <c r="L40" s="13">
        <f t="shared" si="5"/>
        <v>1.6325715322794978</v>
      </c>
      <c r="M40" s="13">
        <f t="shared" si="5"/>
        <v>2.9892606338456504</v>
      </c>
      <c r="O40" s="13">
        <f t="shared" si="5"/>
        <v>0.24717009915198851</v>
      </c>
      <c r="P40" s="13">
        <f t="shared" si="5"/>
        <v>1.3958813061404935</v>
      </c>
      <c r="Q40" s="13">
        <f t="shared" si="5"/>
        <v>1.5115564941202031</v>
      </c>
      <c r="R40" s="13">
        <f t="shared" si="5"/>
        <v>4.3751414216122262</v>
      </c>
      <c r="T40">
        <v>36</v>
      </c>
      <c r="U40">
        <f t="shared" si="16"/>
        <v>-8.8058406781922116E-2</v>
      </c>
      <c r="V40">
        <f t="shared" si="16"/>
        <v>0.15191373345012416</v>
      </c>
      <c r="X40">
        <f t="shared" si="16"/>
        <v>0.26304490877142772</v>
      </c>
      <c r="Y40">
        <f t="shared" si="16"/>
        <v>-0.146845187914459</v>
      </c>
      <c r="Z40">
        <f t="shared" si="16"/>
        <v>0.21158945895924042</v>
      </c>
      <c r="AA40">
        <f t="shared" si="16"/>
        <v>-0.4503246575466342</v>
      </c>
      <c r="AC40">
        <f t="shared" si="26"/>
        <v>12</v>
      </c>
      <c r="AD40" s="8">
        <v>36</v>
      </c>
      <c r="AE40" s="25">
        <f t="shared" si="17"/>
        <v>1.0932787494230056</v>
      </c>
      <c r="AF40" s="25">
        <f t="shared" si="44"/>
        <v>1.3958813061404935</v>
      </c>
      <c r="AG40" s="25">
        <f t="shared" si="45"/>
        <v>1.5115564941202031</v>
      </c>
      <c r="AH40" s="25">
        <f t="shared" si="46"/>
        <v>4.3751414216122262</v>
      </c>
      <c r="AI40" s="27"/>
      <c r="AJ40">
        <f t="shared" si="27"/>
        <v>12</v>
      </c>
      <c r="AK40" s="8">
        <v>36</v>
      </c>
      <c r="AL40" s="25">
        <f t="shared" si="10"/>
        <v>0.39207329576866762</v>
      </c>
      <c r="AM40" s="25">
        <f t="shared" si="11"/>
        <v>0.60418275809895905</v>
      </c>
      <c r="AN40" s="25">
        <f t="shared" si="12"/>
        <v>0.74308424843185639</v>
      </c>
      <c r="AO40" s="25">
        <f t="shared" si="13"/>
        <v>0.86909931632731274</v>
      </c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</row>
    <row r="41" spans="1:54" x14ac:dyDescent="0.3">
      <c r="A41" s="1"/>
      <c r="B41">
        <v>37</v>
      </c>
      <c r="C41" s="10">
        <f>'S1 unemployed'!C262</f>
        <v>4.9447346462903061</v>
      </c>
      <c r="D41" s="10">
        <f>'S1 unemployed'!C309</f>
        <v>7.7505444385092659</v>
      </c>
      <c r="E41" s="10"/>
      <c r="F41" s="10">
        <f>'S1 unemployed'!C401</f>
        <v>7.4937105258528174</v>
      </c>
      <c r="G41" s="10">
        <f>'S1 unemployed'!C509</f>
        <v>6.7605829392295886</v>
      </c>
      <c r="H41" s="10">
        <f>'S1 unemployed'!C637</f>
        <v>5.5635001702417437</v>
      </c>
      <c r="I41" s="10">
        <f>'S1 unemployed'!C718</f>
        <v>9.1305369215107923</v>
      </c>
      <c r="K41">
        <v>37</v>
      </c>
      <c r="L41" s="13">
        <f t="shared" si="5"/>
        <v>1.411460119190433</v>
      </c>
      <c r="M41" s="13">
        <f t="shared" si="5"/>
        <v>2.904651762465349</v>
      </c>
      <c r="O41" s="13">
        <f t="shared" si="5"/>
        <v>0.25044437750542059</v>
      </c>
      <c r="P41" s="13">
        <f t="shared" si="5"/>
        <v>1.2552223309516641</v>
      </c>
      <c r="Q41" s="13">
        <f t="shared" si="5"/>
        <v>1.2966648960692639</v>
      </c>
      <c r="R41" s="13">
        <f t="shared" si="5"/>
        <v>4.1636064780278987</v>
      </c>
      <c r="T41">
        <v>37</v>
      </c>
      <c r="U41">
        <f t="shared" si="16"/>
        <v>-0.22111141308906479</v>
      </c>
      <c r="V41">
        <f t="shared" si="16"/>
        <v>-8.4608871380301487E-2</v>
      </c>
      <c r="X41">
        <f t="shared" si="16"/>
        <v>3.2742783534320807E-3</v>
      </c>
      <c r="Y41">
        <f t="shared" si="16"/>
        <v>-0.14065897518882942</v>
      </c>
      <c r="Z41">
        <f t="shared" si="16"/>
        <v>-0.21489159805093916</v>
      </c>
      <c r="AA41">
        <f t="shared" si="16"/>
        <v>-0.21153494358432745</v>
      </c>
      <c r="AC41">
        <f t="shared" si="26"/>
        <v>13</v>
      </c>
      <c r="AD41" s="16">
        <v>37</v>
      </c>
      <c r="AE41" s="22">
        <f t="shared" si="17"/>
        <v>0.99246341405102756</v>
      </c>
      <c r="AF41" s="22">
        <f t="shared" si="44"/>
        <v>1.2552223309516641</v>
      </c>
      <c r="AG41" s="22">
        <f t="shared" si="45"/>
        <v>1.2966648960692639</v>
      </c>
      <c r="AH41" s="22">
        <f t="shared" si="46"/>
        <v>4.1636064780278987</v>
      </c>
      <c r="AI41" s="27"/>
      <c r="AJ41">
        <f t="shared" si="27"/>
        <v>13</v>
      </c>
      <c r="AK41" s="16">
        <v>37</v>
      </c>
      <c r="AL41" s="25">
        <f t="shared" si="10"/>
        <v>0.35591874614060987</v>
      </c>
      <c r="AM41" s="25">
        <f t="shared" si="11"/>
        <v>0.54330098598329568</v>
      </c>
      <c r="AN41" s="25">
        <f t="shared" si="12"/>
        <v>0.63744310153913275</v>
      </c>
      <c r="AO41" s="25">
        <f t="shared" si="13"/>
        <v>0.82707898895221976</v>
      </c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</row>
    <row r="42" spans="1:54" x14ac:dyDescent="0.3">
      <c r="A42" s="1"/>
      <c r="B42">
        <v>38</v>
      </c>
      <c r="C42" s="10">
        <f>'S1 unemployed'!C263</f>
        <v>5.0382508713955909</v>
      </c>
      <c r="D42" s="10">
        <f>'S1 unemployed'!C310</f>
        <v>7.4890955476915471</v>
      </c>
      <c r="E42" s="10"/>
      <c r="F42" s="10">
        <f>'S1 unemployed'!C402</f>
        <v>7.348691780039875</v>
      </c>
      <c r="G42" s="10">
        <f>'S1 unemployed'!C510</f>
        <v>6.7410341306433139</v>
      </c>
      <c r="H42" s="10">
        <f>'S1 unemployed'!C638</f>
        <v>5.5839254751300444</v>
      </c>
      <c r="I42" s="10">
        <f>'S1 unemployed'!C719</f>
        <v>9.0024727766214951</v>
      </c>
      <c r="K42">
        <v>38</v>
      </c>
      <c r="L42" s="13">
        <f t="shared" si="5"/>
        <v>1.5049763442957178</v>
      </c>
      <c r="M42" s="13">
        <f t="shared" si="5"/>
        <v>2.6432028716476301</v>
      </c>
      <c r="O42" s="13">
        <f t="shared" si="5"/>
        <v>0.10542563169247821</v>
      </c>
      <c r="P42" s="13">
        <f t="shared" si="5"/>
        <v>1.2356735223653894</v>
      </c>
      <c r="Q42" s="13">
        <f t="shared" si="5"/>
        <v>1.3170902009575647</v>
      </c>
      <c r="R42" s="13">
        <f t="shared" si="5"/>
        <v>4.0355423331386016</v>
      </c>
      <c r="T42">
        <v>38</v>
      </c>
      <c r="U42">
        <f t="shared" si="16"/>
        <v>9.3516225105284789E-2</v>
      </c>
      <c r="V42">
        <f t="shared" si="16"/>
        <v>-0.26144889081771883</v>
      </c>
      <c r="X42">
        <f t="shared" si="16"/>
        <v>-0.14501874581294238</v>
      </c>
      <c r="Y42">
        <f t="shared" si="16"/>
        <v>-1.9548808586274724E-2</v>
      </c>
      <c r="Z42">
        <f t="shared" si="16"/>
        <v>2.0425304888300744E-2</v>
      </c>
      <c r="AA42">
        <f t="shared" si="16"/>
        <v>-0.12806414488929718</v>
      </c>
      <c r="AC42">
        <f t="shared" si="26"/>
        <v>13</v>
      </c>
      <c r="AD42" s="16">
        <v>38</v>
      </c>
      <c r="AE42" s="22">
        <f t="shared" si="17"/>
        <v>0.88814627687590209</v>
      </c>
      <c r="AF42" s="22">
        <f t="shared" si="44"/>
        <v>1.2356735223653894</v>
      </c>
      <c r="AG42" s="22">
        <f t="shared" si="45"/>
        <v>1.3170902009575647</v>
      </c>
      <c r="AH42" s="22">
        <f t="shared" si="46"/>
        <v>4.0355423331386016</v>
      </c>
      <c r="AI42" s="27"/>
      <c r="AJ42">
        <f t="shared" si="27"/>
        <v>13</v>
      </c>
      <c r="AK42" s="16">
        <v>38</v>
      </c>
      <c r="AL42" s="25">
        <f t="shared" si="10"/>
        <v>0.31850837499876772</v>
      </c>
      <c r="AM42" s="25">
        <f t="shared" si="11"/>
        <v>0.53483962681382535</v>
      </c>
      <c r="AN42" s="25">
        <f t="shared" si="12"/>
        <v>0.64748422298643182</v>
      </c>
      <c r="AO42" s="25">
        <f t="shared" si="13"/>
        <v>0.80163970595681056</v>
      </c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</row>
    <row r="43" spans="1:54" x14ac:dyDescent="0.3">
      <c r="A43" s="1"/>
      <c r="B43">
        <v>39</v>
      </c>
      <c r="C43" s="10">
        <f>'S1 unemployed'!C264</f>
        <v>4.9456362695000342</v>
      </c>
      <c r="D43" s="10">
        <f>'S1 unemployed'!C311</f>
        <v>7.6115968706856885</v>
      </c>
      <c r="E43" s="10"/>
      <c r="F43" s="10">
        <f>'S1 unemployed'!C403</f>
        <v>7.3505292977486203</v>
      </c>
      <c r="G43" s="10">
        <f>'S1 unemployed'!C511</f>
        <v>6.7529500744753914</v>
      </c>
      <c r="H43" s="10">
        <f>'S1 unemployed'!C639</f>
        <v>5.6191509561915094</v>
      </c>
      <c r="I43" s="10">
        <f>'S1 unemployed'!C720</f>
        <v>8.9437786095280334</v>
      </c>
      <c r="K43">
        <v>39</v>
      </c>
      <c r="L43" s="13">
        <f t="shared" si="5"/>
        <v>1.4123617424001611</v>
      </c>
      <c r="M43" s="13">
        <f t="shared" si="5"/>
        <v>2.7657041946417715</v>
      </c>
      <c r="O43" s="13">
        <f t="shared" si="5"/>
        <v>0.1072631494012235</v>
      </c>
      <c r="P43" s="13">
        <f t="shared" si="5"/>
        <v>1.2475894661974669</v>
      </c>
      <c r="Q43" s="13">
        <f t="shared" si="5"/>
        <v>1.3523156820190296</v>
      </c>
      <c r="R43" s="13">
        <f t="shared" si="5"/>
        <v>3.9768481660451398</v>
      </c>
      <c r="T43">
        <v>39</v>
      </c>
      <c r="U43">
        <f t="shared" si="16"/>
        <v>-9.2614601895556703E-2</v>
      </c>
      <c r="V43">
        <f t="shared" si="16"/>
        <v>0.1225013229941414</v>
      </c>
      <c r="X43">
        <f t="shared" si="16"/>
        <v>1.8375177087452954E-3</v>
      </c>
      <c r="Y43">
        <f t="shared" si="16"/>
        <v>1.1915943832077502E-2</v>
      </c>
      <c r="Z43">
        <f t="shared" si="16"/>
        <v>3.5225481061464947E-2</v>
      </c>
      <c r="AA43">
        <f t="shared" si="16"/>
        <v>-5.8694167093461758E-2</v>
      </c>
      <c r="AC43">
        <f t="shared" si="26"/>
        <v>13</v>
      </c>
      <c r="AD43" s="16">
        <v>39</v>
      </c>
      <c r="AE43" s="22">
        <f t="shared" si="17"/>
        <v>0.89872102314501212</v>
      </c>
      <c r="AF43" s="22">
        <f t="shared" si="44"/>
        <v>1.2475894661974669</v>
      </c>
      <c r="AG43" s="22">
        <f t="shared" si="45"/>
        <v>1.3523156820190296</v>
      </c>
      <c r="AH43" s="22">
        <f t="shared" si="46"/>
        <v>3.9768481660451398</v>
      </c>
      <c r="AI43" s="27"/>
      <c r="AJ43">
        <f t="shared" si="27"/>
        <v>13</v>
      </c>
      <c r="AK43" s="16">
        <v>39</v>
      </c>
      <c r="AL43" s="25">
        <f t="shared" si="10"/>
        <v>0.32230070666517535</v>
      </c>
      <c r="AM43" s="25">
        <f t="shared" si="11"/>
        <v>0.53999723425376067</v>
      </c>
      <c r="AN43" s="25">
        <f t="shared" si="12"/>
        <v>0.66480114115788569</v>
      </c>
      <c r="AO43" s="25">
        <f t="shared" si="13"/>
        <v>0.78998041187288781</v>
      </c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</row>
    <row r="44" spans="1:54" x14ac:dyDescent="0.3">
      <c r="A44" s="1"/>
      <c r="B44">
        <v>40</v>
      </c>
      <c r="C44" s="10">
        <f>'S1 unemployed'!C265</f>
        <v>5.0090992832910199</v>
      </c>
      <c r="D44" s="10">
        <f>'S1 unemployed'!C312</f>
        <v>7.4473831728074202</v>
      </c>
      <c r="E44" s="10"/>
      <c r="F44" s="10">
        <f>'S1 unemployed'!C404</f>
        <v>7.1805202767802401</v>
      </c>
      <c r="G44" s="10">
        <f>'S1 unemployed'!C512</f>
        <v>6.5854091017724024</v>
      </c>
      <c r="H44" s="10">
        <f>'S1 unemployed'!C640</f>
        <v>5.5087614765864092</v>
      </c>
      <c r="I44" s="10">
        <f>'S1 unemployed'!C721</f>
        <v>9.0384289605024826</v>
      </c>
      <c r="K44">
        <v>40</v>
      </c>
      <c r="L44" s="13">
        <f t="shared" si="5"/>
        <v>1.4758247561911468</v>
      </c>
      <c r="M44" s="13">
        <f t="shared" si="5"/>
        <v>2.6014904967635033</v>
      </c>
      <c r="O44" s="13">
        <f t="shared" si="5"/>
        <v>-6.2745871567156719E-2</v>
      </c>
      <c r="P44" s="13">
        <f t="shared" si="5"/>
        <v>1.0800484934944778</v>
      </c>
      <c r="Q44" s="13">
        <f t="shared" si="5"/>
        <v>1.2419262024139295</v>
      </c>
      <c r="R44" s="13">
        <f t="shared" si="5"/>
        <v>4.071498517019589</v>
      </c>
      <c r="T44">
        <v>40</v>
      </c>
      <c r="U44">
        <f t="shared" si="16"/>
        <v>6.3463013790985734E-2</v>
      </c>
      <c r="V44">
        <f t="shared" si="16"/>
        <v>-0.16421369787826823</v>
      </c>
      <c r="X44">
        <f t="shared" si="16"/>
        <v>-0.17000902096838022</v>
      </c>
      <c r="Y44">
        <f t="shared" si="16"/>
        <v>-0.16754097270298907</v>
      </c>
      <c r="Z44">
        <f t="shared" si="16"/>
        <v>-0.11038947960510015</v>
      </c>
      <c r="AA44">
        <f t="shared" si="16"/>
        <v>9.4650350974449182E-2</v>
      </c>
      <c r="AC44">
        <f t="shared" si="26"/>
        <v>14</v>
      </c>
      <c r="AD44" s="16">
        <v>40</v>
      </c>
      <c r="AE44" s="22">
        <f t="shared" si="17"/>
        <v>0.80846778812645792</v>
      </c>
      <c r="AF44" s="22">
        <f t="shared" si="44"/>
        <v>1.0800484934944778</v>
      </c>
      <c r="AG44" s="22">
        <f t="shared" si="45"/>
        <v>1.2419262024139295</v>
      </c>
      <c r="AH44" s="22">
        <f t="shared" si="46"/>
        <v>4.071498517019589</v>
      </c>
      <c r="AI44" s="27"/>
      <c r="AJ44">
        <f t="shared" si="27"/>
        <v>14</v>
      </c>
      <c r="AK44" s="16">
        <v>40</v>
      </c>
      <c r="AL44" s="25">
        <f t="shared" si="10"/>
        <v>0.2899339536059175</v>
      </c>
      <c r="AM44" s="25">
        <f t="shared" si="11"/>
        <v>0.46748006066816777</v>
      </c>
      <c r="AN44" s="25">
        <f t="shared" si="12"/>
        <v>0.61053344834837264</v>
      </c>
      <c r="AO44" s="25">
        <f t="shared" si="13"/>
        <v>0.80878221675071083</v>
      </c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</row>
    <row r="45" spans="1:54" x14ac:dyDescent="0.3">
      <c r="A45" s="1"/>
      <c r="B45">
        <v>41</v>
      </c>
      <c r="C45" s="10">
        <f>'S1 unemployed'!C266</f>
        <v>4.8653022691257295</v>
      </c>
      <c r="D45" s="10">
        <f>'S1 unemployed'!C313</f>
        <v>7.1788874199125399</v>
      </c>
      <c r="E45" s="10"/>
      <c r="F45" s="10">
        <f>'S1 unemployed'!C405</f>
        <v>7.2944030860264792</v>
      </c>
      <c r="G45" s="10">
        <f>'S1 unemployed'!C513</f>
        <v>6.5237300005387064</v>
      </c>
      <c r="H45" s="10">
        <f>'S1 unemployed'!C641</f>
        <v>5.4145997668808103</v>
      </c>
      <c r="I45" s="10">
        <f>'S1 unemployed'!C722</f>
        <v>9.0334219026779206</v>
      </c>
      <c r="K45">
        <v>41</v>
      </c>
      <c r="L45" s="13">
        <f t="shared" si="5"/>
        <v>1.3320277420258564</v>
      </c>
      <c r="M45" s="13">
        <f t="shared" si="5"/>
        <v>2.3329947438686229</v>
      </c>
      <c r="O45" s="13">
        <f t="shared" si="5"/>
        <v>5.113693767908245E-2</v>
      </c>
      <c r="P45" s="13">
        <f t="shared" si="5"/>
        <v>1.0183693922607819</v>
      </c>
      <c r="Q45" s="13">
        <f t="shared" si="5"/>
        <v>1.1477644927083306</v>
      </c>
      <c r="R45" s="13">
        <f t="shared" si="5"/>
        <v>4.066491459195027</v>
      </c>
      <c r="T45">
        <v>41</v>
      </c>
      <c r="U45">
        <f t="shared" si="16"/>
        <v>-0.14379701416529045</v>
      </c>
      <c r="V45">
        <f t="shared" si="16"/>
        <v>-0.26849575289488037</v>
      </c>
      <c r="X45">
        <f t="shared" si="16"/>
        <v>0.11388280924623917</v>
      </c>
      <c r="Y45">
        <f t="shared" si="16"/>
        <v>-6.167910123369591E-2</v>
      </c>
      <c r="Z45">
        <f t="shared" si="16"/>
        <v>-9.4161709705598895E-2</v>
      </c>
      <c r="AA45">
        <f t="shared" si="16"/>
        <v>-5.0070578245620112E-3</v>
      </c>
      <c r="AC45">
        <f t="shared" si="26"/>
        <v>14</v>
      </c>
      <c r="AD45" s="16">
        <v>41</v>
      </c>
      <c r="AE45" s="22">
        <f t="shared" si="17"/>
        <v>0.70899780218848074</v>
      </c>
      <c r="AF45" s="22">
        <f t="shared" si="44"/>
        <v>1.0183693922607819</v>
      </c>
      <c r="AG45" s="22">
        <f t="shared" si="45"/>
        <v>1.1477644927083306</v>
      </c>
      <c r="AH45" s="22">
        <f t="shared" si="46"/>
        <v>4.066491459195027</v>
      </c>
      <c r="AI45" s="27"/>
      <c r="AJ45">
        <f t="shared" si="27"/>
        <v>14</v>
      </c>
      <c r="AK45" s="16">
        <v>41</v>
      </c>
      <c r="AL45" s="25">
        <f t="shared" si="10"/>
        <v>0.25426187524772359</v>
      </c>
      <c r="AM45" s="25">
        <f t="shared" si="11"/>
        <v>0.44078334273340625</v>
      </c>
      <c r="AN45" s="25">
        <f t="shared" si="12"/>
        <v>0.56424336024394528</v>
      </c>
      <c r="AO45" s="25">
        <f t="shared" si="13"/>
        <v>0.80778759049459892</v>
      </c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</row>
    <row r="46" spans="1:54" x14ac:dyDescent="0.3">
      <c r="A46" s="1"/>
      <c r="B46">
        <v>42</v>
      </c>
      <c r="C46" s="10">
        <f>'S1 unemployed'!C267</f>
        <v>4.8722472863715547</v>
      </c>
      <c r="D46" s="10">
        <f>'S1 unemployed'!C314</f>
        <v>7.0045102113211373</v>
      </c>
      <c r="E46" s="10"/>
      <c r="F46" s="10">
        <f>'S1 unemployed'!C406</f>
        <v>7.3419045543691439</v>
      </c>
      <c r="G46" s="10">
        <f>'S1 unemployed'!C514</f>
        <v>6.6081656406015501</v>
      </c>
      <c r="H46" s="10">
        <f>'S1 unemployed'!C642</f>
        <v>5.377336091985212</v>
      </c>
      <c r="I46" s="10">
        <f>'S1 unemployed'!C723</f>
        <v>9.1048386570949802</v>
      </c>
      <c r="K46">
        <v>42</v>
      </c>
      <c r="L46" s="13">
        <f t="shared" si="5"/>
        <v>1.3389727592716816</v>
      </c>
      <c r="M46" s="13">
        <f t="shared" si="5"/>
        <v>2.1586175352772203</v>
      </c>
      <c r="O46" s="13">
        <f t="shared" si="5"/>
        <v>9.8638406021747116E-2</v>
      </c>
      <c r="P46" s="13">
        <f t="shared" si="5"/>
        <v>1.1028050323236256</v>
      </c>
      <c r="Q46" s="13">
        <f t="shared" si="5"/>
        <v>1.1105008178127322</v>
      </c>
      <c r="R46" s="13">
        <f t="shared" si="5"/>
        <v>4.1379082136120866</v>
      </c>
      <c r="T46">
        <v>42</v>
      </c>
      <c r="U46">
        <f t="shared" si="16"/>
        <v>6.9450172458251913E-3</v>
      </c>
      <c r="V46">
        <f t="shared" si="16"/>
        <v>-0.1743772085914026</v>
      </c>
      <c r="X46">
        <f t="shared" si="16"/>
        <v>4.7501468342664666E-2</v>
      </c>
      <c r="Y46">
        <f t="shared" si="16"/>
        <v>8.4435640062843653E-2</v>
      </c>
      <c r="Z46">
        <f t="shared" si="16"/>
        <v>-3.7263674895598342E-2</v>
      </c>
      <c r="AA46">
        <f t="shared" si="16"/>
        <v>7.1416754417059636E-2</v>
      </c>
      <c r="AC46">
        <f t="shared" si="26"/>
        <v>14</v>
      </c>
      <c r="AD46" s="16">
        <v>42</v>
      </c>
      <c r="AE46" s="22">
        <f t="shared" si="17"/>
        <v>0.66902089452084312</v>
      </c>
      <c r="AF46" s="22">
        <f t="shared" si="44"/>
        <v>1.1028050323236256</v>
      </c>
      <c r="AG46" s="22">
        <f t="shared" si="45"/>
        <v>1.1105008178127322</v>
      </c>
      <c r="AH46" s="22">
        <f t="shared" si="46"/>
        <v>4.1379082136120866</v>
      </c>
      <c r="AI46" s="27"/>
      <c r="AJ46">
        <f t="shared" si="27"/>
        <v>14</v>
      </c>
      <c r="AK46" s="16">
        <v>42</v>
      </c>
      <c r="AL46" s="25">
        <f t="shared" si="10"/>
        <v>0.23992529553082839</v>
      </c>
      <c r="AM46" s="25">
        <f t="shared" si="11"/>
        <v>0.47732982965217674</v>
      </c>
      <c r="AN46" s="25">
        <f t="shared" si="12"/>
        <v>0.54592446183603527</v>
      </c>
      <c r="AO46" s="25">
        <f t="shared" si="13"/>
        <v>0.82197416104328536</v>
      </c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</row>
    <row r="47" spans="1:54" x14ac:dyDescent="0.3">
      <c r="A47" s="1"/>
      <c r="B47">
        <v>43</v>
      </c>
      <c r="C47" s="10">
        <f>'S1 unemployed'!C268</f>
        <v>4.8044730145975629</v>
      </c>
      <c r="D47" s="10">
        <f>'S1 unemployed'!C315</f>
        <v>7.1992976294995614</v>
      </c>
      <c r="E47" s="10"/>
      <c r="F47" s="10">
        <f>'S1 unemployed'!C407</f>
        <v>7.2434625161043211</v>
      </c>
      <c r="G47" s="10">
        <f>'S1 unemployed'!C515</f>
        <v>6.5685051542446944</v>
      </c>
      <c r="H47" s="10">
        <f>'S1 unemployed'!C643</f>
        <v>5.4542502012950544</v>
      </c>
      <c r="I47" s="10">
        <f>'S1 unemployed'!C724</f>
        <v>9.0115767161258766</v>
      </c>
      <c r="K47">
        <v>43</v>
      </c>
      <c r="L47" s="13">
        <f t="shared" si="5"/>
        <v>1.2711984874976898</v>
      </c>
      <c r="M47" s="13">
        <f t="shared" si="5"/>
        <v>2.3534049534556445</v>
      </c>
      <c r="O47" s="13">
        <f t="shared" si="5"/>
        <v>1.9636775692433162E-4</v>
      </c>
      <c r="P47" s="13">
        <f t="shared" si="5"/>
        <v>1.0631445459667699</v>
      </c>
      <c r="Q47" s="13">
        <f t="shared" si="5"/>
        <v>1.1874149271225747</v>
      </c>
      <c r="R47" s="13">
        <f t="shared" si="5"/>
        <v>4.044646272642983</v>
      </c>
      <c r="T47">
        <v>43</v>
      </c>
      <c r="U47">
        <f t="shared" si="16"/>
        <v>-6.7774271773991757E-2</v>
      </c>
      <c r="V47">
        <f t="shared" si="16"/>
        <v>0.19478741817842415</v>
      </c>
      <c r="X47">
        <f t="shared" si="16"/>
        <v>-9.8442038264822784E-2</v>
      </c>
      <c r="Y47">
        <f t="shared" si="16"/>
        <v>-3.9660486356855706E-2</v>
      </c>
      <c r="Z47">
        <f t="shared" si="16"/>
        <v>7.6914109309842438E-2</v>
      </c>
      <c r="AA47">
        <f t="shared" si="16"/>
        <v>-9.3261940969103563E-2</v>
      </c>
      <c r="AC47">
        <f t="shared" si="26"/>
        <v>15</v>
      </c>
      <c r="AD47" s="16">
        <v>43</v>
      </c>
      <c r="AE47" s="22">
        <f t="shared" si="17"/>
        <v>0.67854459723404636</v>
      </c>
      <c r="AF47" s="22">
        <f t="shared" si="44"/>
        <v>1.0631445459667699</v>
      </c>
      <c r="AG47" s="22">
        <f t="shared" si="45"/>
        <v>1.1874149271225747</v>
      </c>
      <c r="AH47" s="22">
        <f t="shared" si="46"/>
        <v>4.044646272642983</v>
      </c>
      <c r="AI47" s="27"/>
      <c r="AJ47">
        <f t="shared" si="27"/>
        <v>15</v>
      </c>
      <c r="AK47" s="16">
        <v>43</v>
      </c>
      <c r="AL47" s="25">
        <f t="shared" si="10"/>
        <v>0.24334070035110617</v>
      </c>
      <c r="AM47" s="25">
        <f t="shared" si="11"/>
        <v>0.46016348325207712</v>
      </c>
      <c r="AN47" s="25">
        <f t="shared" si="12"/>
        <v>0.58373559448812706</v>
      </c>
      <c r="AO47" s="25">
        <f t="shared" si="13"/>
        <v>0.8034481566642685</v>
      </c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</row>
    <row r="48" spans="1:54" x14ac:dyDescent="0.3">
      <c r="A48" s="1"/>
      <c r="B48">
        <v>44</v>
      </c>
      <c r="C48" s="10">
        <f>'S1 unemployed'!C269</f>
        <v>4.8095722217877528</v>
      </c>
      <c r="D48" s="10">
        <f>'S1 unemployed'!C316</f>
        <v>6.9040469907898858</v>
      </c>
      <c r="E48" s="10"/>
      <c r="F48" s="10">
        <f>'S1 unemployed'!C408</f>
        <v>7.2306811875693668</v>
      </c>
      <c r="G48" s="10">
        <f>'S1 unemployed'!C516</f>
        <v>6.4953987730061353</v>
      </c>
      <c r="H48" s="10">
        <f>'S1 unemployed'!C644</f>
        <v>5.3535994384525045</v>
      </c>
      <c r="I48" s="10">
        <f>'S1 unemployed'!C725</f>
        <v>9.0021924831009645</v>
      </c>
      <c r="K48">
        <v>44</v>
      </c>
      <c r="L48" s="13">
        <f t="shared" si="5"/>
        <v>1.2762976946878797</v>
      </c>
      <c r="M48" s="13">
        <f t="shared" si="5"/>
        <v>2.0581543147459689</v>
      </c>
      <c r="O48" s="13">
        <f t="shared" si="5"/>
        <v>-1.2584960778029952E-2</v>
      </c>
      <c r="P48" s="13">
        <f t="shared" si="5"/>
        <v>0.99003816472821082</v>
      </c>
      <c r="Q48" s="13">
        <f t="shared" si="5"/>
        <v>1.0867641642800248</v>
      </c>
      <c r="R48" s="13">
        <f t="shared" si="5"/>
        <v>4.035262039618071</v>
      </c>
      <c r="T48">
        <v>44</v>
      </c>
      <c r="U48">
        <f t="shared" si="16"/>
        <v>5.0992071901898584E-3</v>
      </c>
      <c r="V48">
        <f t="shared" si="16"/>
        <v>-0.29525063870967561</v>
      </c>
      <c r="X48">
        <f t="shared" si="16"/>
        <v>-1.2781328534954284E-2</v>
      </c>
      <c r="Y48">
        <f t="shared" si="16"/>
        <v>-7.3106381238559059E-2</v>
      </c>
      <c r="Z48">
        <f t="shared" si="16"/>
        <v>-0.10065076284254992</v>
      </c>
      <c r="AA48">
        <f t="shared" si="16"/>
        <v>-9.384233024912092E-3</v>
      </c>
      <c r="AC48">
        <f t="shared" si="26"/>
        <v>15</v>
      </c>
      <c r="AD48" s="16">
        <v>44</v>
      </c>
      <c r="AE48" s="22">
        <f t="shared" si="17"/>
        <v>0.57756701054923298</v>
      </c>
      <c r="AF48" s="22">
        <f t="shared" si="44"/>
        <v>0.99003816472821082</v>
      </c>
      <c r="AG48" s="22">
        <f t="shared" si="45"/>
        <v>1.0867641642800248</v>
      </c>
      <c r="AH48" s="22">
        <f t="shared" si="46"/>
        <v>4.035262039618071</v>
      </c>
      <c r="AI48" s="27"/>
      <c r="AJ48">
        <f t="shared" si="27"/>
        <v>15</v>
      </c>
      <c r="AK48" s="16">
        <v>44</v>
      </c>
      <c r="AL48" s="25">
        <f t="shared" si="10"/>
        <v>0.20712796390930149</v>
      </c>
      <c r="AM48" s="25">
        <f t="shared" si="11"/>
        <v>0.42852066745030082</v>
      </c>
      <c r="AN48" s="25">
        <f t="shared" si="12"/>
        <v>0.53425547465675971</v>
      </c>
      <c r="AO48" s="25">
        <f t="shared" si="13"/>
        <v>0.80158402709215471</v>
      </c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</row>
    <row r="49" spans="1:54" x14ac:dyDescent="0.3">
      <c r="A49" s="1"/>
      <c r="B49">
        <v>45</v>
      </c>
      <c r="C49" s="10">
        <f>'S1 unemployed'!C270</f>
        <v>4.842049021572163</v>
      </c>
      <c r="D49" s="10">
        <f>'S1 unemployed'!C317</f>
        <v>6.9691846305577361</v>
      </c>
      <c r="E49" s="10"/>
      <c r="F49" s="10">
        <f>'S1 unemployed'!C409</f>
        <v>7.2790489981011177</v>
      </c>
      <c r="G49" s="10">
        <f>'S1 unemployed'!C517</f>
        <v>6.3779943500662224</v>
      </c>
      <c r="H49" s="10">
        <f>'S1 unemployed'!C645</f>
        <v>5.3586745824299769</v>
      </c>
      <c r="I49" s="10">
        <f>'S1 unemployed'!C726</f>
        <v>9.0281293404467977</v>
      </c>
      <c r="K49">
        <v>45</v>
      </c>
      <c r="L49" s="13">
        <f t="shared" si="5"/>
        <v>1.3087744944722899</v>
      </c>
      <c r="M49" s="13">
        <f t="shared" si="5"/>
        <v>2.1232919545138191</v>
      </c>
      <c r="O49" s="13">
        <f t="shared" si="5"/>
        <v>3.5782849753720924E-2</v>
      </c>
      <c r="P49" s="13">
        <f t="shared" si="5"/>
        <v>0.87263374178829789</v>
      </c>
      <c r="Q49" s="13">
        <f t="shared" si="5"/>
        <v>1.0918393082574971</v>
      </c>
      <c r="R49" s="13">
        <f t="shared" si="5"/>
        <v>4.0611988969639041</v>
      </c>
      <c r="T49">
        <v>45</v>
      </c>
      <c r="U49">
        <f t="shared" si="16"/>
        <v>3.2476799784410204E-2</v>
      </c>
      <c r="V49">
        <f t="shared" si="16"/>
        <v>6.5137639767850253E-2</v>
      </c>
      <c r="X49">
        <f t="shared" si="16"/>
        <v>4.8367810531750877E-2</v>
      </c>
      <c r="Y49">
        <f t="shared" si="16"/>
        <v>-0.11740442293991293</v>
      </c>
      <c r="Z49">
        <f t="shared" si="16"/>
        <v>5.0751439774723295E-3</v>
      </c>
      <c r="AA49">
        <f t="shared" si="16"/>
        <v>2.5936857345833175E-2</v>
      </c>
      <c r="AC49">
        <f t="shared" si="26"/>
        <v>15</v>
      </c>
      <c r="AD49" s="16">
        <v>45</v>
      </c>
      <c r="AE49" s="22">
        <f t="shared" si="17"/>
        <v>0.62622776057723673</v>
      </c>
      <c r="AF49" s="22">
        <f t="shared" si="44"/>
        <v>0.87263374178829789</v>
      </c>
      <c r="AG49" s="22">
        <f t="shared" si="45"/>
        <v>1.0918393082574971</v>
      </c>
      <c r="AH49" s="22">
        <f t="shared" si="46"/>
        <v>4.0611988969639041</v>
      </c>
      <c r="AI49" s="27"/>
      <c r="AJ49">
        <f t="shared" si="27"/>
        <v>15</v>
      </c>
      <c r="AK49" s="16">
        <v>45</v>
      </c>
      <c r="AL49" s="25">
        <f t="shared" si="10"/>
        <v>0.22457875644334072</v>
      </c>
      <c r="AM49" s="25">
        <f t="shared" si="11"/>
        <v>0.37770422069883614</v>
      </c>
      <c r="AN49" s="25">
        <f t="shared" si="12"/>
        <v>0.53675042576368381</v>
      </c>
      <c r="AO49" s="25">
        <f t="shared" si="13"/>
        <v>0.80673625025815154</v>
      </c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</row>
    <row r="50" spans="1:54" x14ac:dyDescent="0.3">
      <c r="A50" s="1"/>
      <c r="B50">
        <v>46</v>
      </c>
      <c r="C50" s="10">
        <f>'S1 unemployed'!C271</f>
        <v>4.5977521607438065</v>
      </c>
      <c r="D50" s="10">
        <f>'S1 unemployed'!C318</f>
        <v>6.7881310769911414</v>
      </c>
      <c r="E50" s="10"/>
      <c r="F50" s="10">
        <f>'S1 unemployed'!C410</f>
        <v>7.2044709026849718</v>
      </c>
      <c r="G50" s="10">
        <f>'S1 unemployed'!C518</f>
        <v>6.0521949242615403</v>
      </c>
      <c r="H50" s="10">
        <f>'S1 unemployed'!C646</f>
        <v>5.2584290915969163</v>
      </c>
      <c r="I50" s="10">
        <f>'S1 unemployed'!C727</f>
        <v>8.8929290305824296</v>
      </c>
      <c r="K50">
        <v>46</v>
      </c>
      <c r="L50" s="13">
        <f t="shared" si="5"/>
        <v>1.0644776336439334</v>
      </c>
      <c r="M50" s="13">
        <f t="shared" si="5"/>
        <v>1.9422384009472244</v>
      </c>
      <c r="O50" s="13">
        <f t="shared" si="5"/>
        <v>-3.8795245662424982E-2</v>
      </c>
      <c r="P50" s="13">
        <f t="shared" si="5"/>
        <v>0.54683431598361576</v>
      </c>
      <c r="Q50" s="13">
        <f t="shared" si="5"/>
        <v>0.99159381742443653</v>
      </c>
      <c r="R50" s="13">
        <f t="shared" si="5"/>
        <v>3.925998587099536</v>
      </c>
      <c r="T50">
        <v>46</v>
      </c>
      <c r="U50">
        <f t="shared" si="16"/>
        <v>-0.24429686082835644</v>
      </c>
      <c r="V50">
        <f t="shared" si="16"/>
        <v>-0.18105355356659469</v>
      </c>
      <c r="X50">
        <f t="shared" si="16"/>
        <v>-7.4578095416145906E-2</v>
      </c>
      <c r="Y50">
        <f t="shared" si="16"/>
        <v>-0.32579942580468213</v>
      </c>
      <c r="Z50">
        <f t="shared" si="16"/>
        <v>-0.10024549083306056</v>
      </c>
      <c r="AA50">
        <f t="shared" si="16"/>
        <v>-0.13520030986436815</v>
      </c>
      <c r="AC50">
        <f t="shared" si="26"/>
        <v>16</v>
      </c>
      <c r="AD50" s="16">
        <v>46</v>
      </c>
      <c r="AE50" s="22">
        <f t="shared" si="17"/>
        <v>0.45958492397353767</v>
      </c>
      <c r="AF50" s="22">
        <f t="shared" si="44"/>
        <v>0.54683431598361576</v>
      </c>
      <c r="AG50" s="22">
        <f t="shared" si="45"/>
        <v>0.99159381742443653</v>
      </c>
      <c r="AH50" s="22">
        <f t="shared" si="46"/>
        <v>3.925998587099536</v>
      </c>
      <c r="AI50" s="27"/>
      <c r="AJ50">
        <f t="shared" si="27"/>
        <v>16</v>
      </c>
      <c r="AK50" s="16">
        <v>46</v>
      </c>
      <c r="AL50" s="25">
        <f t="shared" si="10"/>
        <v>0.16481704773187622</v>
      </c>
      <c r="AM50" s="25">
        <f t="shared" si="11"/>
        <v>0.23668764944466242</v>
      </c>
      <c r="AN50" s="25">
        <f t="shared" si="12"/>
        <v>0.4874695384768844</v>
      </c>
      <c r="AO50" s="25">
        <f t="shared" si="13"/>
        <v>0.779879404833698</v>
      </c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</row>
    <row r="51" spans="1:54" x14ac:dyDescent="0.3">
      <c r="A51" s="1"/>
      <c r="B51">
        <v>47</v>
      </c>
      <c r="C51" s="10">
        <f>'S1 unemployed'!C272</f>
        <v>4.8458926760439169</v>
      </c>
      <c r="D51" s="10">
        <f>'S1 unemployed'!C319</f>
        <v>6.7755347392676457</v>
      </c>
      <c r="E51" s="10"/>
      <c r="F51" s="10">
        <f>'S1 unemployed'!C411</f>
        <v>7.3587613621536985</v>
      </c>
      <c r="G51" s="10">
        <f>'S1 unemployed'!C519</f>
        <v>6.0714914867379992</v>
      </c>
      <c r="H51" s="10">
        <f>'S1 unemployed'!C647</f>
        <v>5.3786632875899816</v>
      </c>
      <c r="I51" s="10">
        <f>'S1 unemployed'!C728</f>
        <v>8.6472069359360404</v>
      </c>
      <c r="K51">
        <v>47</v>
      </c>
      <c r="L51" s="13">
        <f t="shared" si="5"/>
        <v>1.3126181489440438</v>
      </c>
      <c r="M51" s="13">
        <f t="shared" si="5"/>
        <v>1.9296420632237288</v>
      </c>
      <c r="O51" s="13">
        <f t="shared" si="5"/>
        <v>0.11549521380630168</v>
      </c>
      <c r="P51" s="13">
        <f t="shared" si="5"/>
        <v>0.5661308784600747</v>
      </c>
      <c r="Q51" s="13">
        <f t="shared" si="5"/>
        <v>1.1118280134175018</v>
      </c>
      <c r="R51" s="13">
        <f t="shared" si="5"/>
        <v>3.6802764924531468</v>
      </c>
      <c r="T51">
        <v>47</v>
      </c>
      <c r="U51">
        <f t="shared" si="16"/>
        <v>0.24814051530011039</v>
      </c>
      <c r="V51">
        <f t="shared" si="16"/>
        <v>-1.2596337723495665E-2</v>
      </c>
      <c r="X51">
        <f t="shared" si="16"/>
        <v>0.15429045946872666</v>
      </c>
      <c r="Y51">
        <f t="shared" si="16"/>
        <v>1.9296562476458945E-2</v>
      </c>
      <c r="Z51">
        <f t="shared" si="16"/>
        <v>0.12023419599306528</v>
      </c>
      <c r="AA51">
        <f t="shared" si="16"/>
        <v>-0.24572209464638917</v>
      </c>
      <c r="AC51">
        <f t="shared" si="26"/>
        <v>16</v>
      </c>
      <c r="AD51" s="16">
        <v>47</v>
      </c>
      <c r="AE51" s="22">
        <f t="shared" si="17"/>
        <v>0.58952980298865143</v>
      </c>
      <c r="AF51" s="22">
        <f t="shared" si="44"/>
        <v>0.5661308784600747</v>
      </c>
      <c r="AG51" s="22">
        <f t="shared" si="45"/>
        <v>1.1118280134175018</v>
      </c>
      <c r="AH51" s="22">
        <f t="shared" si="46"/>
        <v>3.6802764924531468</v>
      </c>
      <c r="AI51" s="27"/>
      <c r="AJ51">
        <f t="shared" si="27"/>
        <v>16</v>
      </c>
      <c r="AK51" s="16">
        <v>47</v>
      </c>
      <c r="AL51" s="25">
        <f t="shared" si="10"/>
        <v>0.21141807881439287</v>
      </c>
      <c r="AM51" s="25">
        <f t="shared" si="11"/>
        <v>0.24503982830655371</v>
      </c>
      <c r="AN51" s="25">
        <f t="shared" si="12"/>
        <v>0.54657691389609953</v>
      </c>
      <c r="AO51" s="25">
        <f t="shared" si="13"/>
        <v>0.73106797592564754</v>
      </c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</row>
    <row r="52" spans="1:54" x14ac:dyDescent="0.3">
      <c r="A52" s="1"/>
      <c r="B52">
        <v>48</v>
      </c>
      <c r="C52" s="10">
        <f>'S1 unemployed'!C273</f>
        <v>4.93893717680713</v>
      </c>
      <c r="D52" s="10"/>
      <c r="E52" s="10"/>
      <c r="F52" s="10">
        <f>'S1 unemployed'!C412</f>
        <v>7.3820672910163019</v>
      </c>
      <c r="G52" s="10">
        <f>'S1 unemployed'!C520</f>
        <v>6.0818051005725131</v>
      </c>
      <c r="H52" s="10">
        <f>'S1 unemployed'!C648</f>
        <v>5.2139280684138525</v>
      </c>
      <c r="I52" s="10">
        <f>'S1 unemployed'!C729</f>
        <v>8.4764039104875124</v>
      </c>
      <c r="K52">
        <v>48</v>
      </c>
      <c r="L52" s="13">
        <f t="shared" si="5"/>
        <v>1.4056626497072569</v>
      </c>
      <c r="O52" s="13">
        <f t="shared" si="5"/>
        <v>0.13880114266890509</v>
      </c>
      <c r="P52" s="13">
        <f t="shared" si="5"/>
        <v>0.57644449229458861</v>
      </c>
      <c r="Q52" s="13">
        <f t="shared" si="5"/>
        <v>0.94709279424137272</v>
      </c>
      <c r="R52" s="13">
        <f t="shared" si="5"/>
        <v>3.5094734670046188</v>
      </c>
      <c r="T52">
        <v>48</v>
      </c>
      <c r="U52">
        <f t="shared" si="16"/>
        <v>9.3044500763213023E-2</v>
      </c>
      <c r="X52">
        <f t="shared" si="16"/>
        <v>2.3305928862603409E-2</v>
      </c>
      <c r="Y52">
        <f t="shared" si="16"/>
        <v>1.0313613834513902E-2</v>
      </c>
      <c r="Z52">
        <f t="shared" si="16"/>
        <v>-0.1647352191761291</v>
      </c>
      <c r="AA52">
        <f t="shared" si="16"/>
        <v>-0.17080302544852799</v>
      </c>
      <c r="AC52">
        <f t="shared" si="26"/>
        <v>16</v>
      </c>
      <c r="AD52" s="16">
        <v>48</v>
      </c>
      <c r="AE52" s="22">
        <f t="shared" si="17"/>
        <v>0.64770501780155965</v>
      </c>
      <c r="AF52" s="22">
        <f t="shared" si="44"/>
        <v>0.57644449229458861</v>
      </c>
      <c r="AG52" s="22">
        <f t="shared" si="45"/>
        <v>0.94709279424137272</v>
      </c>
      <c r="AH52" s="22">
        <f t="shared" si="46"/>
        <v>3.5094734670046188</v>
      </c>
      <c r="AI52" s="27"/>
      <c r="AJ52">
        <f t="shared" si="27"/>
        <v>16</v>
      </c>
      <c r="AK52" s="16">
        <v>48</v>
      </c>
      <c r="AL52" s="25">
        <f t="shared" si="10"/>
        <v>0.23228096324874678</v>
      </c>
      <c r="AM52" s="25">
        <f t="shared" si="11"/>
        <v>0.2495038952906824</v>
      </c>
      <c r="AN52" s="25">
        <f t="shared" si="12"/>
        <v>0.46559274492330788</v>
      </c>
      <c r="AO52" s="25">
        <f t="shared" si="13"/>
        <v>0.69713883436449298</v>
      </c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</row>
    <row r="53" spans="1:54" x14ac:dyDescent="0.3">
      <c r="A53" s="1"/>
      <c r="B53">
        <v>49</v>
      </c>
      <c r="C53" s="10">
        <f>'S1 unemployed'!C274</f>
        <v>5.0921610982576562</v>
      </c>
      <c r="D53" s="10"/>
      <c r="E53" s="10"/>
      <c r="F53" s="10">
        <f>'S1 unemployed'!C413</f>
        <v>7.1089677424950777</v>
      </c>
      <c r="G53" s="10">
        <f>'S1 unemployed'!C521</f>
        <v>6.0430394210626552</v>
      </c>
      <c r="H53" s="10">
        <f>'S1 unemployed'!C649</f>
        <v>5.1515517773927986</v>
      </c>
      <c r="I53" s="10">
        <f>'S1 unemployed'!C730</f>
        <v>8.2588302365959212</v>
      </c>
      <c r="K53">
        <v>49</v>
      </c>
      <c r="L53" s="13">
        <f t="shared" si="5"/>
        <v>1.5588865711577831</v>
      </c>
      <c r="O53" s="13">
        <f t="shared" si="5"/>
        <v>-0.13429840585231911</v>
      </c>
      <c r="P53" s="13">
        <f t="shared" si="5"/>
        <v>0.53767881278473073</v>
      </c>
      <c r="Q53" s="13">
        <f t="shared" si="5"/>
        <v>0.88471650322031881</v>
      </c>
      <c r="R53" s="13">
        <f t="shared" si="5"/>
        <v>3.2918997931130276</v>
      </c>
      <c r="T53">
        <v>49</v>
      </c>
      <c r="U53">
        <f t="shared" si="16"/>
        <v>0.15322392145052621</v>
      </c>
      <c r="X53">
        <f t="shared" si="16"/>
        <v>-0.2730995485212242</v>
      </c>
      <c r="Y53">
        <f t="shared" si="16"/>
        <v>-3.8765679509857875E-2</v>
      </c>
      <c r="Z53">
        <f t="shared" si="16"/>
        <v>-6.2376291021053909E-2</v>
      </c>
      <c r="AA53">
        <f t="shared" si="16"/>
        <v>-0.21757367389159121</v>
      </c>
      <c r="AC53">
        <f t="shared" si="26"/>
        <v>17</v>
      </c>
      <c r="AD53">
        <v>49</v>
      </c>
      <c r="AE53" s="18">
        <f t="shared" si="17"/>
        <v>0.58776720426621065</v>
      </c>
      <c r="AF53" s="18">
        <f t="shared" si="44"/>
        <v>0.53767881278473073</v>
      </c>
      <c r="AG53" s="18">
        <f t="shared" si="45"/>
        <v>0.88471650322031881</v>
      </c>
      <c r="AH53" s="18">
        <f t="shared" si="46"/>
        <v>3.2918997931130276</v>
      </c>
      <c r="AI53" s="27"/>
      <c r="AJ53">
        <f t="shared" si="27"/>
        <v>17</v>
      </c>
      <c r="AK53">
        <v>49</v>
      </c>
      <c r="AL53" s="25">
        <f t="shared" si="10"/>
        <v>0.21078597296710577</v>
      </c>
      <c r="AM53" s="25">
        <f t="shared" si="11"/>
        <v>0.23272485035124907</v>
      </c>
      <c r="AN53" s="25">
        <f t="shared" si="12"/>
        <v>0.43492843332553</v>
      </c>
      <c r="AO53" s="25">
        <f t="shared" si="13"/>
        <v>0.65391894430655673</v>
      </c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</row>
    <row r="54" spans="1:54" x14ac:dyDescent="0.3">
      <c r="A54" s="1"/>
      <c r="B54">
        <v>50</v>
      </c>
      <c r="C54" s="10">
        <f>'S1 unemployed'!C275</f>
        <v>5.1713395638629285</v>
      </c>
      <c r="D54" s="10"/>
      <c r="E54" s="10"/>
      <c r="F54" s="10">
        <f>'S1 unemployed'!C414</f>
        <v>7.1161727276648978</v>
      </c>
      <c r="G54" s="10">
        <f>'S1 unemployed'!C522</f>
        <v>5.884904239048554</v>
      </c>
      <c r="H54" s="10">
        <f>'S1 unemployed'!C650</f>
        <v>5.125920367678094</v>
      </c>
      <c r="I54" s="10">
        <f>'S1 unemployed'!C731</f>
        <v>8.2712740190537701</v>
      </c>
      <c r="K54">
        <v>50</v>
      </c>
      <c r="L54" s="13">
        <f t="shared" si="5"/>
        <v>1.6380650367630554</v>
      </c>
      <c r="O54" s="13">
        <f t="shared" si="5"/>
        <v>-0.12709342068249896</v>
      </c>
      <c r="P54" s="13">
        <f t="shared" si="5"/>
        <v>0.37954363077062947</v>
      </c>
      <c r="Q54" s="13">
        <f t="shared" si="5"/>
        <v>0.85908509350561424</v>
      </c>
      <c r="R54" s="13">
        <f t="shared" si="5"/>
        <v>3.3043435755708765</v>
      </c>
      <c r="T54">
        <v>50</v>
      </c>
      <c r="U54">
        <f t="shared" si="16"/>
        <v>7.9178465605272308E-2</v>
      </c>
      <c r="X54">
        <f t="shared" si="16"/>
        <v>7.204985169820155E-3</v>
      </c>
      <c r="Y54">
        <f t="shared" si="16"/>
        <v>-0.15813518201410126</v>
      </c>
      <c r="Z54">
        <f t="shared" si="16"/>
        <v>-2.5631409714704567E-2</v>
      </c>
      <c r="AA54">
        <f t="shared" si="16"/>
        <v>1.244378245784894E-2</v>
      </c>
      <c r="AC54">
        <f t="shared" si="26"/>
        <v>17</v>
      </c>
      <c r="AD54">
        <v>50</v>
      </c>
      <c r="AE54" s="18">
        <f t="shared" si="17"/>
        <v>0.63095892965375688</v>
      </c>
      <c r="AF54" s="18">
        <f t="shared" si="44"/>
        <v>0.37954363077062947</v>
      </c>
      <c r="AG54" s="18">
        <f t="shared" si="45"/>
        <v>0.85908509350561424</v>
      </c>
      <c r="AH54" s="18">
        <f t="shared" si="46"/>
        <v>3.3043435755708765</v>
      </c>
      <c r="AI54" s="27"/>
      <c r="AJ54">
        <f t="shared" si="27"/>
        <v>17</v>
      </c>
      <c r="AK54">
        <v>50</v>
      </c>
      <c r="AL54" s="25">
        <f t="shared" si="10"/>
        <v>0.22627545552731088</v>
      </c>
      <c r="AM54" s="25">
        <f t="shared" si="11"/>
        <v>0.1642788084123907</v>
      </c>
      <c r="AN54" s="25">
        <f t="shared" si="12"/>
        <v>0.4223279801514751</v>
      </c>
      <c r="AO54" s="25">
        <f t="shared" si="13"/>
        <v>0.65639083762027206</v>
      </c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</row>
    <row r="55" spans="1:54" x14ac:dyDescent="0.3">
      <c r="A55" s="1"/>
      <c r="B55">
        <v>51</v>
      </c>
      <c r="C55" s="10">
        <f>'S1 unemployed'!C276</f>
        <v>5.0670836385903142</v>
      </c>
      <c r="D55" s="10"/>
      <c r="E55" s="10"/>
      <c r="F55" s="10">
        <f>'S1 unemployed'!C415</f>
        <v>7.1445176288260361</v>
      </c>
      <c r="G55" s="10">
        <f>'S1 unemployed'!C523</f>
        <v>5.7930531940733543</v>
      </c>
      <c r="H55" s="10">
        <f>'S1 unemployed'!C651</f>
        <v>5.041611385840068</v>
      </c>
      <c r="I55" s="10">
        <f>'S1 unemployed'!C732</f>
        <v>8.2000168059622389</v>
      </c>
      <c r="K55">
        <v>51</v>
      </c>
      <c r="L55" s="13">
        <f t="shared" si="5"/>
        <v>1.5338091114904411</v>
      </c>
      <c r="O55" s="13">
        <f t="shared" si="5"/>
        <v>-9.8748519521360656E-2</v>
      </c>
      <c r="P55" s="13">
        <f t="shared" si="5"/>
        <v>0.28769258579542978</v>
      </c>
      <c r="Q55" s="13">
        <f t="shared" si="5"/>
        <v>0.7747761116675882</v>
      </c>
      <c r="R55" s="13">
        <f t="shared" si="5"/>
        <v>3.2330863624793453</v>
      </c>
      <c r="T55">
        <v>51</v>
      </c>
      <c r="U55">
        <f t="shared" si="16"/>
        <v>-0.10425592527261429</v>
      </c>
      <c r="X55">
        <f t="shared" si="16"/>
        <v>2.8344901161138303E-2</v>
      </c>
      <c r="Y55">
        <f t="shared" si="16"/>
        <v>-9.1851044975199692E-2</v>
      </c>
      <c r="Z55">
        <f t="shared" si="16"/>
        <v>-8.4308981838026043E-2</v>
      </c>
      <c r="AA55">
        <f t="shared" si="16"/>
        <v>-7.1257213091531213E-2</v>
      </c>
      <c r="AC55">
        <f t="shared" si="26"/>
        <v>17</v>
      </c>
      <c r="AD55">
        <v>51</v>
      </c>
      <c r="AE55" s="18">
        <f t="shared" si="17"/>
        <v>0.59300341759801889</v>
      </c>
      <c r="AF55" s="18">
        <f t="shared" si="44"/>
        <v>0.28769258579542978</v>
      </c>
      <c r="AG55" s="18">
        <f t="shared" si="45"/>
        <v>0.7747761116675882</v>
      </c>
      <c r="AH55" s="18">
        <f t="shared" si="46"/>
        <v>3.2330863624793453</v>
      </c>
      <c r="AI55" s="27"/>
      <c r="AJ55">
        <f t="shared" si="27"/>
        <v>17</v>
      </c>
      <c r="AK55">
        <v>51</v>
      </c>
      <c r="AL55" s="25">
        <f t="shared" si="10"/>
        <v>0.2126637917936707</v>
      </c>
      <c r="AM55" s="25">
        <f t="shared" si="11"/>
        <v>0.12452269344526169</v>
      </c>
      <c r="AN55" s="25">
        <f t="shared" si="12"/>
        <v>0.38088151311642782</v>
      </c>
      <c r="AO55" s="25">
        <f t="shared" si="13"/>
        <v>0.64223595913444276</v>
      </c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</row>
    <row r="56" spans="1:54" x14ac:dyDescent="0.3">
      <c r="A56" s="1"/>
      <c r="B56">
        <v>52</v>
      </c>
      <c r="C56" s="10">
        <f>'S1 unemployed'!C277</f>
        <v>5.0587706902406691</v>
      </c>
      <c r="D56" s="10"/>
      <c r="E56" s="10"/>
      <c r="F56" s="10">
        <f>'S1 unemployed'!C416</f>
        <v>6.9987514530503292</v>
      </c>
      <c r="G56" s="10">
        <f>'S1 unemployed'!C524</f>
        <v>5.591738632658787</v>
      </c>
      <c r="H56" s="10">
        <f>'S1 unemployed'!C652</f>
        <v>4.9561004336420575</v>
      </c>
      <c r="I56" s="10">
        <f>'S1 unemployed'!C733</f>
        <v>8.1048358379032841</v>
      </c>
      <c r="K56">
        <v>52</v>
      </c>
      <c r="L56" s="13">
        <f t="shared" si="5"/>
        <v>1.5254961631407959</v>
      </c>
      <c r="O56" s="13">
        <f t="shared" si="5"/>
        <v>-0.2445146952970676</v>
      </c>
      <c r="P56" s="13">
        <f t="shared" si="5"/>
        <v>8.6378024380862506E-2</v>
      </c>
      <c r="Q56" s="13">
        <f t="shared" si="5"/>
        <v>0.68926515946957778</v>
      </c>
      <c r="R56" s="13">
        <f t="shared" si="5"/>
        <v>3.1379053944203905</v>
      </c>
      <c r="T56">
        <v>52</v>
      </c>
      <c r="U56">
        <f t="shared" si="16"/>
        <v>-8.3129483496451329E-3</v>
      </c>
      <c r="X56">
        <f t="shared" si="16"/>
        <v>-0.14576617577570694</v>
      </c>
      <c r="Y56">
        <f t="shared" si="16"/>
        <v>-0.20131456141456727</v>
      </c>
      <c r="Z56">
        <f t="shared" si="16"/>
        <v>-8.5510952198010415E-2</v>
      </c>
      <c r="AA56">
        <f t="shared" si="16"/>
        <v>-9.5180968058954818E-2</v>
      </c>
      <c r="AC56">
        <f t="shared" si="26"/>
        <v>18</v>
      </c>
      <c r="AD56">
        <v>52</v>
      </c>
      <c r="AE56" s="18">
        <f t="shared" si="17"/>
        <v>0.51596385553534285</v>
      </c>
      <c r="AF56" s="18">
        <f t="shared" si="44"/>
        <v>8.6378024380862506E-2</v>
      </c>
      <c r="AG56" s="18">
        <f t="shared" si="45"/>
        <v>0.68926515946957778</v>
      </c>
      <c r="AH56" s="18">
        <f t="shared" si="46"/>
        <v>3.1379053944203905</v>
      </c>
      <c r="AI56" s="27"/>
      <c r="AJ56">
        <f t="shared" si="27"/>
        <v>18</v>
      </c>
      <c r="AK56">
        <v>52</v>
      </c>
      <c r="AL56" s="25">
        <f t="shared" si="10"/>
        <v>0.1850357463218005</v>
      </c>
      <c r="AM56" s="25">
        <f t="shared" si="11"/>
        <v>3.7387213927138854E-2</v>
      </c>
      <c r="AN56" s="25">
        <f t="shared" si="12"/>
        <v>0.33884415500647819</v>
      </c>
      <c r="AO56" s="25">
        <f t="shared" si="13"/>
        <v>0.6233287499048662</v>
      </c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6"/>
  <sheetViews>
    <sheetView topLeftCell="AO13" zoomScale="80" zoomScaleNormal="80" workbookViewId="0">
      <selection activeCell="AW21" sqref="AW21"/>
    </sheetView>
  </sheetViews>
  <sheetFormatPr defaultRowHeight="14.4" x14ac:dyDescent="0.3"/>
  <cols>
    <col min="1" max="1" width="13.44140625" customWidth="1"/>
    <col min="12" max="18" width="10.5546875" bestFit="1" customWidth="1"/>
  </cols>
  <sheetData>
    <row r="1" spans="1:50" x14ac:dyDescent="0.3">
      <c r="C1" t="s">
        <v>47</v>
      </c>
      <c r="L1" t="s">
        <v>48</v>
      </c>
      <c r="U1" t="s">
        <v>49</v>
      </c>
      <c r="AD1" t="s">
        <v>49</v>
      </c>
      <c r="AN1" t="s">
        <v>130</v>
      </c>
    </row>
    <row r="2" spans="1:50" x14ac:dyDescent="0.3">
      <c r="AJ2" t="s">
        <v>93</v>
      </c>
      <c r="AO2" t="s">
        <v>49</v>
      </c>
      <c r="AU2" t="s">
        <v>93</v>
      </c>
    </row>
    <row r="3" spans="1:50" x14ac:dyDescent="0.3">
      <c r="C3" s="6">
        <v>25538</v>
      </c>
      <c r="D3" s="6">
        <v>26969</v>
      </c>
      <c r="E3" s="6">
        <v>29221</v>
      </c>
      <c r="F3" s="6">
        <v>29768</v>
      </c>
      <c r="G3" s="6">
        <v>33055</v>
      </c>
      <c r="H3" s="7" t="s">
        <v>45</v>
      </c>
      <c r="I3" t="s">
        <v>46</v>
      </c>
      <c r="L3" s="6">
        <v>25538</v>
      </c>
      <c r="M3" s="6">
        <v>26969</v>
      </c>
      <c r="N3" s="6">
        <v>29221</v>
      </c>
      <c r="O3" s="6">
        <v>29768</v>
      </c>
      <c r="P3" s="6">
        <v>33055</v>
      </c>
      <c r="Q3" s="7" t="s">
        <v>45</v>
      </c>
      <c r="R3" t="s">
        <v>46</v>
      </c>
      <c r="U3" s="6">
        <v>25538</v>
      </c>
      <c r="V3" s="6">
        <v>26969</v>
      </c>
      <c r="W3" s="6">
        <v>29221</v>
      </c>
      <c r="X3" s="6">
        <v>29768</v>
      </c>
      <c r="Y3" s="6">
        <v>33055</v>
      </c>
      <c r="Z3" s="7" t="s">
        <v>45</v>
      </c>
      <c r="AA3" t="s">
        <v>46</v>
      </c>
      <c r="AD3" s="6" t="s">
        <v>50</v>
      </c>
      <c r="AE3" s="6">
        <v>33055</v>
      </c>
      <c r="AF3" s="7" t="s">
        <v>45</v>
      </c>
      <c r="AG3" t="s">
        <v>46</v>
      </c>
      <c r="AJ3" s="6">
        <v>33055</v>
      </c>
      <c r="AK3" s="7" t="s">
        <v>45</v>
      </c>
      <c r="AL3" t="s">
        <v>46</v>
      </c>
      <c r="AO3" s="6" t="s">
        <v>50</v>
      </c>
      <c r="AP3" s="6">
        <v>33055</v>
      </c>
      <c r="AQ3" s="7" t="s">
        <v>45</v>
      </c>
      <c r="AR3" t="s">
        <v>46</v>
      </c>
      <c r="AU3" s="6">
        <v>33055</v>
      </c>
      <c r="AV3" s="7" t="s">
        <v>45</v>
      </c>
      <c r="AW3" t="s">
        <v>46</v>
      </c>
    </row>
    <row r="4" spans="1:50" x14ac:dyDescent="0.3">
      <c r="A4" s="1"/>
      <c r="B4">
        <v>0</v>
      </c>
      <c r="C4">
        <f>'S2 government employment'!J399</f>
        <v>10.068830144689024</v>
      </c>
      <c r="D4">
        <f>'S2 government employment'!J446</f>
        <v>10.438518843463344</v>
      </c>
      <c r="E4">
        <f>'S2 government employment'!J520</f>
        <v>10.903416949247738</v>
      </c>
      <c r="F4">
        <f>'S2 government employment'!J538</f>
        <v>10.66384647131655</v>
      </c>
      <c r="G4">
        <f>'S2 government employment'!J646</f>
        <v>10.97833700220132</v>
      </c>
      <c r="H4">
        <f>'S2 government employment'!J774</f>
        <v>11.107168754393635</v>
      </c>
      <c r="I4">
        <f>'S2 government employment'!J855</f>
        <v>10.986553245180691</v>
      </c>
      <c r="K4">
        <v>0</v>
      </c>
      <c r="L4" s="13">
        <f>(C4-C$4)</f>
        <v>0</v>
      </c>
      <c r="M4" s="13">
        <f t="shared" ref="M4:R19" si="0">(D4-D$4)</f>
        <v>0</v>
      </c>
      <c r="N4" s="13">
        <f t="shared" si="0"/>
        <v>0</v>
      </c>
      <c r="O4" s="13">
        <f t="shared" si="0"/>
        <v>0</v>
      </c>
      <c r="P4" s="13">
        <f t="shared" si="0"/>
        <v>0</v>
      </c>
      <c r="Q4" s="13">
        <f t="shared" si="0"/>
        <v>0</v>
      </c>
      <c r="R4" s="13">
        <f t="shared" si="0"/>
        <v>0</v>
      </c>
      <c r="T4">
        <v>0</v>
      </c>
      <c r="U4">
        <f>L4</f>
        <v>0</v>
      </c>
      <c r="V4">
        <f t="shared" ref="V4:AA4" si="1">M4</f>
        <v>0</v>
      </c>
      <c r="W4">
        <f t="shared" si="1"/>
        <v>0</v>
      </c>
      <c r="X4">
        <f t="shared" si="1"/>
        <v>0</v>
      </c>
      <c r="Y4">
        <f t="shared" si="1"/>
        <v>0</v>
      </c>
      <c r="Z4">
        <f t="shared" si="1"/>
        <v>0</v>
      </c>
      <c r="AA4">
        <f t="shared" si="1"/>
        <v>0</v>
      </c>
      <c r="AB4">
        <v>0</v>
      </c>
      <c r="AC4">
        <v>0</v>
      </c>
      <c r="AD4">
        <f>AVERAGE(U4:X4)</f>
        <v>0</v>
      </c>
      <c r="AE4">
        <f t="shared" ref="AE4" si="2">Y4</f>
        <v>0</v>
      </c>
      <c r="AF4">
        <f t="shared" ref="AF4" si="3">Z4</f>
        <v>0</v>
      </c>
      <c r="AG4">
        <f t="shared" ref="AG4" si="4">AA4</f>
        <v>0</v>
      </c>
      <c r="AI4">
        <v>0</v>
      </c>
      <c r="AJ4">
        <f t="shared" ref="AJ4:AJ35" si="5">AE4-AD4</f>
        <v>0</v>
      </c>
      <c r="AK4">
        <f t="shared" ref="AK4:AK35" si="6">AF4-AD4</f>
        <v>0</v>
      </c>
      <c r="AL4">
        <f t="shared" ref="AL4:AL35" si="7">AG4-AD4</f>
        <v>0</v>
      </c>
      <c r="AN4" s="28">
        <v>-1</v>
      </c>
      <c r="AO4" s="10">
        <f>AD4</f>
        <v>0</v>
      </c>
      <c r="AP4" s="10">
        <f t="shared" ref="AP4:AR4" si="8">AE4</f>
        <v>0</v>
      </c>
      <c r="AQ4" s="10">
        <f t="shared" si="8"/>
        <v>0</v>
      </c>
      <c r="AR4" s="10">
        <f t="shared" si="8"/>
        <v>0</v>
      </c>
      <c r="AT4" s="28">
        <v>-1</v>
      </c>
      <c r="AU4" s="10">
        <f>AJ4</f>
        <v>0</v>
      </c>
      <c r="AV4" s="10">
        <f t="shared" ref="AV4" si="9">AK4</f>
        <v>0</v>
      </c>
      <c r="AW4" s="10">
        <f t="shared" ref="AW4" si="10">AL4</f>
        <v>0</v>
      </c>
      <c r="AX4" s="10"/>
    </row>
    <row r="5" spans="1:50" x14ac:dyDescent="0.3">
      <c r="A5" s="1"/>
      <c r="B5">
        <v>1</v>
      </c>
      <c r="C5">
        <f>'S2 government employment'!J400</f>
        <v>10.058524064171124</v>
      </c>
      <c r="D5">
        <f>'S2 government employment'!J447</f>
        <v>10.439183379969048</v>
      </c>
      <c r="E5">
        <f>'S2 government employment'!J521</f>
        <v>10.906222390508646</v>
      </c>
      <c r="F5">
        <f>'S2 government employment'!J539</f>
        <v>10.607270752713301</v>
      </c>
      <c r="G5">
        <f>'S2 government employment'!J647</f>
        <v>10.965752525915235</v>
      </c>
      <c r="H5">
        <f>'S2 government employment'!J775</f>
        <v>11.12157179264632</v>
      </c>
      <c r="I5">
        <f>'S2 government employment'!J856</f>
        <v>11.047158922607069</v>
      </c>
      <c r="K5">
        <v>1</v>
      </c>
      <c r="L5" s="13">
        <f t="shared" ref="L5:R56" si="11">(C5-C$4)</f>
        <v>-1.0306080517899829E-2</v>
      </c>
      <c r="M5" s="13">
        <f t="shared" si="0"/>
        <v>6.6453650570430511E-4</v>
      </c>
      <c r="N5" s="13">
        <f t="shared" si="0"/>
        <v>2.8054412609073154E-3</v>
      </c>
      <c r="O5" s="13">
        <f t="shared" si="0"/>
        <v>-5.6575718603248504E-2</v>
      </c>
      <c r="P5" s="13">
        <f t="shared" si="0"/>
        <v>-1.2584476286084723E-2</v>
      </c>
      <c r="Q5" s="13">
        <f t="shared" si="0"/>
        <v>1.4403038252684297E-2</v>
      </c>
      <c r="R5" s="13">
        <f t="shared" si="0"/>
        <v>6.060567742637879E-2</v>
      </c>
      <c r="T5">
        <v>1</v>
      </c>
      <c r="U5">
        <f>L5-L4</f>
        <v>-1.0306080517899829E-2</v>
      </c>
      <c r="V5">
        <f t="shared" ref="V5:AA5" si="12">M5-M4</f>
        <v>6.6453650570430511E-4</v>
      </c>
      <c r="W5">
        <f t="shared" si="12"/>
        <v>2.8054412609073154E-3</v>
      </c>
      <c r="X5">
        <f t="shared" si="12"/>
        <v>-5.6575718603248504E-2</v>
      </c>
      <c r="Y5">
        <f t="shared" si="12"/>
        <v>-1.2584476286084723E-2</v>
      </c>
      <c r="Z5">
        <f t="shared" si="12"/>
        <v>1.4403038252684297E-2</v>
      </c>
      <c r="AA5">
        <f t="shared" si="12"/>
        <v>6.060567742637879E-2</v>
      </c>
      <c r="AB5">
        <v>1</v>
      </c>
      <c r="AC5">
        <v>1</v>
      </c>
      <c r="AD5">
        <f>AVERAGE(U5:X5)+AD4</f>
        <v>-1.5852955338634178E-2</v>
      </c>
      <c r="AE5">
        <f>AE4+Y5</f>
        <v>-1.2584476286084723E-2</v>
      </c>
      <c r="AF5">
        <f t="shared" ref="AF5:AG20" si="13">AF4+Z5</f>
        <v>1.4403038252684297E-2</v>
      </c>
      <c r="AG5">
        <f t="shared" si="13"/>
        <v>6.060567742637879E-2</v>
      </c>
      <c r="AI5">
        <v>1</v>
      </c>
      <c r="AJ5">
        <f t="shared" si="5"/>
        <v>3.2684790525494556E-3</v>
      </c>
      <c r="AK5">
        <f t="shared" si="6"/>
        <v>3.0255993591318475E-2</v>
      </c>
      <c r="AL5">
        <f t="shared" si="7"/>
        <v>7.6458632765012968E-2</v>
      </c>
      <c r="AN5" s="28">
        <v>0</v>
      </c>
      <c r="AO5" s="10">
        <f>AVERAGE(AD5:AD7)</f>
        <v>3.5380652863246098E-3</v>
      </c>
      <c r="AP5" s="10">
        <f t="shared" ref="AP5:AR5" si="14">AVERAGE(AE5:AE7)</f>
        <v>-9.5171696010242588E-3</v>
      </c>
      <c r="AQ5" s="10">
        <f t="shared" si="14"/>
        <v>3.6631632802446745E-2</v>
      </c>
      <c r="AR5" s="10">
        <f t="shared" si="14"/>
        <v>6.6217256672622682E-2</v>
      </c>
      <c r="AT5" s="28">
        <v>0</v>
      </c>
      <c r="AU5" s="10">
        <f>AVERAGE(AJ5:AJ7)</f>
        <v>-1.3055234887348869E-2</v>
      </c>
      <c r="AV5" s="10">
        <f t="shared" ref="AV5" si="15">AVERAGE(AK5:AK7)</f>
        <v>3.3093567516122135E-2</v>
      </c>
      <c r="AW5" s="10">
        <f t="shared" ref="AW5" si="16">AVERAGE(AL5:AL7)</f>
        <v>6.2679191386298072E-2</v>
      </c>
      <c r="AX5" s="10"/>
    </row>
    <row r="6" spans="1:50" x14ac:dyDescent="0.3">
      <c r="A6" s="1"/>
      <c r="B6">
        <v>2</v>
      </c>
      <c r="C6">
        <f>'S2 government employment'!J401</f>
        <v>10.058758721997798</v>
      </c>
      <c r="D6">
        <f>'S2 government employment'!J448</f>
        <v>10.446700507614214</v>
      </c>
      <c r="E6">
        <f>'S2 government employment'!J522</f>
        <v>10.942509577068261</v>
      </c>
      <c r="F6">
        <f>'S2 government employment'!J540</f>
        <v>10.538213280230721</v>
      </c>
      <c r="G6">
        <f>'S2 government employment'!J648</f>
        <v>10.967782209986829</v>
      </c>
      <c r="H6">
        <f>'S2 government employment'!J776</f>
        <v>11.13174929303641</v>
      </c>
      <c r="I6">
        <f>'S2 government employment'!J857</f>
        <v>11.052653067473704</v>
      </c>
      <c r="K6">
        <v>2</v>
      </c>
      <c r="L6" s="13">
        <f t="shared" si="11"/>
        <v>-1.0071422691225962E-2</v>
      </c>
      <c r="M6" s="13">
        <f t="shared" si="0"/>
        <v>8.1816641508698495E-3</v>
      </c>
      <c r="N6" s="13">
        <f t="shared" si="0"/>
        <v>3.9092627820522807E-2</v>
      </c>
      <c r="O6" s="13">
        <f t="shared" si="0"/>
        <v>-0.1256331910858286</v>
      </c>
      <c r="P6" s="13">
        <f t="shared" si="0"/>
        <v>-1.0554792214490405E-2</v>
      </c>
      <c r="Q6" s="13">
        <f t="shared" si="0"/>
        <v>2.4580538642775096E-2</v>
      </c>
      <c r="R6" s="13">
        <f t="shared" si="0"/>
        <v>6.6099822293013588E-2</v>
      </c>
      <c r="T6">
        <v>2</v>
      </c>
      <c r="U6">
        <f t="shared" ref="U6:U56" si="17">L6-L5</f>
        <v>2.3465782667386748E-4</v>
      </c>
      <c r="V6">
        <f t="shared" ref="V6:V51" si="18">M6-M5</f>
        <v>7.5171276451655444E-3</v>
      </c>
      <c r="W6">
        <f t="shared" ref="W6:W21" si="19">N6-N5</f>
        <v>3.6287186559615492E-2</v>
      </c>
      <c r="X6">
        <f t="shared" ref="X6:X56" si="20">O6-O5</f>
        <v>-6.9057472482580096E-2</v>
      </c>
      <c r="Y6">
        <f t="shared" ref="Y6:Y56" si="21">P6-P5</f>
        <v>2.0296840715943176E-3</v>
      </c>
      <c r="Z6">
        <f t="shared" ref="Z6:Z56" si="22">Q6-Q5</f>
        <v>1.0177500390090799E-2</v>
      </c>
      <c r="AA6">
        <f t="shared" ref="AA6:AA56" si="23">R6-R5</f>
        <v>5.4941448666347981E-3</v>
      </c>
      <c r="AB6">
        <v>1</v>
      </c>
      <c r="AC6">
        <v>2</v>
      </c>
      <c r="AD6">
        <f t="shared" ref="AD6:AD56" si="24">AVERAGE(U6:X6)+AD5</f>
        <v>-2.2107580451415476E-2</v>
      </c>
      <c r="AE6">
        <f t="shared" ref="AE6:AG56" si="25">AE5+Y6</f>
        <v>-1.0554792214490405E-2</v>
      </c>
      <c r="AF6">
        <f t="shared" si="13"/>
        <v>2.4580538642775096E-2</v>
      </c>
      <c r="AG6">
        <f t="shared" si="13"/>
        <v>6.6099822293013588E-2</v>
      </c>
      <c r="AI6">
        <v>2</v>
      </c>
      <c r="AJ6">
        <f t="shared" si="5"/>
        <v>1.1552788236925071E-2</v>
      </c>
      <c r="AK6">
        <f t="shared" si="6"/>
        <v>4.6688119094190572E-2</v>
      </c>
      <c r="AL6">
        <f t="shared" si="7"/>
        <v>8.8207402744429064E-2</v>
      </c>
      <c r="AN6" s="28">
        <v>1</v>
      </c>
      <c r="AO6" s="10">
        <f>AVERAGE(AD8:AD10)</f>
        <v>1.748477338543027E-2</v>
      </c>
      <c r="AP6" s="10">
        <f t="shared" ref="AP6:AR6" si="26">AVERAGE(AE8:AE10)</f>
        <v>4.694706235407982E-3</v>
      </c>
      <c r="AQ6" s="10">
        <f t="shared" si="26"/>
        <v>8.4310347538356936E-2</v>
      </c>
      <c r="AR6" s="10">
        <f t="shared" si="26"/>
        <v>7.957350593055186E-2</v>
      </c>
      <c r="AT6" s="28">
        <v>1</v>
      </c>
      <c r="AU6" s="10">
        <f>AVERAGE(AJ8:AJ10)</f>
        <v>-1.2790067150022288E-2</v>
      </c>
      <c r="AV6" s="10">
        <f t="shared" ref="AV6" si="27">AVERAGE(AK8:AK10)</f>
        <v>6.682557415292667E-2</v>
      </c>
      <c r="AW6" s="10">
        <f t="shared" ref="AW6" si="28">AVERAGE(AL8:AL10)</f>
        <v>6.2088732545121594E-2</v>
      </c>
      <c r="AX6" s="10"/>
    </row>
    <row r="7" spans="1:50" x14ac:dyDescent="0.3">
      <c r="A7" s="1"/>
      <c r="B7">
        <v>3</v>
      </c>
      <c r="C7">
        <f>'S2 government employment'!J402</f>
        <v>10.114509349181041</v>
      </c>
      <c r="D7">
        <f>'S2 government employment'!J449</f>
        <v>10.466532547331649</v>
      </c>
      <c r="E7">
        <f>'S2 government employment'!J523</f>
        <v>11.132538716582028</v>
      </c>
      <c r="F7">
        <f>'S2 government employment'!J541</f>
        <v>10.555330722218031</v>
      </c>
      <c r="G7">
        <f>'S2 government employment'!J649</f>
        <v>10.972924761898822</v>
      </c>
      <c r="H7">
        <f>'S2 government employment'!J777</f>
        <v>11.178080075905516</v>
      </c>
      <c r="I7">
        <f>'S2 government employment'!J858</f>
        <v>11.058499515479166</v>
      </c>
      <c r="K7">
        <v>3</v>
      </c>
      <c r="L7" s="13">
        <f t="shared" si="11"/>
        <v>4.5679204492017789E-2</v>
      </c>
      <c r="M7" s="13">
        <f t="shared" si="0"/>
        <v>2.8013703868305484E-2</v>
      </c>
      <c r="N7" s="13">
        <f t="shared" si="0"/>
        <v>0.22912176733428957</v>
      </c>
      <c r="O7" s="13">
        <f t="shared" si="0"/>
        <v>-0.10851574909851891</v>
      </c>
      <c r="P7" s="13">
        <f t="shared" si="0"/>
        <v>-5.4122403024976506E-3</v>
      </c>
      <c r="Q7" s="13">
        <f t="shared" si="0"/>
        <v>7.0911321511880843E-2</v>
      </c>
      <c r="R7" s="13">
        <f t="shared" si="0"/>
        <v>7.1946270298475667E-2</v>
      </c>
      <c r="T7">
        <v>3</v>
      </c>
      <c r="U7">
        <f t="shared" si="17"/>
        <v>5.5750627183243751E-2</v>
      </c>
      <c r="V7">
        <f t="shared" si="18"/>
        <v>1.9832039717435634E-2</v>
      </c>
      <c r="W7">
        <f t="shared" si="19"/>
        <v>0.19002913951376676</v>
      </c>
      <c r="X7">
        <f t="shared" si="20"/>
        <v>1.7117441987309689E-2</v>
      </c>
      <c r="Y7">
        <f t="shared" si="21"/>
        <v>5.1425519119927543E-3</v>
      </c>
      <c r="Z7">
        <f t="shared" si="22"/>
        <v>4.6330782869105747E-2</v>
      </c>
      <c r="AA7">
        <f t="shared" si="23"/>
        <v>5.8464480054620793E-3</v>
      </c>
      <c r="AB7">
        <v>1</v>
      </c>
      <c r="AC7">
        <v>3</v>
      </c>
      <c r="AD7">
        <f t="shared" si="24"/>
        <v>4.8574731649023484E-2</v>
      </c>
      <c r="AE7">
        <f t="shared" si="25"/>
        <v>-5.4122403024976506E-3</v>
      </c>
      <c r="AF7">
        <f t="shared" si="13"/>
        <v>7.0911321511880843E-2</v>
      </c>
      <c r="AG7">
        <f t="shared" si="13"/>
        <v>7.1946270298475667E-2</v>
      </c>
      <c r="AI7">
        <v>3</v>
      </c>
      <c r="AJ7">
        <f t="shared" si="5"/>
        <v>-5.3986971951521134E-2</v>
      </c>
      <c r="AK7">
        <f t="shared" si="6"/>
        <v>2.2336589862857359E-2</v>
      </c>
      <c r="AL7">
        <f t="shared" si="7"/>
        <v>2.3371538649452184E-2</v>
      </c>
      <c r="AN7" s="28">
        <f>AN6+1</f>
        <v>2</v>
      </c>
      <c r="AO7" s="10">
        <f>AVERAGE(AD11:AD13)</f>
        <v>-1.9370756072215389E-2</v>
      </c>
      <c r="AP7" s="10">
        <f t="shared" ref="AP7:AR7" si="29">AVERAGE(AE11:AE13)</f>
        <v>8.2043152164228417E-3</v>
      </c>
      <c r="AQ7" s="10">
        <f t="shared" si="29"/>
        <v>0.10922748967452496</v>
      </c>
      <c r="AR7" s="10">
        <f t="shared" si="29"/>
        <v>9.3592473877132917E-2</v>
      </c>
      <c r="AT7" s="28">
        <f>AT6+1</f>
        <v>2</v>
      </c>
      <c r="AU7" s="10">
        <f>AVERAGE(AJ11:AJ13)</f>
        <v>2.7575071288638231E-2</v>
      </c>
      <c r="AV7" s="10">
        <f t="shared" ref="AV7" si="30">AVERAGE(AK11:AK13)</f>
        <v>0.12859824574674036</v>
      </c>
      <c r="AW7" s="10">
        <f t="shared" ref="AW7" si="31">AVERAGE(AL11:AL13)</f>
        <v>0.11296322994934831</v>
      </c>
      <c r="AX7" s="10"/>
    </row>
    <row r="8" spans="1:50" x14ac:dyDescent="0.3">
      <c r="A8" s="1"/>
      <c r="B8">
        <v>4</v>
      </c>
      <c r="C8">
        <f>'S2 government employment'!J403</f>
        <v>10.181703674073821</v>
      </c>
      <c r="D8">
        <f>'S2 government employment'!J450</f>
        <v>10.464701669157948</v>
      </c>
      <c r="E8">
        <f>'S2 government employment'!J524</f>
        <v>11.02686275194746</v>
      </c>
      <c r="F8">
        <f>'S2 government employment'!J542</f>
        <v>10.556153250508803</v>
      </c>
      <c r="G8">
        <f>'S2 government employment'!J650</f>
        <v>10.973477247516609</v>
      </c>
      <c r="H8">
        <f>'S2 government employment'!J778</f>
        <v>11.188164076915875</v>
      </c>
      <c r="I8">
        <f>'S2 government employment'!J859</f>
        <v>11.056341617566106</v>
      </c>
      <c r="K8">
        <v>4</v>
      </c>
      <c r="L8" s="13">
        <f t="shared" si="11"/>
        <v>0.11287352938479778</v>
      </c>
      <c r="M8" s="13">
        <f t="shared" si="0"/>
        <v>2.6182825694604617E-2</v>
      </c>
      <c r="N8" s="13">
        <f t="shared" si="0"/>
        <v>0.12344580269972205</v>
      </c>
      <c r="O8" s="13">
        <f t="shared" si="0"/>
        <v>-0.10769322080774657</v>
      </c>
      <c r="P8" s="13">
        <f t="shared" si="0"/>
        <v>-4.859754684710893E-3</v>
      </c>
      <c r="Q8" s="13">
        <f t="shared" si="0"/>
        <v>8.0995322522239732E-2</v>
      </c>
      <c r="R8" s="13">
        <f t="shared" si="0"/>
        <v>6.9788372385415798E-2</v>
      </c>
      <c r="T8">
        <v>4</v>
      </c>
      <c r="U8">
        <f t="shared" si="17"/>
        <v>6.7194324892779989E-2</v>
      </c>
      <c r="V8">
        <f t="shared" si="18"/>
        <v>-1.8308781737008673E-3</v>
      </c>
      <c r="W8">
        <f t="shared" si="19"/>
        <v>-0.10567596463456752</v>
      </c>
      <c r="X8">
        <f t="shared" si="20"/>
        <v>8.2252829077233969E-4</v>
      </c>
      <c r="Y8">
        <f t="shared" si="21"/>
        <v>5.5248561778675764E-4</v>
      </c>
      <c r="Z8">
        <f t="shared" si="22"/>
        <v>1.008400101035889E-2</v>
      </c>
      <c r="AA8">
        <f t="shared" si="23"/>
        <v>-2.1578979130598697E-3</v>
      </c>
      <c r="AB8">
        <v>2</v>
      </c>
      <c r="AC8">
        <v>4</v>
      </c>
      <c r="AD8">
        <f t="shared" si="24"/>
        <v>3.8702234242844469E-2</v>
      </c>
      <c r="AE8">
        <f t="shared" si="25"/>
        <v>-4.859754684710893E-3</v>
      </c>
      <c r="AF8">
        <f t="shared" si="13"/>
        <v>8.0995322522239732E-2</v>
      </c>
      <c r="AG8">
        <f t="shared" si="13"/>
        <v>6.9788372385415798E-2</v>
      </c>
      <c r="AI8">
        <v>4</v>
      </c>
      <c r="AJ8">
        <f t="shared" si="5"/>
        <v>-4.3561988927555362E-2</v>
      </c>
      <c r="AK8">
        <f t="shared" si="6"/>
        <v>4.2293088279395263E-2</v>
      </c>
      <c r="AL8">
        <f t="shared" si="7"/>
        <v>3.1086138142571329E-2</v>
      </c>
      <c r="AN8" s="28">
        <f t="shared" ref="AN8:AN20" si="32">AN7+1</f>
        <v>3</v>
      </c>
      <c r="AO8" s="10">
        <f>AVERAGE(AD14:AD16)</f>
        <v>-8.8241704564645165E-3</v>
      </c>
      <c r="AP8" s="10">
        <f t="shared" ref="AP8:AR8" si="33">AVERAGE(AE14:AE16)</f>
        <v>2.9526273267310426E-2</v>
      </c>
      <c r="AQ8" s="10">
        <f t="shared" si="33"/>
        <v>0.12375084744463649</v>
      </c>
      <c r="AR8" s="10">
        <f t="shared" si="33"/>
        <v>7.1799052664849469E-2</v>
      </c>
      <c r="AT8" s="28">
        <f t="shared" ref="AT8:AT20" si="34">AT7+1</f>
        <v>3</v>
      </c>
      <c r="AU8" s="10">
        <f>AVERAGE(AJ14:AJ16)</f>
        <v>3.8350443723774941E-2</v>
      </c>
      <c r="AV8" s="10">
        <f t="shared" ref="AV8" si="35">AVERAGE(AK14:AK16)</f>
        <v>0.13257501790110102</v>
      </c>
      <c r="AW8" s="10">
        <f t="shared" ref="AW8" si="36">AVERAGE(AL14:AL16)</f>
        <v>8.062322312131398E-2</v>
      </c>
      <c r="AX8" s="10"/>
    </row>
    <row r="9" spans="1:50" x14ac:dyDescent="0.3">
      <c r="A9" s="1"/>
      <c r="B9">
        <v>5</v>
      </c>
      <c r="C9">
        <f>'S2 government employment'!J404</f>
        <v>10.131561066757261</v>
      </c>
      <c r="D9">
        <f>'S2 government employment'!J451</f>
        <v>10.478581588949949</v>
      </c>
      <c r="E9">
        <f>'S2 government employment'!J525</f>
        <v>11.000586076496937</v>
      </c>
      <c r="F9">
        <f>'S2 government employment'!J543</f>
        <v>10.541295521611426</v>
      </c>
      <c r="G9">
        <f>'S2 government employment'!J651</f>
        <v>10.988210235234767</v>
      </c>
      <c r="H9">
        <f>'S2 government employment'!J779</f>
        <v>11.193831969016813</v>
      </c>
      <c r="I9">
        <f>'S2 government employment'!J860</f>
        <v>11.06630472979511</v>
      </c>
      <c r="K9">
        <v>5</v>
      </c>
      <c r="L9" s="13">
        <f t="shared" si="11"/>
        <v>6.2730922068237049E-2</v>
      </c>
      <c r="M9" s="13">
        <f t="shared" si="0"/>
        <v>4.0062745486604712E-2</v>
      </c>
      <c r="N9" s="13">
        <f t="shared" si="0"/>
        <v>9.7169127249198795E-2</v>
      </c>
      <c r="O9" s="13">
        <f t="shared" si="0"/>
        <v>-0.12255094970512381</v>
      </c>
      <c r="P9" s="13">
        <f t="shared" si="0"/>
        <v>9.8732330334474483E-3</v>
      </c>
      <c r="Q9" s="13">
        <f t="shared" si="0"/>
        <v>8.6663214623177609E-2</v>
      </c>
      <c r="R9" s="13">
        <f t="shared" si="0"/>
        <v>7.975148461441961E-2</v>
      </c>
      <c r="T9">
        <v>5</v>
      </c>
      <c r="U9">
        <f t="shared" si="17"/>
        <v>-5.0142607316560728E-2</v>
      </c>
      <c r="V9">
        <f t="shared" si="18"/>
        <v>1.3879919792000095E-2</v>
      </c>
      <c r="W9">
        <f t="shared" si="19"/>
        <v>-2.6276675450523257E-2</v>
      </c>
      <c r="X9">
        <f t="shared" si="20"/>
        <v>-1.4857728897377243E-2</v>
      </c>
      <c r="Y9">
        <f t="shared" si="21"/>
        <v>1.4732987718158341E-2</v>
      </c>
      <c r="Z9">
        <f t="shared" si="22"/>
        <v>5.6678921009378769E-3</v>
      </c>
      <c r="AA9">
        <f t="shared" si="23"/>
        <v>9.9631122290038121E-3</v>
      </c>
      <c r="AB9">
        <v>2</v>
      </c>
      <c r="AC9">
        <v>5</v>
      </c>
      <c r="AD9">
        <f t="shared" si="24"/>
        <v>1.9352961274729186E-2</v>
      </c>
      <c r="AE9">
        <f t="shared" si="25"/>
        <v>9.8732330334474483E-3</v>
      </c>
      <c r="AF9">
        <f t="shared" si="13"/>
        <v>8.6663214623177609E-2</v>
      </c>
      <c r="AG9">
        <f t="shared" si="13"/>
        <v>7.975148461441961E-2</v>
      </c>
      <c r="AI9">
        <v>5</v>
      </c>
      <c r="AJ9">
        <f t="shared" si="5"/>
        <v>-9.4797282412817374E-3</v>
      </c>
      <c r="AK9">
        <f t="shared" si="6"/>
        <v>6.7310253348448423E-2</v>
      </c>
      <c r="AL9">
        <f t="shared" si="7"/>
        <v>6.0398523339690424E-2</v>
      </c>
      <c r="AN9" s="28">
        <f t="shared" si="32"/>
        <v>4</v>
      </c>
      <c r="AO9" s="10">
        <f>AVERAGE(AD17:AD19)</f>
        <v>-2.4274642684510479E-2</v>
      </c>
      <c r="AP9" s="10">
        <f t="shared" ref="AP9:AR9" si="37">AVERAGE(AE17:AE19)</f>
        <v>1.5374042350807452E-2</v>
      </c>
      <c r="AQ9" s="10">
        <f t="shared" si="37"/>
        <v>0.14912480835569633</v>
      </c>
      <c r="AR9" s="10">
        <f t="shared" si="37"/>
        <v>8.965566213602176E-2</v>
      </c>
      <c r="AT9" s="28">
        <f t="shared" si="34"/>
        <v>4</v>
      </c>
      <c r="AU9" s="10">
        <f>AVERAGE(AJ17:AJ19)</f>
        <v>3.9648685035317932E-2</v>
      </c>
      <c r="AV9" s="10">
        <f t="shared" ref="AV9" si="38">AVERAGE(AK17:AK19)</f>
        <v>0.17339945104020682</v>
      </c>
      <c r="AW9" s="10">
        <f t="shared" ref="AW9" si="39">AVERAGE(AL17:AL19)</f>
        <v>0.11393030482053224</v>
      </c>
      <c r="AX9" s="10"/>
    </row>
    <row r="10" spans="1:50" x14ac:dyDescent="0.3">
      <c r="A10" s="1"/>
      <c r="B10">
        <v>6</v>
      </c>
      <c r="C10">
        <f>'S2 government employment'!J405</f>
        <v>10.109197887258269</v>
      </c>
      <c r="D10">
        <f>'S2 government employment'!J452</f>
        <v>10.484725746254179</v>
      </c>
      <c r="E10">
        <f>'S2 government employment'!J526</f>
        <v>10.967413867565723</v>
      </c>
      <c r="F10">
        <f>'S2 government employment'!J544</f>
        <v>10.490871406193353</v>
      </c>
      <c r="G10">
        <f>'S2 government employment'!J652</f>
        <v>10.987407642558807</v>
      </c>
      <c r="H10">
        <f>'S2 government employment'!J780</f>
        <v>11.192441259863289</v>
      </c>
      <c r="I10">
        <f>'S2 government employment'!J861</f>
        <v>11.075733905972511</v>
      </c>
      <c r="K10">
        <v>6</v>
      </c>
      <c r="L10" s="13">
        <f t="shared" si="11"/>
        <v>4.0367742569245024E-2</v>
      </c>
      <c r="M10" s="13">
        <f t="shared" si="0"/>
        <v>4.6206902790835613E-2</v>
      </c>
      <c r="N10" s="13">
        <f t="shared" si="0"/>
        <v>6.3996918317984708E-2</v>
      </c>
      <c r="O10" s="13">
        <f t="shared" si="0"/>
        <v>-0.17297506512319671</v>
      </c>
      <c r="P10" s="13">
        <f t="shared" si="0"/>
        <v>9.0706403574873917E-3</v>
      </c>
      <c r="Q10" s="13">
        <f t="shared" si="0"/>
        <v>8.5272505469653481E-2</v>
      </c>
      <c r="R10" s="13">
        <f t="shared" si="0"/>
        <v>8.9180660791820188E-2</v>
      </c>
      <c r="T10">
        <v>6</v>
      </c>
      <c r="U10">
        <f t="shared" si="17"/>
        <v>-2.2363179498992025E-2</v>
      </c>
      <c r="V10">
        <f t="shared" si="18"/>
        <v>6.1441573042309017E-3</v>
      </c>
      <c r="W10">
        <f t="shared" si="19"/>
        <v>-3.3172208931214087E-2</v>
      </c>
      <c r="X10">
        <f t="shared" si="20"/>
        <v>-5.0424115418072901E-2</v>
      </c>
      <c r="Y10">
        <f t="shared" si="21"/>
        <v>-8.0259267596005657E-4</v>
      </c>
      <c r="Z10">
        <f t="shared" si="22"/>
        <v>-1.3907091535241278E-3</v>
      </c>
      <c r="AA10">
        <f t="shared" si="23"/>
        <v>9.4291761774005778E-3</v>
      </c>
      <c r="AB10">
        <v>2</v>
      </c>
      <c r="AC10">
        <v>6</v>
      </c>
      <c r="AD10">
        <f t="shared" si="24"/>
        <v>-5.6008753612828421E-3</v>
      </c>
      <c r="AE10">
        <f t="shared" si="25"/>
        <v>9.0706403574873917E-3</v>
      </c>
      <c r="AF10">
        <f t="shared" si="13"/>
        <v>8.5272505469653481E-2</v>
      </c>
      <c r="AG10">
        <f t="shared" si="13"/>
        <v>8.9180660791820188E-2</v>
      </c>
      <c r="AI10">
        <v>6</v>
      </c>
      <c r="AJ10">
        <f t="shared" si="5"/>
        <v>1.4671515718770234E-2</v>
      </c>
      <c r="AK10">
        <f t="shared" si="6"/>
        <v>9.0873380830936323E-2</v>
      </c>
      <c r="AL10">
        <f t="shared" si="7"/>
        <v>9.478153615310303E-2</v>
      </c>
      <c r="AN10" s="28">
        <f t="shared" si="32"/>
        <v>5</v>
      </c>
      <c r="AO10" s="10">
        <f>AVERAGE(AD20:AD22)</f>
        <v>-2.7341848608100322E-2</v>
      </c>
      <c r="AP10" s="10">
        <f t="shared" ref="AP10:AR10" si="40">AVERAGE(AE20:AE22)</f>
        <v>4.1444231954323861E-2</v>
      </c>
      <c r="AQ10" s="10">
        <f t="shared" si="40"/>
        <v>0.15188379084567258</v>
      </c>
      <c r="AR10" s="10">
        <f t="shared" si="40"/>
        <v>7.2123371405090467E-2</v>
      </c>
      <c r="AT10" s="28">
        <f t="shared" si="34"/>
        <v>5</v>
      </c>
      <c r="AU10" s="10">
        <f>AVERAGE(AJ20:AJ22)</f>
        <v>6.8786080562424176E-2</v>
      </c>
      <c r="AV10" s="10">
        <f t="shared" ref="AV10" si="41">AVERAGE(AK20:AK22)</f>
        <v>0.1792256394537729</v>
      </c>
      <c r="AW10" s="10">
        <f t="shared" ref="AW10" si="42">AVERAGE(AL20:AL22)</f>
        <v>9.9465220013190803E-2</v>
      </c>
      <c r="AX10" s="10"/>
    </row>
    <row r="11" spans="1:50" x14ac:dyDescent="0.3">
      <c r="A11" s="1"/>
      <c r="B11">
        <v>7</v>
      </c>
      <c r="C11">
        <f>'S2 government employment'!J406</f>
        <v>10.115334495422159</v>
      </c>
      <c r="D11">
        <f>'S2 government employment'!J453</f>
        <v>10.480244149929126</v>
      </c>
      <c r="E11">
        <f>'S2 government employment'!J527</f>
        <v>10.947857073259003</v>
      </c>
      <c r="F11">
        <f>'S2 government employment'!J545</f>
        <v>10.477895945539546</v>
      </c>
      <c r="G11">
        <f>'S2 government employment'!J653</f>
        <v>10.990728641652666</v>
      </c>
      <c r="H11">
        <f>'S2 government employment'!J781</f>
        <v>11.20250107047573</v>
      </c>
      <c r="I11">
        <f>'S2 government employment'!J862</f>
        <v>11.09192217550674</v>
      </c>
      <c r="K11">
        <v>7</v>
      </c>
      <c r="L11" s="13">
        <f t="shared" si="11"/>
        <v>4.6504350733135524E-2</v>
      </c>
      <c r="M11" s="13">
        <f t="shared" si="0"/>
        <v>4.1725306465782097E-2</v>
      </c>
      <c r="N11" s="13">
        <f t="shared" si="0"/>
        <v>4.444012401126507E-2</v>
      </c>
      <c r="O11" s="13">
        <f t="shared" si="0"/>
        <v>-0.18595052577700422</v>
      </c>
      <c r="P11" s="13">
        <f t="shared" si="0"/>
        <v>1.2391639451346137E-2</v>
      </c>
      <c r="Q11" s="13">
        <f t="shared" si="0"/>
        <v>9.5332316082094692E-2</v>
      </c>
      <c r="R11" s="13">
        <f t="shared" si="0"/>
        <v>0.10536893032604944</v>
      </c>
      <c r="T11">
        <v>7</v>
      </c>
      <c r="U11">
        <f t="shared" si="17"/>
        <v>6.1366081638905001E-3</v>
      </c>
      <c r="V11">
        <f t="shared" si="18"/>
        <v>-4.4815963250535162E-3</v>
      </c>
      <c r="W11">
        <f t="shared" si="19"/>
        <v>-1.9556794306719638E-2</v>
      </c>
      <c r="X11">
        <f t="shared" si="20"/>
        <v>-1.2975460653807502E-2</v>
      </c>
      <c r="Y11">
        <f t="shared" si="21"/>
        <v>3.3209990938587453E-3</v>
      </c>
      <c r="Z11">
        <f t="shared" si="22"/>
        <v>1.0059810612441211E-2</v>
      </c>
      <c r="AA11">
        <f t="shared" si="23"/>
        <v>1.6188269534229249E-2</v>
      </c>
      <c r="AB11">
        <f>AB8+1</f>
        <v>3</v>
      </c>
      <c r="AC11">
        <v>7</v>
      </c>
      <c r="AD11">
        <f t="shared" si="24"/>
        <v>-1.3320186141705381E-2</v>
      </c>
      <c r="AE11">
        <f t="shared" si="25"/>
        <v>1.2391639451346137E-2</v>
      </c>
      <c r="AF11">
        <f t="shared" si="13"/>
        <v>9.5332316082094692E-2</v>
      </c>
      <c r="AG11">
        <f t="shared" si="13"/>
        <v>0.10536893032604944</v>
      </c>
      <c r="AI11">
        <v>7</v>
      </c>
      <c r="AJ11">
        <f t="shared" si="5"/>
        <v>2.5711825593051518E-2</v>
      </c>
      <c r="AK11">
        <f t="shared" si="6"/>
        <v>0.10865250222380007</v>
      </c>
      <c r="AL11">
        <f t="shared" si="7"/>
        <v>0.11868911646775482</v>
      </c>
      <c r="AN11" s="28">
        <f t="shared" si="32"/>
        <v>6</v>
      </c>
      <c r="AO11" s="10">
        <f>AVERAGE(AD23:AD25)</f>
        <v>-4.2579837061132192E-2</v>
      </c>
      <c r="AP11" s="10">
        <f t="shared" ref="AP11:AR11" si="43">AVERAGE(AE23:AE25)</f>
        <v>6.246327861050046E-2</v>
      </c>
      <c r="AQ11" s="10">
        <f t="shared" si="43"/>
        <v>0.13404818884753844</v>
      </c>
      <c r="AR11" s="10">
        <f t="shared" si="43"/>
        <v>2.037789791509681E-2</v>
      </c>
      <c r="AT11" s="28">
        <f t="shared" si="34"/>
        <v>6</v>
      </c>
      <c r="AU11" s="10">
        <f>AVERAGE(AJ23:AJ25)</f>
        <v>0.10504311567163264</v>
      </c>
      <c r="AV11" s="10">
        <f t="shared" ref="AV11" si="44">AVERAGE(AK23:AK25)</f>
        <v>0.17662802590867063</v>
      </c>
      <c r="AW11" s="10">
        <f t="shared" ref="AW11" si="45">AVERAGE(AL23:AL25)</f>
        <v>6.2957734976229002E-2</v>
      </c>
      <c r="AX11" s="10"/>
    </row>
    <row r="12" spans="1:50" x14ac:dyDescent="0.3">
      <c r="A12" s="1"/>
      <c r="B12">
        <v>8</v>
      </c>
      <c r="C12">
        <f>'S2 government employment'!J407</f>
        <v>10.108781027507749</v>
      </c>
      <c r="D12">
        <f>'S2 government employment'!J454</f>
        <v>10.503182595110481</v>
      </c>
      <c r="E12">
        <f>'S2 government employment'!J528</f>
        <v>10.878890905172115</v>
      </c>
      <c r="F12">
        <f>'S2 government employment'!J546</f>
        <v>10.477546504957797</v>
      </c>
      <c r="G12">
        <f>'S2 government employment'!J654</f>
        <v>10.989153824147667</v>
      </c>
      <c r="H12">
        <f>'S2 government employment'!J782</f>
        <v>11.219127001535426</v>
      </c>
      <c r="I12">
        <f>'S2 government employment'!J863</f>
        <v>11.086203393274408</v>
      </c>
      <c r="K12">
        <v>8</v>
      </c>
      <c r="L12" s="13">
        <f t="shared" si="11"/>
        <v>3.995088281872583E-2</v>
      </c>
      <c r="M12" s="13">
        <f t="shared" si="0"/>
        <v>6.4663751647136891E-2</v>
      </c>
      <c r="N12" s="13">
        <f t="shared" si="0"/>
        <v>-2.4526044075622977E-2</v>
      </c>
      <c r="O12" s="13">
        <f t="shared" si="0"/>
        <v>-0.18629996635875301</v>
      </c>
      <c r="P12" s="13">
        <f t="shared" si="0"/>
        <v>1.0816821946347588E-2</v>
      </c>
      <c r="Q12" s="13">
        <f t="shared" si="0"/>
        <v>0.11195824714179103</v>
      </c>
      <c r="R12" s="13">
        <f t="shared" si="0"/>
        <v>9.9650148093717306E-2</v>
      </c>
      <c r="T12">
        <v>8</v>
      </c>
      <c r="U12">
        <f t="shared" si="17"/>
        <v>-6.5534679144096941E-3</v>
      </c>
      <c r="V12">
        <f t="shared" si="18"/>
        <v>2.2938445181354794E-2</v>
      </c>
      <c r="W12">
        <f t="shared" si="19"/>
        <v>-6.8966168086888047E-2</v>
      </c>
      <c r="X12">
        <f t="shared" si="20"/>
        <v>-3.4944058174879444E-4</v>
      </c>
      <c r="Y12">
        <f t="shared" si="21"/>
        <v>-1.5748175049985491E-3</v>
      </c>
      <c r="Z12">
        <f t="shared" si="22"/>
        <v>1.6625931059696342E-2</v>
      </c>
      <c r="AA12">
        <f t="shared" si="23"/>
        <v>-5.7187822323321313E-3</v>
      </c>
      <c r="AB12">
        <f t="shared" ref="AB12:AB56" si="46">AB9+1</f>
        <v>3</v>
      </c>
      <c r="AC12">
        <v>8</v>
      </c>
      <c r="AD12">
        <f t="shared" si="24"/>
        <v>-2.6552843992128317E-2</v>
      </c>
      <c r="AE12">
        <f t="shared" si="25"/>
        <v>1.0816821946347588E-2</v>
      </c>
      <c r="AF12">
        <f t="shared" si="13"/>
        <v>0.11195824714179103</v>
      </c>
      <c r="AG12">
        <f t="shared" si="13"/>
        <v>9.9650148093717306E-2</v>
      </c>
      <c r="AI12">
        <v>8</v>
      </c>
      <c r="AJ12">
        <f t="shared" si="5"/>
        <v>3.7369665938475904E-2</v>
      </c>
      <c r="AK12">
        <f t="shared" si="6"/>
        <v>0.13851109113391935</v>
      </c>
      <c r="AL12">
        <f t="shared" si="7"/>
        <v>0.12620299208584562</v>
      </c>
      <c r="AN12" s="28">
        <f t="shared" si="32"/>
        <v>7</v>
      </c>
      <c r="AO12" s="10">
        <f>AVERAGE(AD26:AD28)</f>
        <v>-4.2166662952576074E-2</v>
      </c>
      <c r="AP12" s="10">
        <f t="shared" ref="AP12:AR12" si="47">AVERAGE(AE26:AE28)</f>
        <v>8.1355459358358459E-2</v>
      </c>
      <c r="AQ12" s="10">
        <f t="shared" si="47"/>
        <v>7.7123656481173697E-2</v>
      </c>
      <c r="AR12" s="10">
        <f t="shared" si="47"/>
        <v>8.8377227729257157E-3</v>
      </c>
      <c r="AT12" s="28">
        <f t="shared" si="34"/>
        <v>7</v>
      </c>
      <c r="AU12" s="10">
        <f>AVERAGE(AJ26:AJ28)</f>
        <v>0.12352212231093453</v>
      </c>
      <c r="AV12" s="10">
        <f t="shared" ref="AV12" si="48">AVERAGE(AK26:AK28)</f>
        <v>0.11929031943374978</v>
      </c>
      <c r="AW12" s="10">
        <f t="shared" ref="AW12" si="49">AVERAGE(AL26:AL28)</f>
        <v>5.1004385725501804E-2</v>
      </c>
      <c r="AX12" s="10"/>
    </row>
    <row r="13" spans="1:50" x14ac:dyDescent="0.3">
      <c r="A13" s="1"/>
      <c r="B13">
        <v>9</v>
      </c>
      <c r="C13">
        <f>'S2 government employment'!J408</f>
        <v>10.112284724388209</v>
      </c>
      <c r="D13">
        <f>'S2 government employment'!J455</f>
        <v>10.516268042351742</v>
      </c>
      <c r="E13">
        <f>'S2 government employment'!J529</f>
        <v>10.914261902281487</v>
      </c>
      <c r="F13">
        <f>'S2 government employment'!J547</f>
        <v>10.458840787363968</v>
      </c>
      <c r="G13">
        <f>'S2 government employment'!J655</f>
        <v>10.979741486452895</v>
      </c>
      <c r="H13">
        <f>'S2 government employment'!J783</f>
        <v>11.227560660193324</v>
      </c>
      <c r="I13">
        <f>'S2 government employment'!J864</f>
        <v>11.062311588392323</v>
      </c>
      <c r="K13">
        <v>9</v>
      </c>
      <c r="L13" s="13">
        <f t="shared" si="11"/>
        <v>4.3454579699185203E-2</v>
      </c>
      <c r="M13" s="13">
        <f t="shared" si="0"/>
        <v>7.7749198888398041E-2</v>
      </c>
      <c r="N13" s="13">
        <f t="shared" si="0"/>
        <v>1.0844953033748439E-2</v>
      </c>
      <c r="O13" s="13">
        <f t="shared" si="0"/>
        <v>-0.20500568395258156</v>
      </c>
      <c r="P13" s="13">
        <f t="shared" si="0"/>
        <v>1.4044842515748002E-3</v>
      </c>
      <c r="Q13" s="13">
        <f t="shared" si="0"/>
        <v>0.12039190579968917</v>
      </c>
      <c r="R13" s="13">
        <f t="shared" si="0"/>
        <v>7.5758343211631995E-2</v>
      </c>
      <c r="T13">
        <v>9</v>
      </c>
      <c r="U13">
        <f t="shared" si="17"/>
        <v>3.5036968804593727E-3</v>
      </c>
      <c r="V13">
        <f t="shared" si="18"/>
        <v>1.308544724126115E-2</v>
      </c>
      <c r="W13">
        <f t="shared" si="19"/>
        <v>3.5370997109371416E-2</v>
      </c>
      <c r="X13">
        <f t="shared" si="20"/>
        <v>-1.8705717593828552E-2</v>
      </c>
      <c r="Y13">
        <f t="shared" si="21"/>
        <v>-9.4123376947727877E-3</v>
      </c>
      <c r="Z13">
        <f t="shared" si="22"/>
        <v>8.4336586578981354E-3</v>
      </c>
      <c r="AA13">
        <f t="shared" si="23"/>
        <v>-2.389180488208531E-2</v>
      </c>
      <c r="AB13">
        <f t="shared" si="46"/>
        <v>3</v>
      </c>
      <c r="AC13">
        <v>9</v>
      </c>
      <c r="AD13">
        <f t="shared" si="24"/>
        <v>-1.823923808281247E-2</v>
      </c>
      <c r="AE13">
        <f t="shared" si="25"/>
        <v>1.4044842515748002E-3</v>
      </c>
      <c r="AF13">
        <f t="shared" si="13"/>
        <v>0.12039190579968917</v>
      </c>
      <c r="AG13">
        <f t="shared" si="13"/>
        <v>7.5758343211631995E-2</v>
      </c>
      <c r="AI13">
        <v>9</v>
      </c>
      <c r="AJ13">
        <f t="shared" si="5"/>
        <v>1.964372233438727E-2</v>
      </c>
      <c r="AK13">
        <f t="shared" si="6"/>
        <v>0.13863114388250164</v>
      </c>
      <c r="AL13">
        <f t="shared" si="7"/>
        <v>9.3997581294444466E-2</v>
      </c>
      <c r="AN13" s="28">
        <f t="shared" si="32"/>
        <v>8</v>
      </c>
      <c r="AO13" s="10">
        <f>AVERAGE(AD29:AD31)</f>
        <v>-3.8206967592202309E-2</v>
      </c>
      <c r="AP13" s="10">
        <f t="shared" ref="AP13:AR13" si="50">AVERAGE(AE29:AE31)</f>
        <v>0.10045023295274429</v>
      </c>
      <c r="AQ13" s="10">
        <f t="shared" si="50"/>
        <v>3.0683105945464934E-2</v>
      </c>
      <c r="AR13" s="10">
        <f t="shared" si="50"/>
        <v>-2.2333388051760512E-2</v>
      </c>
      <c r="AT13" s="28">
        <f t="shared" si="34"/>
        <v>8</v>
      </c>
      <c r="AU13" s="10">
        <f>AVERAGE(AJ29:AJ31)</f>
        <v>0.1386572005449466</v>
      </c>
      <c r="AV13" s="10">
        <f t="shared" ref="AV13" si="51">AVERAGE(AK29:AK31)</f>
        <v>6.8890073537667254E-2</v>
      </c>
      <c r="AW13" s="10">
        <f t="shared" ref="AW13" si="52">AVERAGE(AL29:AL31)</f>
        <v>1.5873579540441798E-2</v>
      </c>
      <c r="AX13" s="10"/>
    </row>
    <row r="14" spans="1:50" x14ac:dyDescent="0.3">
      <c r="A14" s="1"/>
      <c r="B14">
        <v>10</v>
      </c>
      <c r="C14">
        <f>'S2 government employment'!J409</f>
        <v>10.137137280306918</v>
      </c>
      <c r="D14">
        <f>'S2 government employment'!J456</f>
        <v>10.573113844018659</v>
      </c>
      <c r="E14">
        <f>'S2 government employment'!J530</f>
        <v>10.906788774412878</v>
      </c>
      <c r="F14">
        <f>'S2 government employment'!J548</f>
        <v>10.446898432174507</v>
      </c>
      <c r="G14">
        <f>'S2 government employment'!J656</f>
        <v>10.980834202812144</v>
      </c>
      <c r="H14">
        <f>'S2 government employment'!J784</f>
        <v>11.228803818323135</v>
      </c>
      <c r="I14">
        <f>'S2 government employment'!J865</f>
        <v>11.062254342589069</v>
      </c>
      <c r="K14">
        <v>10</v>
      </c>
      <c r="L14" s="13">
        <f t="shared" si="11"/>
        <v>6.8307135617894588E-2</v>
      </c>
      <c r="M14" s="13">
        <f t="shared" si="0"/>
        <v>0.13459500055531493</v>
      </c>
      <c r="N14" s="13">
        <f t="shared" si="0"/>
        <v>3.3718251651393416E-3</v>
      </c>
      <c r="O14" s="13">
        <f t="shared" si="0"/>
        <v>-0.21694803914204286</v>
      </c>
      <c r="P14" s="13">
        <f t="shared" si="0"/>
        <v>2.4972006108239242E-3</v>
      </c>
      <c r="Q14" s="13">
        <f t="shared" si="0"/>
        <v>0.12163506392949941</v>
      </c>
      <c r="R14" s="13">
        <f t="shared" si="0"/>
        <v>7.5701097408378715E-2</v>
      </c>
      <c r="T14">
        <v>10</v>
      </c>
      <c r="U14">
        <f t="shared" si="17"/>
        <v>2.4852555918709385E-2</v>
      </c>
      <c r="V14">
        <f t="shared" si="18"/>
        <v>5.6845801666916884E-2</v>
      </c>
      <c r="W14">
        <f t="shared" si="19"/>
        <v>-7.4731278686090974E-3</v>
      </c>
      <c r="X14">
        <f t="shared" si="20"/>
        <v>-1.1942355189461296E-2</v>
      </c>
      <c r="Y14">
        <f t="shared" si="21"/>
        <v>1.092716359249124E-3</v>
      </c>
      <c r="Z14">
        <f t="shared" si="22"/>
        <v>1.2431581298102401E-3</v>
      </c>
      <c r="AA14">
        <f t="shared" si="23"/>
        <v>-5.7245803253280769E-5</v>
      </c>
      <c r="AB14">
        <f t="shared" si="46"/>
        <v>4</v>
      </c>
      <c r="AC14">
        <v>10</v>
      </c>
      <c r="AD14">
        <f t="shared" si="24"/>
        <v>-2.6685194509235011E-3</v>
      </c>
      <c r="AE14">
        <f t="shared" si="25"/>
        <v>2.4972006108239242E-3</v>
      </c>
      <c r="AF14">
        <f t="shared" si="13"/>
        <v>0.12163506392949941</v>
      </c>
      <c r="AG14">
        <f t="shared" si="13"/>
        <v>7.5701097408378715E-2</v>
      </c>
      <c r="AI14">
        <v>10</v>
      </c>
      <c r="AJ14">
        <f t="shared" si="5"/>
        <v>5.1657200617474253E-3</v>
      </c>
      <c r="AK14">
        <f t="shared" si="6"/>
        <v>0.12430358338042291</v>
      </c>
      <c r="AL14">
        <f t="shared" si="7"/>
        <v>7.8369616859302216E-2</v>
      </c>
      <c r="AN14" s="28">
        <f t="shared" si="32"/>
        <v>9</v>
      </c>
      <c r="AO14" s="10">
        <f>AVERAGE(AD32:AD34)</f>
        <v>-5.2296388435431267E-2</v>
      </c>
      <c r="AP14" s="10">
        <f t="shared" ref="AP14:AR14" si="53">AVERAGE(AE32:AE34)</f>
        <v>9.4560858181639659E-2</v>
      </c>
      <c r="AQ14" s="10">
        <f t="shared" si="53"/>
        <v>-1.9039602651787984E-2</v>
      </c>
      <c r="AR14" s="10">
        <f t="shared" si="53"/>
        <v>-4.4033601527293222E-2</v>
      </c>
      <c r="AT14" s="28">
        <f t="shared" si="34"/>
        <v>9</v>
      </c>
      <c r="AU14" s="10">
        <f>AVERAGE(AJ32:AJ34)</f>
        <v>0.14685724661707092</v>
      </c>
      <c r="AV14" s="10">
        <f t="shared" ref="AV14" si="54">AVERAGE(AK32:AK34)</f>
        <v>3.3256785783643279E-2</v>
      </c>
      <c r="AW14" s="10">
        <f t="shared" ref="AW14" si="55">AVERAGE(AL32:AL34)</f>
        <v>8.2627869081380381E-3</v>
      </c>
      <c r="AX14" s="10"/>
    </row>
    <row r="15" spans="1:50" x14ac:dyDescent="0.3">
      <c r="A15" s="1"/>
      <c r="B15">
        <v>11</v>
      </c>
      <c r="C15">
        <f>'S2 government employment'!J410</f>
        <v>10.146012980797488</v>
      </c>
      <c r="D15">
        <f>'S2 government employment'!J457</f>
        <v>10.604035629325676</v>
      </c>
      <c r="E15">
        <f>'S2 government employment'!J531</f>
        <v>10.882622014609872</v>
      </c>
      <c r="F15">
        <f>'S2 government employment'!J549</f>
        <v>10.445066470524136</v>
      </c>
      <c r="G15">
        <f>'S2 government employment'!J657</f>
        <v>11.0122811699071</v>
      </c>
      <c r="H15">
        <f>'S2 government employment'!J785</f>
        <v>11.225356732819419</v>
      </c>
      <c r="I15">
        <f>'S2 government employment'!J866</f>
        <v>11.060061718698536</v>
      </c>
      <c r="K15">
        <v>11</v>
      </c>
      <c r="L15" s="13">
        <f t="shared" si="11"/>
        <v>7.718283610846477E-2</v>
      </c>
      <c r="M15" s="13">
        <f t="shared" si="0"/>
        <v>0.16551678586233187</v>
      </c>
      <c r="N15" s="13">
        <f t="shared" si="0"/>
        <v>-2.0794934637866191E-2</v>
      </c>
      <c r="O15" s="13">
        <f t="shared" si="0"/>
        <v>-0.21878000079241389</v>
      </c>
      <c r="P15" s="13">
        <f t="shared" si="0"/>
        <v>3.3944167705779904E-2</v>
      </c>
      <c r="Q15" s="13">
        <f t="shared" si="0"/>
        <v>0.11818797842578377</v>
      </c>
      <c r="R15" s="13">
        <f t="shared" si="0"/>
        <v>7.3508473517845729E-2</v>
      </c>
      <c r="T15">
        <v>11</v>
      </c>
      <c r="U15">
        <f t="shared" si="17"/>
        <v>8.875700490570182E-3</v>
      </c>
      <c r="V15">
        <f t="shared" si="18"/>
        <v>3.0921785307016947E-2</v>
      </c>
      <c r="W15">
        <f t="shared" si="19"/>
        <v>-2.4166759803005533E-2</v>
      </c>
      <c r="X15">
        <f t="shared" si="20"/>
        <v>-1.8319616503710279E-3</v>
      </c>
      <c r="Y15">
        <f t="shared" si="21"/>
        <v>3.144696709495598E-2</v>
      </c>
      <c r="Z15">
        <f t="shared" si="22"/>
        <v>-3.4470855037156412E-3</v>
      </c>
      <c r="AA15">
        <f t="shared" si="23"/>
        <v>-2.1926238905329853E-3</v>
      </c>
      <c r="AB15">
        <f t="shared" si="46"/>
        <v>4</v>
      </c>
      <c r="AC15">
        <v>11</v>
      </c>
      <c r="AD15">
        <f t="shared" si="24"/>
        <v>7.811716351291409E-4</v>
      </c>
      <c r="AE15">
        <f t="shared" si="25"/>
        <v>3.3944167705779904E-2</v>
      </c>
      <c r="AF15">
        <f t="shared" si="13"/>
        <v>0.11818797842578377</v>
      </c>
      <c r="AG15">
        <f t="shared" si="13"/>
        <v>7.3508473517845729E-2</v>
      </c>
      <c r="AI15">
        <v>11</v>
      </c>
      <c r="AJ15">
        <f t="shared" si="5"/>
        <v>3.3162996070650763E-2</v>
      </c>
      <c r="AK15">
        <f t="shared" si="6"/>
        <v>0.11740680679065463</v>
      </c>
      <c r="AL15">
        <f t="shared" si="7"/>
        <v>7.2727301882716588E-2</v>
      </c>
      <c r="AN15" s="28">
        <f t="shared" si="32"/>
        <v>10</v>
      </c>
      <c r="AO15" s="10">
        <f>AVERAGE(AD35:AD37)</f>
        <v>-4.4225041260487395E-2</v>
      </c>
      <c r="AP15" s="10">
        <f t="shared" ref="AP15:AR15" si="56">AVERAGE(AE35:AE37)</f>
        <v>9.8043473384567051E-2</v>
      </c>
      <c r="AQ15" s="10">
        <f t="shared" si="56"/>
        <v>-6.2271701317913632E-2</v>
      </c>
      <c r="AR15" s="10">
        <f t="shared" si="56"/>
        <v>-0.1167420614857247</v>
      </c>
      <c r="AT15" s="28">
        <f t="shared" si="34"/>
        <v>10</v>
      </c>
      <c r="AU15" s="10">
        <f>AVERAGE(AJ35:AJ37)</f>
        <v>0.14226851464505444</v>
      </c>
      <c r="AV15" s="10">
        <f t="shared" ref="AV15" si="57">AVERAGE(AK35:AK37)</f>
        <v>-1.8046660057426236E-2</v>
      </c>
      <c r="AW15" s="10">
        <f t="shared" ref="AW15" si="58">AVERAGE(AL35:AL37)</f>
        <v>-7.2517020225237316E-2</v>
      </c>
      <c r="AX15" s="10"/>
    </row>
    <row r="16" spans="1:50" x14ac:dyDescent="0.3">
      <c r="A16" s="1"/>
      <c r="B16">
        <v>12</v>
      </c>
      <c r="C16">
        <f>'S2 government employment'!J411</f>
        <v>10.142883480825958</v>
      </c>
      <c r="D16">
        <f>'S2 government employment'!J458</f>
        <v>10.626426929670144</v>
      </c>
      <c r="E16">
        <f>'S2 government employment'!J532</f>
        <v>10.85646257561705</v>
      </c>
      <c r="F16">
        <f>'S2 government employment'!J550</f>
        <v>10.350498768389107</v>
      </c>
      <c r="G16">
        <f>'S2 government employment'!J658</f>
        <v>11.030474453686647</v>
      </c>
      <c r="H16">
        <f>'S2 government employment'!J786</f>
        <v>11.238598254372262</v>
      </c>
      <c r="I16">
        <f>'S2 government employment'!J867</f>
        <v>11.052740832249015</v>
      </c>
      <c r="K16">
        <v>12</v>
      </c>
      <c r="L16" s="13">
        <f t="shared" si="11"/>
        <v>7.4053336136934433E-2</v>
      </c>
      <c r="M16" s="13">
        <f t="shared" si="0"/>
        <v>0.18790808620680011</v>
      </c>
      <c r="N16" s="13">
        <f t="shared" si="0"/>
        <v>-4.6954373630688551E-2</v>
      </c>
      <c r="O16" s="13">
        <f t="shared" si="0"/>
        <v>-0.31334770292744274</v>
      </c>
      <c r="P16" s="13">
        <f t="shared" si="0"/>
        <v>5.2137451485327446E-2</v>
      </c>
      <c r="Q16" s="13">
        <f t="shared" si="0"/>
        <v>0.1314294999786263</v>
      </c>
      <c r="R16" s="13">
        <f t="shared" si="0"/>
        <v>6.618758706832395E-2</v>
      </c>
      <c r="T16">
        <v>12</v>
      </c>
      <c r="U16">
        <f t="shared" si="17"/>
        <v>-3.1294999715303362E-3</v>
      </c>
      <c r="V16">
        <f t="shared" si="18"/>
        <v>2.2391300344468235E-2</v>
      </c>
      <c r="W16">
        <f t="shared" si="19"/>
        <v>-2.6159438992822359E-2</v>
      </c>
      <c r="X16">
        <f t="shared" si="20"/>
        <v>-9.4567702135028853E-2</v>
      </c>
      <c r="Y16">
        <f t="shared" si="21"/>
        <v>1.8193283779547542E-2</v>
      </c>
      <c r="Z16">
        <f t="shared" si="22"/>
        <v>1.3241521552842528E-2</v>
      </c>
      <c r="AA16">
        <f t="shared" si="23"/>
        <v>-7.3208864495217796E-3</v>
      </c>
      <c r="AB16">
        <f t="shared" si="46"/>
        <v>4</v>
      </c>
      <c r="AC16">
        <v>12</v>
      </c>
      <c r="AD16">
        <f t="shared" si="24"/>
        <v>-2.4585163553599187E-2</v>
      </c>
      <c r="AE16">
        <f t="shared" si="25"/>
        <v>5.2137451485327446E-2</v>
      </c>
      <c r="AF16">
        <f t="shared" si="13"/>
        <v>0.1314294999786263</v>
      </c>
      <c r="AG16">
        <f t="shared" si="13"/>
        <v>6.618758706832395E-2</v>
      </c>
      <c r="AI16">
        <v>12</v>
      </c>
      <c r="AJ16">
        <f t="shared" si="5"/>
        <v>7.6722615038926634E-2</v>
      </c>
      <c r="AK16">
        <f t="shared" si="6"/>
        <v>0.15601466353222548</v>
      </c>
      <c r="AL16">
        <f t="shared" si="7"/>
        <v>9.0772750621923137E-2</v>
      </c>
      <c r="AN16" s="28">
        <f t="shared" si="32"/>
        <v>11</v>
      </c>
      <c r="AO16" s="10">
        <f>AVERAGE(AD38:AD40)</f>
        <v>-2.1180833417078035E-2</v>
      </c>
      <c r="AP16" s="10">
        <f t="shared" ref="AP16:AR16" si="59">AVERAGE(AE38:AE40)</f>
        <v>0.11479244877871686</v>
      </c>
      <c r="AQ16" s="10">
        <f t="shared" si="59"/>
        <v>-5.4830886598275917E-2</v>
      </c>
      <c r="AR16" s="10">
        <f t="shared" si="59"/>
        <v>-0.1558550094564731</v>
      </c>
      <c r="AT16" s="28">
        <f t="shared" si="34"/>
        <v>11</v>
      </c>
      <c r="AU16" s="10">
        <f>AVERAGE(AJ38:AJ40)</f>
        <v>0.13597328219579488</v>
      </c>
      <c r="AV16" s="10">
        <f t="shared" ref="AV16" si="60">AVERAGE(AK38:AK40)</f>
        <v>-3.3650053181197882E-2</v>
      </c>
      <c r="AW16" s="10">
        <f t="shared" ref="AW16" si="61">AVERAGE(AL38:AL40)</f>
        <v>-0.13467417603939505</v>
      </c>
      <c r="AX16" s="10"/>
    </row>
    <row r="17" spans="1:50" x14ac:dyDescent="0.3">
      <c r="A17" s="1"/>
      <c r="B17">
        <v>13</v>
      </c>
      <c r="C17">
        <f>'S2 government employment'!J412</f>
        <v>10.148452332165229</v>
      </c>
      <c r="D17">
        <f>'S2 government employment'!J459</f>
        <v>10.631946576604237</v>
      </c>
      <c r="E17">
        <f>'S2 government employment'!J533</f>
        <v>10.838363514419854</v>
      </c>
      <c r="F17">
        <f>'S2 government employment'!J551</f>
        <v>10.369378068517184</v>
      </c>
      <c r="G17">
        <f>'S2 government employment'!J659</f>
        <v>11.003452058530055</v>
      </c>
      <c r="H17">
        <f>'S2 government employment'!J787</f>
        <v>11.237149405216632</v>
      </c>
      <c r="I17">
        <f>'S2 government employment'!J868</f>
        <v>11.087373516964204</v>
      </c>
      <c r="K17">
        <v>13</v>
      </c>
      <c r="L17" s="13">
        <f t="shared" si="11"/>
        <v>7.9622187476205752E-2</v>
      </c>
      <c r="M17" s="13">
        <f t="shared" si="0"/>
        <v>0.19342773314089357</v>
      </c>
      <c r="N17" s="13">
        <f t="shared" si="0"/>
        <v>-6.5053434827884615E-2</v>
      </c>
      <c r="O17" s="13">
        <f t="shared" si="0"/>
        <v>-0.29446840279936559</v>
      </c>
      <c r="P17" s="13">
        <f t="shared" si="0"/>
        <v>2.5115056328735008E-2</v>
      </c>
      <c r="Q17" s="13">
        <f t="shared" si="0"/>
        <v>0.12998065082299703</v>
      </c>
      <c r="R17" s="13">
        <f t="shared" si="0"/>
        <v>0.1008202717835136</v>
      </c>
      <c r="T17">
        <v>13</v>
      </c>
      <c r="U17">
        <f t="shared" si="17"/>
        <v>5.568851339271319E-3</v>
      </c>
      <c r="V17">
        <f t="shared" si="18"/>
        <v>5.5196469340934584E-3</v>
      </c>
      <c r="W17">
        <f t="shared" si="19"/>
        <v>-1.8099061197196065E-2</v>
      </c>
      <c r="X17">
        <f t="shared" si="20"/>
        <v>1.8879300128077148E-2</v>
      </c>
      <c r="Y17">
        <f t="shared" si="21"/>
        <v>-2.7022395156592438E-2</v>
      </c>
      <c r="Z17">
        <f t="shared" si="22"/>
        <v>-1.4488491556292615E-3</v>
      </c>
      <c r="AA17">
        <f t="shared" si="23"/>
        <v>3.4632684715189654E-2</v>
      </c>
      <c r="AB17">
        <f t="shared" si="46"/>
        <v>5</v>
      </c>
      <c r="AC17">
        <v>13</v>
      </c>
      <c r="AD17">
        <f t="shared" si="24"/>
        <v>-2.1617979252537722E-2</v>
      </c>
      <c r="AE17">
        <f t="shared" si="25"/>
        <v>2.5115056328735008E-2</v>
      </c>
      <c r="AF17">
        <f t="shared" si="13"/>
        <v>0.12998065082299703</v>
      </c>
      <c r="AG17">
        <f t="shared" si="13"/>
        <v>0.1008202717835136</v>
      </c>
      <c r="AI17">
        <v>13</v>
      </c>
      <c r="AJ17">
        <f t="shared" si="5"/>
        <v>4.673303558127273E-2</v>
      </c>
      <c r="AK17">
        <f t="shared" si="6"/>
        <v>0.15159863007553476</v>
      </c>
      <c r="AL17">
        <f t="shared" si="7"/>
        <v>0.12243825103605133</v>
      </c>
      <c r="AN17" s="28">
        <f t="shared" si="32"/>
        <v>12</v>
      </c>
      <c r="AO17" s="10">
        <f>AVERAGE(AD41:AD43)</f>
        <v>-9.6982088827674545E-3</v>
      </c>
      <c r="AP17" s="10">
        <f t="shared" ref="AP17:AR17" si="62">AVERAGE(AE41:AE43)</f>
        <v>0.10462324020650667</v>
      </c>
      <c r="AQ17" s="10">
        <f t="shared" si="62"/>
        <v>-5.5653579690909893E-2</v>
      </c>
      <c r="AR17" s="10">
        <f t="shared" si="62"/>
        <v>-0.16835400884167187</v>
      </c>
      <c r="AT17" s="28">
        <f t="shared" si="34"/>
        <v>12</v>
      </c>
      <c r="AU17" s="10">
        <f>AVERAGE(AJ41:AJ43)</f>
        <v>0.11432144908927412</v>
      </c>
      <c r="AV17" s="10">
        <f t="shared" ref="AV17" si="63">AVERAGE(AK41:AK43)</f>
        <v>-4.5955370808142437E-2</v>
      </c>
      <c r="AW17" s="10">
        <f t="shared" ref="AW17" si="64">AVERAGE(AL41:AL43)</f>
        <v>-0.15865579995890441</v>
      </c>
      <c r="AX17" s="10"/>
    </row>
    <row r="18" spans="1:50" x14ac:dyDescent="0.3">
      <c r="A18" s="1"/>
      <c r="B18">
        <v>14</v>
      </c>
      <c r="C18">
        <f>'S2 government employment'!J413</f>
        <v>10.131918410967597</v>
      </c>
      <c r="D18">
        <f>'S2 government employment'!J460</f>
        <v>10.664096924739258</v>
      </c>
      <c r="E18">
        <f>'S2 government employment'!J534</f>
        <v>10.789613655045693</v>
      </c>
      <c r="F18">
        <f>'S2 government employment'!J552</f>
        <v>10.347378862407263</v>
      </c>
      <c r="G18">
        <f>'S2 government employment'!J660</f>
        <v>10.977699632248239</v>
      </c>
      <c r="H18">
        <f>'S2 government employment'!J788</f>
        <v>11.260438697861021</v>
      </c>
      <c r="I18">
        <f>'S2 government employment'!J869</f>
        <v>11.078223565444921</v>
      </c>
      <c r="K18">
        <v>14</v>
      </c>
      <c r="L18" s="13">
        <f t="shared" si="11"/>
        <v>6.3088266278573002E-2</v>
      </c>
      <c r="M18" s="13">
        <f t="shared" si="0"/>
        <v>0.2255780812759145</v>
      </c>
      <c r="N18" s="13">
        <f t="shared" si="0"/>
        <v>-0.11380329420204482</v>
      </c>
      <c r="O18" s="13">
        <f t="shared" si="0"/>
        <v>-0.31646760890928682</v>
      </c>
      <c r="P18" s="13">
        <f t="shared" si="0"/>
        <v>-6.3736995308083522E-4</v>
      </c>
      <c r="Q18" s="13">
        <f t="shared" si="0"/>
        <v>0.15326994346738587</v>
      </c>
      <c r="R18" s="13">
        <f t="shared" si="0"/>
        <v>9.1670320264229943E-2</v>
      </c>
      <c r="T18">
        <v>14</v>
      </c>
      <c r="U18">
        <f t="shared" si="17"/>
        <v>-1.653392119763275E-2</v>
      </c>
      <c r="V18">
        <f t="shared" si="18"/>
        <v>3.2150348135020934E-2</v>
      </c>
      <c r="W18">
        <f t="shared" si="19"/>
        <v>-4.8749859374160209E-2</v>
      </c>
      <c r="X18">
        <f t="shared" si="20"/>
        <v>-2.1999206109921232E-2</v>
      </c>
      <c r="Y18">
        <f t="shared" si="21"/>
        <v>-2.5752426281815843E-2</v>
      </c>
      <c r="Z18">
        <f t="shared" si="22"/>
        <v>2.3289292644388837E-2</v>
      </c>
      <c r="AA18">
        <f t="shared" si="23"/>
        <v>-9.1499515192836611E-3</v>
      </c>
      <c r="AB18">
        <f t="shared" si="46"/>
        <v>5</v>
      </c>
      <c r="AC18">
        <v>14</v>
      </c>
      <c r="AD18">
        <f t="shared" si="24"/>
        <v>-3.5401138889211037E-2</v>
      </c>
      <c r="AE18">
        <f t="shared" si="25"/>
        <v>-6.3736995308083522E-4</v>
      </c>
      <c r="AF18">
        <f t="shared" si="13"/>
        <v>0.15326994346738587</v>
      </c>
      <c r="AG18">
        <f t="shared" si="13"/>
        <v>9.1670320264229943E-2</v>
      </c>
      <c r="AI18">
        <v>14</v>
      </c>
      <c r="AJ18">
        <f t="shared" si="5"/>
        <v>3.4763768936130202E-2</v>
      </c>
      <c r="AK18">
        <f t="shared" si="6"/>
        <v>0.18867108235659691</v>
      </c>
      <c r="AL18">
        <f t="shared" si="7"/>
        <v>0.12707145915344098</v>
      </c>
      <c r="AN18" s="28">
        <f t="shared" si="32"/>
        <v>13</v>
      </c>
      <c r="AO18" s="10">
        <f>AVERAGE(AD44:AD46)</f>
        <v>-7.9995386420471434E-3</v>
      </c>
      <c r="AP18" s="10">
        <f t="shared" ref="AP18:AR18" si="65">AVERAGE(AE44:AE46)</f>
        <v>0.11483274088402891</v>
      </c>
      <c r="AQ18" s="10">
        <f t="shared" si="65"/>
        <v>-8.064477039708369E-2</v>
      </c>
      <c r="AR18" s="10">
        <f t="shared" si="65"/>
        <v>-0.21481709462453166</v>
      </c>
      <c r="AT18" s="28">
        <f t="shared" si="34"/>
        <v>13</v>
      </c>
      <c r="AU18" s="10">
        <f>AVERAGE(AJ44:AJ46)</f>
        <v>0.12283227952607605</v>
      </c>
      <c r="AV18" s="10">
        <f t="shared" ref="AV18" si="66">AVERAGE(AK44:AK46)</f>
        <v>-7.2645231755036552E-2</v>
      </c>
      <c r="AW18" s="10">
        <f t="shared" ref="AW18" si="67">AVERAGE(AL44:AL46)</f>
        <v>-0.20681755598248452</v>
      </c>
      <c r="AX18" s="10"/>
    </row>
    <row r="19" spans="1:50" x14ac:dyDescent="0.3">
      <c r="A19" s="1"/>
      <c r="B19">
        <v>15</v>
      </c>
      <c r="C19">
        <f>'S2 government employment'!J414</f>
        <v>10.141174901869277</v>
      </c>
      <c r="D19">
        <f>'S2 government employment'!J461</f>
        <v>10.745621083078902</v>
      </c>
      <c r="E19">
        <f>'S2 government employment'!J535</f>
        <v>10.757117818352448</v>
      </c>
      <c r="F19">
        <f>'S2 government employment'!J553</f>
        <v>10.367479365768897</v>
      </c>
      <c r="G19">
        <f>'S2 government employment'!J661</f>
        <v>10.999981442878088</v>
      </c>
      <c r="H19">
        <f>'S2 government employment'!J789</f>
        <v>11.271292585170341</v>
      </c>
      <c r="I19">
        <f>'S2 government employment'!J870</f>
        <v>11.063029639541012</v>
      </c>
      <c r="K19">
        <v>15</v>
      </c>
      <c r="L19" s="13">
        <f t="shared" si="11"/>
        <v>7.2344757180253794E-2</v>
      </c>
      <c r="M19" s="13">
        <f t="shared" si="0"/>
        <v>0.30710223961555805</v>
      </c>
      <c r="N19" s="13">
        <f t="shared" si="0"/>
        <v>-0.14629913089529012</v>
      </c>
      <c r="O19" s="13">
        <f t="shared" si="0"/>
        <v>-0.29636710554765244</v>
      </c>
      <c r="P19" s="13">
        <f t="shared" si="0"/>
        <v>2.1644440676768184E-2</v>
      </c>
      <c r="Q19" s="13">
        <f t="shared" si="0"/>
        <v>0.16412383077670611</v>
      </c>
      <c r="R19" s="13">
        <f t="shared" si="0"/>
        <v>7.647639436032172E-2</v>
      </c>
      <c r="T19">
        <v>15</v>
      </c>
      <c r="U19">
        <f t="shared" si="17"/>
        <v>9.2564909016807917E-3</v>
      </c>
      <c r="V19">
        <f t="shared" si="18"/>
        <v>8.1524158339643549E-2</v>
      </c>
      <c r="W19">
        <f t="shared" si="19"/>
        <v>-3.2495836693245295E-2</v>
      </c>
      <c r="X19">
        <f t="shared" si="20"/>
        <v>2.0100503361634381E-2</v>
      </c>
      <c r="Y19">
        <f t="shared" si="21"/>
        <v>2.2281810629849019E-2</v>
      </c>
      <c r="Z19">
        <f t="shared" si="22"/>
        <v>1.0853887309320243E-2</v>
      </c>
      <c r="AA19">
        <f t="shared" si="23"/>
        <v>-1.5193925903908223E-2</v>
      </c>
      <c r="AB19">
        <f t="shared" si="46"/>
        <v>5</v>
      </c>
      <c r="AC19">
        <v>15</v>
      </c>
      <c r="AD19">
        <f t="shared" si="24"/>
        <v>-1.580480991178268E-2</v>
      </c>
      <c r="AE19">
        <f t="shared" si="25"/>
        <v>2.1644440676768184E-2</v>
      </c>
      <c r="AF19">
        <f t="shared" si="13"/>
        <v>0.16412383077670611</v>
      </c>
      <c r="AG19">
        <f t="shared" si="13"/>
        <v>7.647639436032172E-2</v>
      </c>
      <c r="AI19">
        <v>15</v>
      </c>
      <c r="AJ19">
        <f t="shared" si="5"/>
        <v>3.7449250588550864E-2</v>
      </c>
      <c r="AK19">
        <f t="shared" si="6"/>
        <v>0.17992864068848879</v>
      </c>
      <c r="AL19">
        <f t="shared" si="7"/>
        <v>9.22812042721044E-2</v>
      </c>
      <c r="AN19" s="28">
        <f t="shared" si="32"/>
        <v>14</v>
      </c>
      <c r="AO19" s="10">
        <f>AVERAGE(AD47:AD49)</f>
        <v>2.8081923026229361E-2</v>
      </c>
      <c r="AP19" s="10">
        <f t="shared" ref="AP19:AR19" si="68">AVERAGE(AE47:AE49)</f>
        <v>0.13663242179876831</v>
      </c>
      <c r="AQ19" s="10">
        <f t="shared" si="68"/>
        <v>-8.4204770629026385E-2</v>
      </c>
      <c r="AR19" s="10">
        <f t="shared" si="68"/>
        <v>-0.29558840752610216</v>
      </c>
      <c r="AT19" s="28">
        <f t="shared" si="34"/>
        <v>14</v>
      </c>
      <c r="AU19" s="10">
        <f>AVERAGE(AJ47:AJ49)</f>
        <v>0.10855049877253893</v>
      </c>
      <c r="AV19" s="10">
        <f t="shared" ref="AV19" si="69">AVERAGE(AK47:AK49)</f>
        <v>-0.11228669365525575</v>
      </c>
      <c r="AW19" s="10">
        <f t="shared" ref="AW19" si="70">AVERAGE(AL47:AL49)</f>
        <v>-0.32367033055233146</v>
      </c>
      <c r="AX19" s="10"/>
    </row>
    <row r="20" spans="1:50" x14ac:dyDescent="0.3">
      <c r="A20" s="1"/>
      <c r="B20">
        <v>16</v>
      </c>
      <c r="C20">
        <f>'S2 government employment'!J415</f>
        <v>10.151444586750054</v>
      </c>
      <c r="D20">
        <f>'S2 government employment'!J462</f>
        <v>10.736320080692611</v>
      </c>
      <c r="E20">
        <f>'S2 government employment'!J536</f>
        <v>10.703950588348832</v>
      </c>
      <c r="F20">
        <f>'S2 government employment'!J554</f>
        <v>10.367557303675573</v>
      </c>
      <c r="G20">
        <f>'S2 government employment'!J662</f>
        <v>11.013733173463207</v>
      </c>
      <c r="H20">
        <f>'S2 government employment'!J790</f>
        <v>11.262366141111336</v>
      </c>
      <c r="I20">
        <f>'S2 government employment'!J871</f>
        <v>11.058811610354086</v>
      </c>
      <c r="K20">
        <v>16</v>
      </c>
      <c r="L20" s="13">
        <f t="shared" si="11"/>
        <v>8.2614442061030857E-2</v>
      </c>
      <c r="M20" s="13">
        <f t="shared" si="11"/>
        <v>0.2978012372292671</v>
      </c>
      <c r="N20" s="13">
        <f t="shared" si="11"/>
        <v>-0.19946636089890646</v>
      </c>
      <c r="O20" s="13">
        <f t="shared" si="11"/>
        <v>-0.29628916764097646</v>
      </c>
      <c r="P20" s="13">
        <f t="shared" si="11"/>
        <v>3.5396171261886877E-2</v>
      </c>
      <c r="Q20" s="13">
        <f t="shared" si="11"/>
        <v>0.15519738671770078</v>
      </c>
      <c r="R20" s="13">
        <f t="shared" si="11"/>
        <v>7.2258365173395234E-2</v>
      </c>
      <c r="T20">
        <v>16</v>
      </c>
      <c r="U20">
        <f t="shared" si="17"/>
        <v>1.0269684880777064E-2</v>
      </c>
      <c r="V20">
        <f t="shared" si="18"/>
        <v>-9.3010023862909463E-3</v>
      </c>
      <c r="W20">
        <f t="shared" si="19"/>
        <v>-5.3167230003616339E-2</v>
      </c>
      <c r="X20">
        <f t="shared" si="20"/>
        <v>7.7937906675984436E-5</v>
      </c>
      <c r="Y20">
        <f t="shared" si="21"/>
        <v>1.3751730585118693E-2</v>
      </c>
      <c r="Z20">
        <f t="shared" si="22"/>
        <v>-8.926444059005334E-3</v>
      </c>
      <c r="AA20">
        <f t="shared" si="23"/>
        <v>-4.2180291869264863E-3</v>
      </c>
      <c r="AB20">
        <f t="shared" si="46"/>
        <v>6</v>
      </c>
      <c r="AC20">
        <v>16</v>
      </c>
      <c r="AD20">
        <f t="shared" si="24"/>
        <v>-2.883496231239624E-2</v>
      </c>
      <c r="AE20">
        <f t="shared" si="25"/>
        <v>3.5396171261886877E-2</v>
      </c>
      <c r="AF20">
        <f t="shared" si="13"/>
        <v>0.15519738671770078</v>
      </c>
      <c r="AG20">
        <f t="shared" si="13"/>
        <v>7.2258365173395234E-2</v>
      </c>
      <c r="AI20">
        <v>16</v>
      </c>
      <c r="AJ20">
        <f t="shared" si="5"/>
        <v>6.4231133574283117E-2</v>
      </c>
      <c r="AK20">
        <f t="shared" si="6"/>
        <v>0.18403234903009702</v>
      </c>
      <c r="AL20">
        <f t="shared" si="7"/>
        <v>0.10109332748579147</v>
      </c>
      <c r="AN20" s="28">
        <f t="shared" si="32"/>
        <v>15</v>
      </c>
      <c r="AO20" s="10">
        <f>AVERAGE(AD50:AD52)</f>
        <v>9.8073552849208642E-2</v>
      </c>
      <c r="AP20" s="10">
        <f t="shared" ref="AP20:AR20" si="71">AVERAGE(AE50:AE52)</f>
        <v>0.16416187959090975</v>
      </c>
      <c r="AQ20" s="10">
        <f t="shared" si="71"/>
        <v>-7.9966217966408834E-2</v>
      </c>
      <c r="AR20" s="10">
        <f t="shared" si="71"/>
        <v>-0.32418400312510737</v>
      </c>
      <c r="AT20" s="28">
        <f t="shared" si="34"/>
        <v>15</v>
      </c>
      <c r="AU20" s="10">
        <f>AVERAGE(AJ50:AJ52)</f>
        <v>6.6088326741701106E-2</v>
      </c>
      <c r="AV20" s="10">
        <f t="shared" ref="AV20" si="72">AVERAGE(AK50:AK52)</f>
        <v>-0.17803977081561748</v>
      </c>
      <c r="AW20" s="10">
        <f t="shared" ref="AW20" si="73">AVERAGE(AL50:AL52)</f>
        <v>-0.42225755597431602</v>
      </c>
      <c r="AX20" s="10"/>
    </row>
    <row r="21" spans="1:50" x14ac:dyDescent="0.3">
      <c r="A21" s="1"/>
      <c r="B21">
        <v>17</v>
      </c>
      <c r="C21">
        <f>'S2 government employment'!J416</f>
        <v>10.156465295416437</v>
      </c>
      <c r="D21">
        <f>'S2 government employment'!J463</f>
        <v>10.752743144047491</v>
      </c>
      <c r="E21">
        <f>'S2 government employment'!J537</f>
        <v>10.663448693760071</v>
      </c>
      <c r="F21">
        <f>'S2 government employment'!J555</f>
        <v>10.368342593847405</v>
      </c>
      <c r="G21">
        <f>'S2 government employment'!J663</f>
        <v>11.016206934888146</v>
      </c>
      <c r="H21">
        <f>'S2 government employment'!J791</f>
        <v>11.274286676480013</v>
      </c>
      <c r="I21">
        <f>'S2 government employment'!J872</f>
        <v>11.054179511711137</v>
      </c>
      <c r="K21">
        <v>17</v>
      </c>
      <c r="L21" s="13">
        <f t="shared" si="11"/>
        <v>8.7635150727413347E-2</v>
      </c>
      <c r="M21" s="13">
        <f t="shared" si="11"/>
        <v>0.31422430058414719</v>
      </c>
      <c r="N21" s="13">
        <f t="shared" si="11"/>
        <v>-0.23996825548766765</v>
      </c>
      <c r="O21" s="13">
        <f t="shared" si="11"/>
        <v>-0.29550387746914453</v>
      </c>
      <c r="P21" s="13">
        <f t="shared" si="11"/>
        <v>3.7869932686826147E-2</v>
      </c>
      <c r="Q21" s="13">
        <f t="shared" si="11"/>
        <v>0.1671179220863781</v>
      </c>
      <c r="R21" s="13">
        <f t="shared" si="11"/>
        <v>6.7626266530446344E-2</v>
      </c>
      <c r="T21">
        <v>17</v>
      </c>
      <c r="U21">
        <f t="shared" si="17"/>
        <v>5.0207086663824896E-3</v>
      </c>
      <c r="V21">
        <f t="shared" si="18"/>
        <v>1.6423063354880085E-2</v>
      </c>
      <c r="W21">
        <f t="shared" si="19"/>
        <v>-4.0501894588761189E-2</v>
      </c>
      <c r="X21">
        <f t="shared" si="20"/>
        <v>7.8529017183193162E-4</v>
      </c>
      <c r="Y21">
        <f t="shared" si="21"/>
        <v>2.4737614249392692E-3</v>
      </c>
      <c r="Z21">
        <f t="shared" si="22"/>
        <v>1.1920535368677321E-2</v>
      </c>
      <c r="AA21">
        <f t="shared" si="23"/>
        <v>-4.6320986429488897E-3</v>
      </c>
      <c r="AB21">
        <f t="shared" si="46"/>
        <v>6</v>
      </c>
      <c r="AC21">
        <v>17</v>
      </c>
      <c r="AD21">
        <f t="shared" si="24"/>
        <v>-3.340317041131291E-2</v>
      </c>
      <c r="AE21">
        <f t="shared" si="25"/>
        <v>3.7869932686826147E-2</v>
      </c>
      <c r="AF21">
        <f t="shared" si="25"/>
        <v>0.1671179220863781</v>
      </c>
      <c r="AG21">
        <f t="shared" si="25"/>
        <v>6.7626266530446344E-2</v>
      </c>
      <c r="AI21">
        <v>17</v>
      </c>
      <c r="AJ21">
        <f t="shared" si="5"/>
        <v>7.1273103098139057E-2</v>
      </c>
      <c r="AK21">
        <f t="shared" si="6"/>
        <v>0.20052109249769101</v>
      </c>
      <c r="AL21">
        <f t="shared" si="7"/>
        <v>0.10102943694175925</v>
      </c>
      <c r="AN21" s="28">
        <v>16</v>
      </c>
      <c r="AO21" s="10">
        <f>AVERAGE(AD53:AD55)</f>
        <v>0.13507163968365785</v>
      </c>
      <c r="AP21" s="10">
        <f t="shared" ref="AP21:AR21" si="74">AVERAGE(AE53:AE55)</f>
        <v>0.15905108049425878</v>
      </c>
      <c r="AQ21" s="10">
        <f t="shared" si="74"/>
        <v>-9.7409986297946574E-2</v>
      </c>
      <c r="AR21" s="10">
        <f t="shared" si="74"/>
        <v>-0.38906778200282349</v>
      </c>
      <c r="AT21" s="28">
        <v>16</v>
      </c>
      <c r="AU21" s="10">
        <f t="shared" ref="AU21" si="75">AVERAGE(AJ53:AJ55)</f>
        <v>2.3979440810600966E-2</v>
      </c>
      <c r="AV21" s="10">
        <f t="shared" ref="AV21" si="76">AVERAGE(AK53:AK55)</f>
        <v>-0.23248162598160441</v>
      </c>
      <c r="AW21" s="10">
        <f t="shared" ref="AW21" si="77">AVERAGE(AL53:AL55)</f>
        <v>-0.52413942168648131</v>
      </c>
    </row>
    <row r="22" spans="1:50" x14ac:dyDescent="0.3">
      <c r="A22" s="1"/>
      <c r="B22">
        <v>18</v>
      </c>
      <c r="C22">
        <f>'S2 government employment'!J417</f>
        <v>10.17082121761894</v>
      </c>
      <c r="D22">
        <f>'S2 government employment'!J464</f>
        <v>10.759808029252685</v>
      </c>
      <c r="F22">
        <f>'S2 government employment'!J556</f>
        <v>10.387769058371871</v>
      </c>
      <c r="G22">
        <f>'S2 government employment'!J664</f>
        <v>11.029403594115578</v>
      </c>
      <c r="H22">
        <f>'S2 government employment'!J792</f>
        <v>11.240504818126574</v>
      </c>
      <c r="I22">
        <f>'S2 government employment'!J873</f>
        <v>11.06303872769212</v>
      </c>
      <c r="K22">
        <v>18</v>
      </c>
      <c r="L22" s="13">
        <f t="shared" si="11"/>
        <v>0.10199107292991627</v>
      </c>
      <c r="M22" s="13">
        <f t="shared" si="11"/>
        <v>0.3212891857893414</v>
      </c>
      <c r="O22" s="13">
        <f t="shared" si="11"/>
        <v>-0.27607741294467836</v>
      </c>
      <c r="P22" s="13">
        <f t="shared" si="11"/>
        <v>5.1066591914258552E-2</v>
      </c>
      <c r="Q22" s="13">
        <f t="shared" si="11"/>
        <v>0.13333606373293883</v>
      </c>
      <c r="R22" s="13">
        <f t="shared" si="11"/>
        <v>7.6485482511429836E-2</v>
      </c>
      <c r="T22">
        <v>18</v>
      </c>
      <c r="U22">
        <f t="shared" si="17"/>
        <v>1.4355922202502924E-2</v>
      </c>
      <c r="V22">
        <f t="shared" si="18"/>
        <v>7.0648852051942157E-3</v>
      </c>
      <c r="X22">
        <f t="shared" si="20"/>
        <v>1.9426464524466169E-2</v>
      </c>
      <c r="Y22">
        <f t="shared" si="21"/>
        <v>1.3196659227432406E-2</v>
      </c>
      <c r="Z22">
        <f t="shared" si="22"/>
        <v>-3.3781858353439276E-2</v>
      </c>
      <c r="AA22">
        <f t="shared" si="23"/>
        <v>8.8592159809834925E-3</v>
      </c>
      <c r="AB22">
        <f t="shared" si="46"/>
        <v>6</v>
      </c>
      <c r="AC22">
        <v>18</v>
      </c>
      <c r="AD22">
        <f t="shared" si="24"/>
        <v>-1.9787413100591809E-2</v>
      </c>
      <c r="AE22">
        <f t="shared" si="25"/>
        <v>5.1066591914258552E-2</v>
      </c>
      <c r="AF22">
        <f t="shared" si="25"/>
        <v>0.13333606373293883</v>
      </c>
      <c r="AG22">
        <f t="shared" si="25"/>
        <v>7.6485482511429836E-2</v>
      </c>
      <c r="AI22">
        <v>18</v>
      </c>
      <c r="AJ22">
        <f t="shared" si="5"/>
        <v>7.0854005014850369E-2</v>
      </c>
      <c r="AK22">
        <f t="shared" si="6"/>
        <v>0.15312347683353064</v>
      </c>
      <c r="AL22">
        <f t="shared" si="7"/>
        <v>9.6272895612021653E-2</v>
      </c>
    </row>
    <row r="23" spans="1:50" x14ac:dyDescent="0.3">
      <c r="A23" s="1"/>
      <c r="B23">
        <v>19</v>
      </c>
      <c r="C23">
        <f>'S2 government employment'!J418</f>
        <v>10.157859918961382</v>
      </c>
      <c r="D23">
        <f>'S2 government employment'!J465</f>
        <v>10.710890381266019</v>
      </c>
      <c r="F23">
        <f>'S2 government employment'!J557</f>
        <v>10.366150681965793</v>
      </c>
      <c r="G23">
        <f>'S2 government employment'!J665</f>
        <v>11.031708325363576</v>
      </c>
      <c r="H23">
        <f>'S2 government employment'!J793</f>
        <v>11.238805161010516</v>
      </c>
      <c r="I23">
        <f>'S2 government employment'!J874</f>
        <v>11.018894239758252</v>
      </c>
      <c r="K23">
        <v>19</v>
      </c>
      <c r="L23" s="13">
        <f t="shared" si="11"/>
        <v>8.9029774272358253E-2</v>
      </c>
      <c r="M23" s="13">
        <f t="shared" si="11"/>
        <v>0.27237153780267498</v>
      </c>
      <c r="O23" s="13">
        <f t="shared" si="11"/>
        <v>-0.29769578935075636</v>
      </c>
      <c r="P23" s="13">
        <f t="shared" si="11"/>
        <v>5.3371323162256346E-2</v>
      </c>
      <c r="Q23" s="13">
        <f t="shared" si="11"/>
        <v>0.13163640661688092</v>
      </c>
      <c r="R23" s="13">
        <f t="shared" si="11"/>
        <v>3.2340994577561233E-2</v>
      </c>
      <c r="T23">
        <v>19</v>
      </c>
      <c r="U23">
        <f t="shared" si="17"/>
        <v>-1.2961298657558018E-2</v>
      </c>
      <c r="V23">
        <f t="shared" si="18"/>
        <v>-4.8917647986666424E-2</v>
      </c>
      <c r="X23">
        <f t="shared" si="20"/>
        <v>-2.1618376406077999E-2</v>
      </c>
      <c r="Y23">
        <f t="shared" si="21"/>
        <v>2.3047312479977933E-3</v>
      </c>
      <c r="Z23">
        <f t="shared" si="22"/>
        <v>-1.6996571160579066E-3</v>
      </c>
      <c r="AA23">
        <f t="shared" si="23"/>
        <v>-4.4144487933868604E-2</v>
      </c>
      <c r="AB23">
        <f t="shared" si="46"/>
        <v>7</v>
      </c>
      <c r="AC23">
        <v>19</v>
      </c>
      <c r="AD23">
        <f t="shared" si="24"/>
        <v>-4.7619854117359292E-2</v>
      </c>
      <c r="AE23">
        <f t="shared" si="25"/>
        <v>5.3371323162256346E-2</v>
      </c>
      <c r="AF23">
        <f t="shared" si="25"/>
        <v>0.13163640661688092</v>
      </c>
      <c r="AG23">
        <f t="shared" si="25"/>
        <v>3.2340994577561233E-2</v>
      </c>
      <c r="AI23">
        <v>19</v>
      </c>
      <c r="AJ23">
        <f t="shared" si="5"/>
        <v>0.10099117727961564</v>
      </c>
      <c r="AK23">
        <f t="shared" si="6"/>
        <v>0.17925626073424022</v>
      </c>
      <c r="AL23">
        <f t="shared" si="7"/>
        <v>7.9960848694920525E-2</v>
      </c>
    </row>
    <row r="24" spans="1:50" x14ac:dyDescent="0.3">
      <c r="A24" s="1"/>
      <c r="B24">
        <v>20</v>
      </c>
      <c r="C24">
        <f>'S2 government employment'!J419</f>
        <v>10.160379694593479</v>
      </c>
      <c r="D24">
        <f>'S2 government employment'!J466</f>
        <v>10.748353016181426</v>
      </c>
      <c r="F24">
        <f>'S2 government employment'!J558</f>
        <v>10.359385880110059</v>
      </c>
      <c r="G24">
        <f>'S2 government employment'!J666</f>
        <v>11.041223445256374</v>
      </c>
      <c r="H24">
        <f>'S2 government employment'!J794</f>
        <v>11.242376645182256</v>
      </c>
      <c r="I24">
        <f>'S2 government employment'!J875</f>
        <v>11.02238067344012</v>
      </c>
      <c r="K24">
        <v>20</v>
      </c>
      <c r="L24" s="13">
        <f t="shared" si="11"/>
        <v>9.1549549904454963E-2</v>
      </c>
      <c r="M24" s="13">
        <f t="shared" si="11"/>
        <v>0.309834172718082</v>
      </c>
      <c r="O24" s="13">
        <f t="shared" si="11"/>
        <v>-0.30446059120649061</v>
      </c>
      <c r="P24" s="13">
        <f t="shared" si="11"/>
        <v>6.2886443055054642E-2</v>
      </c>
      <c r="Q24" s="13">
        <f t="shared" si="11"/>
        <v>0.13520789078862094</v>
      </c>
      <c r="R24" s="13">
        <f t="shared" si="11"/>
        <v>3.5827428259429084E-2</v>
      </c>
      <c r="T24">
        <v>20</v>
      </c>
      <c r="U24">
        <f t="shared" si="17"/>
        <v>2.5197756320967102E-3</v>
      </c>
      <c r="V24">
        <f t="shared" si="18"/>
        <v>3.7462634915407023E-2</v>
      </c>
      <c r="X24">
        <f t="shared" si="20"/>
        <v>-6.7648018557342482E-3</v>
      </c>
      <c r="Y24">
        <f t="shared" si="21"/>
        <v>9.5151198927982961E-3</v>
      </c>
      <c r="Z24">
        <f t="shared" si="22"/>
        <v>3.5714841717400247E-3</v>
      </c>
      <c r="AA24">
        <f t="shared" si="23"/>
        <v>3.486433681867851E-3</v>
      </c>
      <c r="AB24">
        <f t="shared" si="46"/>
        <v>7</v>
      </c>
      <c r="AC24">
        <v>20</v>
      </c>
      <c r="AD24">
        <f t="shared" si="24"/>
        <v>-3.6547317886769466E-2</v>
      </c>
      <c r="AE24">
        <f t="shared" si="25"/>
        <v>6.2886443055054642E-2</v>
      </c>
      <c r="AF24">
        <f t="shared" si="25"/>
        <v>0.13520789078862094</v>
      </c>
      <c r="AG24">
        <f t="shared" si="25"/>
        <v>3.5827428259429084E-2</v>
      </c>
      <c r="AI24">
        <v>20</v>
      </c>
      <c r="AJ24">
        <f t="shared" si="5"/>
        <v>9.9433760941824101E-2</v>
      </c>
      <c r="AK24">
        <f t="shared" si="6"/>
        <v>0.1717552086753904</v>
      </c>
      <c r="AL24">
        <f t="shared" si="7"/>
        <v>7.2374746146198543E-2</v>
      </c>
    </row>
    <row r="25" spans="1:50" x14ac:dyDescent="0.3">
      <c r="A25" s="1"/>
      <c r="B25">
        <v>21</v>
      </c>
      <c r="C25">
        <f>'S2 government employment'!J420</f>
        <v>10.16559837861886</v>
      </c>
      <c r="D25">
        <f>'S2 government employment'!J467</f>
        <v>10.738863252331916</v>
      </c>
      <c r="F25">
        <f>'S2 government employment'!J559</f>
        <v>10.342581896056693</v>
      </c>
      <c r="G25">
        <f>'S2 government employment'!J667</f>
        <v>11.04946907181551</v>
      </c>
      <c r="H25">
        <f>'S2 government employment'!J795</f>
        <v>11.242469023530749</v>
      </c>
      <c r="I25">
        <f>'S2 government employment'!J876</f>
        <v>10.979518516088991</v>
      </c>
      <c r="K25">
        <v>21</v>
      </c>
      <c r="L25" s="13">
        <f t="shared" si="11"/>
        <v>9.6768233929836356E-2</v>
      </c>
      <c r="M25" s="13">
        <f t="shared" si="11"/>
        <v>0.30034440886857183</v>
      </c>
      <c r="O25" s="13">
        <f t="shared" si="11"/>
        <v>-0.32126457525985685</v>
      </c>
      <c r="P25" s="13">
        <f t="shared" si="11"/>
        <v>7.1132069614190385E-2</v>
      </c>
      <c r="Q25" s="13">
        <f t="shared" si="11"/>
        <v>0.13530026913711346</v>
      </c>
      <c r="R25" s="13">
        <f t="shared" si="11"/>
        <v>-7.0347290916998872E-3</v>
      </c>
      <c r="T25">
        <v>21</v>
      </c>
      <c r="U25">
        <f t="shared" si="17"/>
        <v>5.2186840253813926E-3</v>
      </c>
      <c r="V25">
        <f t="shared" si="18"/>
        <v>-9.4897638495101688E-3</v>
      </c>
      <c r="X25">
        <f t="shared" si="20"/>
        <v>-1.680398405336625E-2</v>
      </c>
      <c r="Y25">
        <f t="shared" si="21"/>
        <v>8.2456265591357436E-3</v>
      </c>
      <c r="Z25">
        <f t="shared" si="22"/>
        <v>9.2378348492516693E-5</v>
      </c>
      <c r="AA25">
        <f t="shared" si="23"/>
        <v>-4.2862157351128971E-2</v>
      </c>
      <c r="AB25">
        <f t="shared" si="46"/>
        <v>7</v>
      </c>
      <c r="AC25">
        <v>21</v>
      </c>
      <c r="AD25">
        <f t="shared" si="24"/>
        <v>-4.3572339179267811E-2</v>
      </c>
      <c r="AE25">
        <f t="shared" si="25"/>
        <v>7.1132069614190385E-2</v>
      </c>
      <c r="AF25">
        <f t="shared" si="25"/>
        <v>0.13530026913711346</v>
      </c>
      <c r="AG25">
        <f t="shared" si="25"/>
        <v>-7.0347290916998872E-3</v>
      </c>
      <c r="AI25">
        <v>21</v>
      </c>
      <c r="AJ25">
        <f t="shared" si="5"/>
        <v>0.1147044087934582</v>
      </c>
      <c r="AK25">
        <f t="shared" si="6"/>
        <v>0.17887260831638127</v>
      </c>
      <c r="AL25">
        <f t="shared" si="7"/>
        <v>3.6537610087567923E-2</v>
      </c>
    </row>
    <row r="26" spans="1:50" x14ac:dyDescent="0.3">
      <c r="A26" s="1"/>
      <c r="B26">
        <v>22</v>
      </c>
      <c r="C26">
        <f>'S2 government employment'!J421</f>
        <v>10.184932407986054</v>
      </c>
      <c r="D26">
        <f>'S2 government employment'!J468</f>
        <v>10.686566712558815</v>
      </c>
      <c r="F26">
        <f>'S2 government employment'!J560</f>
        <v>10.345674845590469</v>
      </c>
      <c r="G26">
        <f>'S2 government employment'!J668</f>
        <v>11.053882921060412</v>
      </c>
      <c r="H26">
        <f>'S2 government employment'!J796</f>
        <v>11.198701662216862</v>
      </c>
      <c r="I26">
        <f>'S2 government employment'!J877</f>
        <v>10.999808388547686</v>
      </c>
      <c r="K26">
        <v>22</v>
      </c>
      <c r="L26" s="13">
        <f t="shared" si="11"/>
        <v>0.11610226329703011</v>
      </c>
      <c r="M26" s="13">
        <f t="shared" si="11"/>
        <v>0.24804786909547083</v>
      </c>
      <c r="O26" s="13">
        <f t="shared" si="11"/>
        <v>-0.31817162572608026</v>
      </c>
      <c r="P26" s="13">
        <f t="shared" si="11"/>
        <v>7.5545918859091898E-2</v>
      </c>
      <c r="Q26" s="13">
        <f t="shared" si="11"/>
        <v>9.1532907823227205E-2</v>
      </c>
      <c r="R26" s="13">
        <f t="shared" si="11"/>
        <v>1.3255143366995625E-2</v>
      </c>
      <c r="T26">
        <v>22</v>
      </c>
      <c r="U26">
        <f t="shared" si="17"/>
        <v>1.933402936719375E-2</v>
      </c>
      <c r="V26">
        <f t="shared" si="18"/>
        <v>-5.2296539773101003E-2</v>
      </c>
      <c r="X26">
        <f t="shared" si="20"/>
        <v>3.09294953377659E-3</v>
      </c>
      <c r="Y26">
        <f t="shared" si="21"/>
        <v>4.4138492449015132E-3</v>
      </c>
      <c r="Z26">
        <f t="shared" si="22"/>
        <v>-4.3767361313886255E-2</v>
      </c>
      <c r="AA26">
        <f t="shared" si="23"/>
        <v>2.0289872458695513E-2</v>
      </c>
      <c r="AB26">
        <f t="shared" si="46"/>
        <v>8</v>
      </c>
      <c r="AC26">
        <v>22</v>
      </c>
      <c r="AD26">
        <f t="shared" si="24"/>
        <v>-5.3528859469978034E-2</v>
      </c>
      <c r="AE26">
        <f t="shared" si="25"/>
        <v>7.5545918859091898E-2</v>
      </c>
      <c r="AF26">
        <f t="shared" si="25"/>
        <v>9.1532907823227205E-2</v>
      </c>
      <c r="AG26">
        <f t="shared" si="25"/>
        <v>1.3255143366995625E-2</v>
      </c>
      <c r="AI26">
        <v>22</v>
      </c>
      <c r="AJ26">
        <f t="shared" si="5"/>
        <v>0.12907477832906994</v>
      </c>
      <c r="AK26">
        <f t="shared" si="6"/>
        <v>0.14506176729320525</v>
      </c>
      <c r="AL26">
        <f t="shared" si="7"/>
        <v>6.6784002836973666E-2</v>
      </c>
    </row>
    <row r="27" spans="1:50" x14ac:dyDescent="0.3">
      <c r="A27" s="1"/>
      <c r="B27">
        <v>23</v>
      </c>
      <c r="C27">
        <f>'S2 government employment'!J422</f>
        <v>10.196427691954097</v>
      </c>
      <c r="D27">
        <f>'S2 government employment'!J469</f>
        <v>10.732145824834943</v>
      </c>
      <c r="F27">
        <f>'S2 government employment'!J561</f>
        <v>10.346055533448888</v>
      </c>
      <c r="G27">
        <f>'S2 government employment'!J669</f>
        <v>11.05056833217431</v>
      </c>
      <c r="H27">
        <f>'S2 government employment'!J797</f>
        <v>11.185436480841295</v>
      </c>
      <c r="I27">
        <f>'S2 government employment'!J878</f>
        <v>11.004404220795582</v>
      </c>
      <c r="K27">
        <v>23</v>
      </c>
      <c r="L27" s="13">
        <f t="shared" si="11"/>
        <v>0.12759754726507389</v>
      </c>
      <c r="M27" s="13">
        <f t="shared" si="11"/>
        <v>0.29362698137159882</v>
      </c>
      <c r="O27" s="13">
        <f t="shared" si="11"/>
        <v>-0.31779093786766133</v>
      </c>
      <c r="P27" s="13">
        <f t="shared" si="11"/>
        <v>7.2231329972989755E-2</v>
      </c>
      <c r="Q27" s="13">
        <f t="shared" si="11"/>
        <v>7.8267726447659669E-2</v>
      </c>
      <c r="R27" s="13">
        <f t="shared" si="11"/>
        <v>1.785097561489124E-2</v>
      </c>
      <c r="T27">
        <v>23</v>
      </c>
      <c r="U27">
        <f t="shared" si="17"/>
        <v>1.1495283968043779E-2</v>
      </c>
      <c r="V27">
        <f t="shared" si="18"/>
        <v>4.5579112276127987E-2</v>
      </c>
      <c r="X27">
        <f t="shared" si="20"/>
        <v>3.8068785841893771E-4</v>
      </c>
      <c r="Y27">
        <f t="shared" si="21"/>
        <v>-3.3145888861021433E-3</v>
      </c>
      <c r="Z27">
        <f t="shared" si="22"/>
        <v>-1.3265181375567536E-2</v>
      </c>
      <c r="AA27">
        <f t="shared" si="23"/>
        <v>4.5958322478956148E-3</v>
      </c>
      <c r="AB27">
        <f t="shared" si="46"/>
        <v>8</v>
      </c>
      <c r="AC27">
        <v>23</v>
      </c>
      <c r="AD27">
        <f t="shared" si="24"/>
        <v>-3.4377164769114468E-2</v>
      </c>
      <c r="AE27">
        <f t="shared" si="25"/>
        <v>7.2231329972989755E-2</v>
      </c>
      <c r="AF27">
        <f t="shared" si="25"/>
        <v>7.8267726447659669E-2</v>
      </c>
      <c r="AG27">
        <f t="shared" si="25"/>
        <v>1.785097561489124E-2</v>
      </c>
      <c r="AI27">
        <v>23</v>
      </c>
      <c r="AJ27">
        <f t="shared" si="5"/>
        <v>0.10660849474210422</v>
      </c>
      <c r="AK27">
        <f t="shared" si="6"/>
        <v>0.11264489121677414</v>
      </c>
      <c r="AL27">
        <f t="shared" si="7"/>
        <v>5.2228140384005708E-2</v>
      </c>
    </row>
    <row r="28" spans="1:50" x14ac:dyDescent="0.3">
      <c r="A28" s="1"/>
      <c r="B28">
        <v>24</v>
      </c>
      <c r="C28">
        <f>'S2 government employment'!J423</f>
        <v>10.223249031222094</v>
      </c>
      <c r="D28">
        <f>'S2 government employment'!J470</f>
        <v>10.716359824115486</v>
      </c>
      <c r="F28">
        <f>'S2 government employment'!J562</f>
        <v>10.322369795351785</v>
      </c>
      <c r="G28">
        <f>'S2 government employment'!J670</f>
        <v>11.074626131444314</v>
      </c>
      <c r="H28">
        <f>'S2 government employment'!J798</f>
        <v>11.168739089566269</v>
      </c>
      <c r="I28">
        <f>'S2 government employment'!J879</f>
        <v>10.981960294517581</v>
      </c>
      <c r="K28">
        <v>24</v>
      </c>
      <c r="L28" s="13">
        <f t="shared" si="11"/>
        <v>0.15441888653307068</v>
      </c>
      <c r="M28" s="13">
        <f t="shared" si="11"/>
        <v>0.27784098065214202</v>
      </c>
      <c r="O28" s="13">
        <f t="shared" si="11"/>
        <v>-0.34147667596476516</v>
      </c>
      <c r="P28" s="13">
        <f t="shared" si="11"/>
        <v>9.628912924299371E-2</v>
      </c>
      <c r="Q28" s="13">
        <f t="shared" si="11"/>
        <v>6.1570335172634216E-2</v>
      </c>
      <c r="R28" s="13">
        <f t="shared" si="11"/>
        <v>-4.5929506631097183E-3</v>
      </c>
      <c r="T28">
        <v>24</v>
      </c>
      <c r="U28">
        <f t="shared" si="17"/>
        <v>2.6821339267996791E-2</v>
      </c>
      <c r="V28">
        <f t="shared" si="18"/>
        <v>-1.5786000719456794E-2</v>
      </c>
      <c r="X28">
        <f t="shared" si="20"/>
        <v>-2.3685738097103837E-2</v>
      </c>
      <c r="Y28">
        <f t="shared" si="21"/>
        <v>2.4057799270003954E-2</v>
      </c>
      <c r="Z28">
        <f t="shared" si="22"/>
        <v>-1.6697391275025453E-2</v>
      </c>
      <c r="AA28">
        <f t="shared" si="23"/>
        <v>-2.2443926278000959E-2</v>
      </c>
      <c r="AB28">
        <f t="shared" si="46"/>
        <v>8</v>
      </c>
      <c r="AC28">
        <v>24</v>
      </c>
      <c r="AD28">
        <f t="shared" si="24"/>
        <v>-3.8593964618635748E-2</v>
      </c>
      <c r="AE28">
        <f t="shared" si="25"/>
        <v>9.628912924299371E-2</v>
      </c>
      <c r="AF28">
        <f t="shared" si="25"/>
        <v>6.1570335172634216E-2</v>
      </c>
      <c r="AG28">
        <f t="shared" si="25"/>
        <v>-4.5929506631097183E-3</v>
      </c>
      <c r="AI28">
        <v>24</v>
      </c>
      <c r="AJ28">
        <f t="shared" si="5"/>
        <v>0.13488309386162944</v>
      </c>
      <c r="AK28">
        <f t="shared" si="6"/>
        <v>0.10016429979126996</v>
      </c>
      <c r="AL28">
        <f t="shared" si="7"/>
        <v>3.400101395552603E-2</v>
      </c>
    </row>
    <row r="29" spans="1:50" x14ac:dyDescent="0.3">
      <c r="A29" s="1"/>
      <c r="B29">
        <v>25</v>
      </c>
      <c r="C29">
        <f>'S2 government employment'!J424</f>
        <v>10.205079793943634</v>
      </c>
      <c r="D29">
        <f>'S2 government employment'!J471</f>
        <v>10.740810470904531</v>
      </c>
      <c r="F29">
        <f>'S2 government employment'!J563</f>
        <v>10.326019611012338</v>
      </c>
      <c r="G29">
        <f>'S2 government employment'!J671</f>
        <v>11.107302780695449</v>
      </c>
      <c r="H29">
        <f>'S2 government employment'!J799</f>
        <v>11.148027339349136</v>
      </c>
      <c r="I29">
        <f>'S2 government employment'!J880</f>
        <v>10.977569029032763</v>
      </c>
      <c r="K29">
        <v>25</v>
      </c>
      <c r="L29" s="13">
        <f t="shared" si="11"/>
        <v>0.13624964925461036</v>
      </c>
      <c r="M29" s="13">
        <f t="shared" si="11"/>
        <v>0.30229162744118732</v>
      </c>
      <c r="O29" s="13">
        <f t="shared" si="11"/>
        <v>-0.33782686030421161</v>
      </c>
      <c r="P29" s="13">
        <f t="shared" si="11"/>
        <v>0.12896577849412871</v>
      </c>
      <c r="Q29" s="13">
        <f t="shared" si="11"/>
        <v>4.0858584955500987E-2</v>
      </c>
      <c r="R29" s="13">
        <f t="shared" si="11"/>
        <v>-8.9842161479278815E-3</v>
      </c>
      <c r="T29">
        <v>25</v>
      </c>
      <c r="U29">
        <f t="shared" si="17"/>
        <v>-1.8169237278460315E-2</v>
      </c>
      <c r="V29">
        <f t="shared" si="18"/>
        <v>2.4450646789045294E-2</v>
      </c>
      <c r="X29">
        <f t="shared" si="20"/>
        <v>3.649815660553557E-3</v>
      </c>
      <c r="Y29">
        <f t="shared" si="21"/>
        <v>3.2676649251135004E-2</v>
      </c>
      <c r="Z29">
        <f t="shared" si="22"/>
        <v>-2.0711750217133229E-2</v>
      </c>
      <c r="AA29">
        <f t="shared" si="23"/>
        <v>-4.3912654848181631E-3</v>
      </c>
      <c r="AB29">
        <f t="shared" si="46"/>
        <v>9</v>
      </c>
      <c r="AC29">
        <v>25</v>
      </c>
      <c r="AD29">
        <f t="shared" si="24"/>
        <v>-3.5283556228256234E-2</v>
      </c>
      <c r="AE29">
        <f t="shared" si="25"/>
        <v>0.12896577849412871</v>
      </c>
      <c r="AF29">
        <f t="shared" si="25"/>
        <v>4.0858584955500987E-2</v>
      </c>
      <c r="AG29">
        <f t="shared" si="25"/>
        <v>-8.9842161479278815E-3</v>
      </c>
      <c r="AI29">
        <v>25</v>
      </c>
      <c r="AJ29">
        <f t="shared" si="5"/>
        <v>0.16424933472238495</v>
      </c>
      <c r="AK29">
        <f t="shared" si="6"/>
        <v>7.6142141183757228E-2</v>
      </c>
      <c r="AL29">
        <f t="shared" si="7"/>
        <v>2.6299340080328353E-2</v>
      </c>
    </row>
    <row r="30" spans="1:50" x14ac:dyDescent="0.3">
      <c r="A30" s="1"/>
      <c r="B30">
        <v>26</v>
      </c>
      <c r="C30">
        <f>'S2 government employment'!J425</f>
        <v>10.211566730827018</v>
      </c>
      <c r="D30">
        <f>'S2 government employment'!J472</f>
        <v>10.739306632181229</v>
      </c>
      <c r="F30">
        <f>'S2 government employment'!J564</f>
        <v>10.327992409203169</v>
      </c>
      <c r="G30">
        <f>'S2 government employment'!J672</f>
        <v>11.063592185352444</v>
      </c>
      <c r="H30">
        <f>'S2 government employment'!J800</f>
        <v>11.132490084682175</v>
      </c>
      <c r="I30">
        <f>'S2 government employment'!J881</f>
        <v>10.961199472183889</v>
      </c>
      <c r="K30">
        <v>26</v>
      </c>
      <c r="L30" s="13">
        <f t="shared" si="11"/>
        <v>0.14273658613799434</v>
      </c>
      <c r="M30" s="13">
        <f t="shared" si="11"/>
        <v>0.30078778871788536</v>
      </c>
      <c r="O30" s="13">
        <f t="shared" si="11"/>
        <v>-0.33585406211338054</v>
      </c>
      <c r="P30" s="13">
        <f t="shared" si="11"/>
        <v>8.5255183151124569E-2</v>
      </c>
      <c r="Q30" s="13">
        <f t="shared" si="11"/>
        <v>2.5321330288539556E-2</v>
      </c>
      <c r="R30" s="13">
        <f t="shared" si="11"/>
        <v>-2.5353772996801638E-2</v>
      </c>
      <c r="T30">
        <v>26</v>
      </c>
      <c r="U30">
        <f t="shared" si="17"/>
        <v>6.4869368833839758E-3</v>
      </c>
      <c r="V30">
        <f t="shared" si="18"/>
        <v>-1.5038387233019535E-3</v>
      </c>
      <c r="X30">
        <f t="shared" si="20"/>
        <v>1.972798190831071E-3</v>
      </c>
      <c r="Y30">
        <f t="shared" si="21"/>
        <v>-4.3710595343004144E-2</v>
      </c>
      <c r="Z30">
        <f t="shared" si="22"/>
        <v>-1.5537254666961431E-2</v>
      </c>
      <c r="AA30">
        <f t="shared" si="23"/>
        <v>-1.6369556848873756E-2</v>
      </c>
      <c r="AB30">
        <f t="shared" si="46"/>
        <v>9</v>
      </c>
      <c r="AC30">
        <v>26</v>
      </c>
      <c r="AD30">
        <f t="shared" si="24"/>
        <v>-3.2964924111285203E-2</v>
      </c>
      <c r="AE30">
        <f t="shared" si="25"/>
        <v>8.5255183151124569E-2</v>
      </c>
      <c r="AF30">
        <f t="shared" si="25"/>
        <v>2.5321330288539556E-2</v>
      </c>
      <c r="AG30">
        <f t="shared" si="25"/>
        <v>-2.5353772996801638E-2</v>
      </c>
      <c r="AI30">
        <v>26</v>
      </c>
      <c r="AJ30">
        <f t="shared" si="5"/>
        <v>0.11822010726240978</v>
      </c>
      <c r="AK30">
        <f t="shared" si="6"/>
        <v>5.8286254399824759E-2</v>
      </c>
      <c r="AL30">
        <f t="shared" si="7"/>
        <v>7.611151114483565E-3</v>
      </c>
    </row>
    <row r="31" spans="1:50" x14ac:dyDescent="0.3">
      <c r="A31" s="1"/>
      <c r="B31">
        <v>27</v>
      </c>
      <c r="C31">
        <f>'S2 government employment'!J426</f>
        <v>10.219128996692392</v>
      </c>
      <c r="D31">
        <f>'S2 government employment'!J473</f>
        <v>10.733340841686378</v>
      </c>
      <c r="F31">
        <f>'S2 government employment'!J565</f>
        <v>10.286173438855306</v>
      </c>
      <c r="G31">
        <f>'S2 government employment'!J673</f>
        <v>11.065466739414299</v>
      </c>
      <c r="H31">
        <f>'S2 government employment'!J801</f>
        <v>11.13303815698599</v>
      </c>
      <c r="I31">
        <f>'S2 government employment'!J882</f>
        <v>10.953891070170139</v>
      </c>
      <c r="K31">
        <v>27</v>
      </c>
      <c r="L31" s="13">
        <f t="shared" si="11"/>
        <v>0.15029885200336857</v>
      </c>
      <c r="M31" s="13">
        <f t="shared" si="11"/>
        <v>0.29482199822303379</v>
      </c>
      <c r="O31" s="13">
        <f t="shared" si="11"/>
        <v>-0.37767303246124406</v>
      </c>
      <c r="P31" s="13">
        <f t="shared" si="11"/>
        <v>8.7129737212979563E-2</v>
      </c>
      <c r="Q31" s="13">
        <f t="shared" si="11"/>
        <v>2.5869402592354263E-2</v>
      </c>
      <c r="R31" s="13">
        <f t="shared" si="11"/>
        <v>-3.2662175010552019E-2</v>
      </c>
      <c r="T31">
        <v>27</v>
      </c>
      <c r="U31">
        <f t="shared" si="17"/>
        <v>7.5622658653742292E-3</v>
      </c>
      <c r="V31">
        <f t="shared" si="18"/>
        <v>-5.965790494851575E-3</v>
      </c>
      <c r="X31">
        <f t="shared" si="20"/>
        <v>-4.1818970347863527E-2</v>
      </c>
      <c r="Y31">
        <f t="shared" si="21"/>
        <v>1.8745540618549938E-3</v>
      </c>
      <c r="Z31">
        <f t="shared" si="22"/>
        <v>5.4807230381470617E-4</v>
      </c>
      <c r="AA31">
        <f t="shared" si="23"/>
        <v>-7.3084020137503813E-3</v>
      </c>
      <c r="AB31">
        <f t="shared" si="46"/>
        <v>9</v>
      </c>
      <c r="AC31">
        <v>27</v>
      </c>
      <c r="AD31">
        <f t="shared" si="24"/>
        <v>-4.6372422437065491E-2</v>
      </c>
      <c r="AE31">
        <f t="shared" si="25"/>
        <v>8.7129737212979563E-2</v>
      </c>
      <c r="AF31">
        <f t="shared" si="25"/>
        <v>2.5869402592354263E-2</v>
      </c>
      <c r="AG31">
        <f t="shared" si="25"/>
        <v>-3.2662175010552019E-2</v>
      </c>
      <c r="AI31">
        <v>27</v>
      </c>
      <c r="AJ31">
        <f t="shared" si="5"/>
        <v>0.13350215965004505</v>
      </c>
      <c r="AK31">
        <f t="shared" si="6"/>
        <v>7.2241825029419754E-2</v>
      </c>
      <c r="AL31">
        <f t="shared" si="7"/>
        <v>1.3710247426513472E-2</v>
      </c>
    </row>
    <row r="32" spans="1:50" x14ac:dyDescent="0.3">
      <c r="A32" s="1"/>
      <c r="B32">
        <v>28</v>
      </c>
      <c r="C32">
        <f>'S2 government employment'!J427</f>
        <v>10.225536529310848</v>
      </c>
      <c r="D32">
        <f>'S2 government employment'!J474</f>
        <v>10.725098406747891</v>
      </c>
      <c r="F32">
        <f>'S2 government employment'!J566</f>
        <v>10.284384069654951</v>
      </c>
      <c r="G32">
        <f>'S2 government employment'!J674</f>
        <v>11.069538695215464</v>
      </c>
      <c r="H32">
        <f>'S2 government employment'!J802</f>
        <v>11.13586413052197</v>
      </c>
      <c r="I32">
        <f>'S2 government employment'!J883</f>
        <v>10.946285898287348</v>
      </c>
      <c r="K32">
        <v>28</v>
      </c>
      <c r="L32" s="13">
        <f t="shared" si="11"/>
        <v>0.15670638462182396</v>
      </c>
      <c r="M32" s="13">
        <f t="shared" si="11"/>
        <v>0.28657956328454759</v>
      </c>
      <c r="O32" s="13">
        <f t="shared" si="11"/>
        <v>-0.37946240166159839</v>
      </c>
      <c r="P32" s="13">
        <f t="shared" si="11"/>
        <v>9.1201693014143714E-2</v>
      </c>
      <c r="Q32" s="13">
        <f t="shared" si="11"/>
        <v>2.8695376128334615E-2</v>
      </c>
      <c r="R32" s="13">
        <f t="shared" si="11"/>
        <v>-4.0267346893342548E-2</v>
      </c>
      <c r="T32">
        <v>28</v>
      </c>
      <c r="U32">
        <f t="shared" si="17"/>
        <v>6.4075326184553916E-3</v>
      </c>
      <c r="V32">
        <f t="shared" si="18"/>
        <v>-8.2424349384861983E-3</v>
      </c>
      <c r="X32">
        <f t="shared" si="20"/>
        <v>-1.7893692003543293E-3</v>
      </c>
      <c r="Y32">
        <f t="shared" si="21"/>
        <v>4.071955801164151E-3</v>
      </c>
      <c r="Z32">
        <f t="shared" si="22"/>
        <v>2.8259735359803528E-3</v>
      </c>
      <c r="AA32">
        <f t="shared" si="23"/>
        <v>-7.605171882790529E-3</v>
      </c>
      <c r="AB32">
        <f t="shared" si="46"/>
        <v>10</v>
      </c>
      <c r="AC32">
        <v>28</v>
      </c>
      <c r="AD32">
        <f t="shared" si="24"/>
        <v>-4.7580512943860537E-2</v>
      </c>
      <c r="AE32">
        <f t="shared" si="25"/>
        <v>9.1201693014143714E-2</v>
      </c>
      <c r="AF32">
        <f t="shared" si="25"/>
        <v>2.8695376128334615E-2</v>
      </c>
      <c r="AG32">
        <f t="shared" si="25"/>
        <v>-4.0267346893342548E-2</v>
      </c>
      <c r="AI32">
        <v>28</v>
      </c>
      <c r="AJ32">
        <f t="shared" si="5"/>
        <v>0.13878220595800425</v>
      </c>
      <c r="AK32">
        <f t="shared" si="6"/>
        <v>7.6275889072195152E-2</v>
      </c>
      <c r="AL32">
        <f t="shared" si="7"/>
        <v>7.3131660505179885E-3</v>
      </c>
    </row>
    <row r="33" spans="1:38" x14ac:dyDescent="0.3">
      <c r="A33" s="1"/>
      <c r="B33">
        <v>29</v>
      </c>
      <c r="C33">
        <f>'S2 government employment'!J428</f>
        <v>10.257803981746962</v>
      </c>
      <c r="D33">
        <f>'S2 government employment'!J475</f>
        <v>10.710007337416332</v>
      </c>
      <c r="F33">
        <f>'S2 government employment'!J567</f>
        <v>10.283029001074114</v>
      </c>
      <c r="G33">
        <f>'S2 government employment'!J675</f>
        <v>11.06954653675017</v>
      </c>
      <c r="H33">
        <f>'S2 government employment'!J803</f>
        <v>11.084213787430427</v>
      </c>
      <c r="I33">
        <f>'S2 government employment'!J884</f>
        <v>10.943437014544195</v>
      </c>
      <c r="K33">
        <v>29</v>
      </c>
      <c r="L33" s="13">
        <f t="shared" si="11"/>
        <v>0.18897383705793835</v>
      </c>
      <c r="M33" s="13">
        <f t="shared" si="11"/>
        <v>0.27148849395298846</v>
      </c>
      <c r="O33" s="13">
        <f t="shared" si="11"/>
        <v>-0.38081747024243562</v>
      </c>
      <c r="P33" s="13">
        <f t="shared" si="11"/>
        <v>9.1209534548850613E-2</v>
      </c>
      <c r="Q33" s="13">
        <f t="shared" si="11"/>
        <v>-2.2954966963208534E-2</v>
      </c>
      <c r="R33" s="13">
        <f t="shared" si="11"/>
        <v>-4.3116230636496056E-2</v>
      </c>
      <c r="T33">
        <v>29</v>
      </c>
      <c r="U33">
        <f t="shared" si="17"/>
        <v>3.2267452436114397E-2</v>
      </c>
      <c r="V33">
        <f t="shared" si="18"/>
        <v>-1.5091069331559126E-2</v>
      </c>
      <c r="X33">
        <f t="shared" si="20"/>
        <v>-1.3550685808372265E-3</v>
      </c>
      <c r="Y33">
        <f t="shared" si="21"/>
        <v>7.841534706898301E-6</v>
      </c>
      <c r="Z33">
        <f t="shared" si="22"/>
        <v>-5.1650343091543149E-2</v>
      </c>
      <c r="AA33">
        <f t="shared" si="23"/>
        <v>-2.8488837431535075E-3</v>
      </c>
      <c r="AB33">
        <f t="shared" si="46"/>
        <v>10</v>
      </c>
      <c r="AC33">
        <v>29</v>
      </c>
      <c r="AD33">
        <f t="shared" si="24"/>
        <v>-4.2306741435954524E-2</v>
      </c>
      <c r="AE33">
        <f t="shared" si="25"/>
        <v>9.1209534548850613E-2</v>
      </c>
      <c r="AF33">
        <f t="shared" si="25"/>
        <v>-2.2954966963208534E-2</v>
      </c>
      <c r="AG33">
        <f t="shared" si="25"/>
        <v>-4.3116230636496056E-2</v>
      </c>
      <c r="AI33">
        <v>29</v>
      </c>
      <c r="AJ33">
        <f t="shared" si="5"/>
        <v>0.13351627598480514</v>
      </c>
      <c r="AK33">
        <f t="shared" si="6"/>
        <v>1.935177447274599E-2</v>
      </c>
      <c r="AL33">
        <f t="shared" si="7"/>
        <v>-8.0948920054153134E-4</v>
      </c>
    </row>
    <row r="34" spans="1:38" x14ac:dyDescent="0.3">
      <c r="A34" s="1"/>
      <c r="B34">
        <v>30</v>
      </c>
      <c r="C34">
        <f>'S2 government employment'!J429</f>
        <v>10.235882139546133</v>
      </c>
      <c r="D34">
        <f>'S2 government employment'!J476</f>
        <v>10.684414341676385</v>
      </c>
      <c r="F34">
        <f>'S2 government employment'!J568</f>
        <v>10.256458330543317</v>
      </c>
      <c r="G34">
        <f>'S2 government employment'!J676</f>
        <v>11.079608349183244</v>
      </c>
      <c r="H34">
        <f>'S2 government employment'!J804</f>
        <v>11.044309537273145</v>
      </c>
      <c r="I34">
        <f>'S2 government employment'!J885</f>
        <v>10.93783601812865</v>
      </c>
      <c r="K34">
        <v>30</v>
      </c>
      <c r="L34" s="13">
        <f t="shared" si="11"/>
        <v>0.16705199485710942</v>
      </c>
      <c r="M34" s="13">
        <f t="shared" si="11"/>
        <v>0.24589549821304146</v>
      </c>
      <c r="O34" s="13">
        <f t="shared" si="11"/>
        <v>-0.40738814077323227</v>
      </c>
      <c r="P34" s="13">
        <f t="shared" si="11"/>
        <v>0.10127134698192464</v>
      </c>
      <c r="Q34" s="13">
        <f t="shared" si="11"/>
        <v>-6.285921712049003E-2</v>
      </c>
      <c r="R34" s="13">
        <f t="shared" si="11"/>
        <v>-4.8717227052041068E-2</v>
      </c>
      <c r="T34">
        <v>30</v>
      </c>
      <c r="U34">
        <f t="shared" si="17"/>
        <v>-2.1921842200828934E-2</v>
      </c>
      <c r="V34">
        <f t="shared" si="18"/>
        <v>-2.5592995739947E-2</v>
      </c>
      <c r="X34">
        <f t="shared" si="20"/>
        <v>-2.6570670530796647E-2</v>
      </c>
      <c r="Y34">
        <f t="shared" si="21"/>
        <v>1.0061812433074024E-2</v>
      </c>
      <c r="Z34">
        <f t="shared" si="22"/>
        <v>-3.9904250157281496E-2</v>
      </c>
      <c r="AA34">
        <f t="shared" si="23"/>
        <v>-5.600996415545012E-3</v>
      </c>
      <c r="AB34">
        <f t="shared" si="46"/>
        <v>10</v>
      </c>
      <c r="AC34">
        <v>30</v>
      </c>
      <c r="AD34">
        <f t="shared" si="24"/>
        <v>-6.7001910926478725E-2</v>
      </c>
      <c r="AE34">
        <f t="shared" si="25"/>
        <v>0.10127134698192464</v>
      </c>
      <c r="AF34">
        <f t="shared" si="25"/>
        <v>-6.285921712049003E-2</v>
      </c>
      <c r="AG34">
        <f t="shared" si="25"/>
        <v>-4.8717227052041068E-2</v>
      </c>
      <c r="AI34">
        <v>30</v>
      </c>
      <c r="AJ34">
        <f t="shared" si="5"/>
        <v>0.16827325790840336</v>
      </c>
      <c r="AK34">
        <f t="shared" si="6"/>
        <v>4.1426938059886953E-3</v>
      </c>
      <c r="AL34">
        <f t="shared" si="7"/>
        <v>1.8284683874437657E-2</v>
      </c>
    </row>
    <row r="35" spans="1:38" x14ac:dyDescent="0.3">
      <c r="A35" s="1"/>
      <c r="B35">
        <v>31</v>
      </c>
      <c r="C35">
        <f>'S2 government employment'!J430</f>
        <v>10.299455170249237</v>
      </c>
      <c r="D35">
        <f>'S2 government employment'!J477</f>
        <v>10.661143454246902</v>
      </c>
      <c r="F35">
        <f>'S2 government employment'!J569</f>
        <v>10.256741385078621</v>
      </c>
      <c r="G35">
        <f>'S2 government employment'!J677</f>
        <v>11.07376192542522</v>
      </c>
      <c r="H35">
        <f>'S2 government employment'!J805</f>
        <v>11.062866034649058</v>
      </c>
      <c r="I35">
        <f>'S2 government employment'!J886</f>
        <v>10.907260696247652</v>
      </c>
      <c r="K35">
        <v>31</v>
      </c>
      <c r="L35" s="13">
        <f t="shared" si="11"/>
        <v>0.23062502556021336</v>
      </c>
      <c r="M35" s="13">
        <f t="shared" si="11"/>
        <v>0.22262461078355855</v>
      </c>
      <c r="O35" s="13">
        <f t="shared" si="11"/>
        <v>-0.4071050862379284</v>
      </c>
      <c r="P35" s="13">
        <f t="shared" si="11"/>
        <v>9.5424923223900393E-2</v>
      </c>
      <c r="Q35" s="13">
        <f t="shared" si="11"/>
        <v>-4.4302719744576891E-2</v>
      </c>
      <c r="R35" s="13">
        <f t="shared" si="11"/>
        <v>-7.9292548933038276E-2</v>
      </c>
      <c r="T35">
        <v>31</v>
      </c>
      <c r="U35">
        <f t="shared" si="17"/>
        <v>6.3573030703103939E-2</v>
      </c>
      <c r="V35">
        <f t="shared" si="18"/>
        <v>-2.3270887429482912E-2</v>
      </c>
      <c r="X35">
        <f t="shared" si="20"/>
        <v>2.830545353038616E-4</v>
      </c>
      <c r="Y35">
        <f t="shared" si="21"/>
        <v>-5.846423758024244E-3</v>
      </c>
      <c r="Z35">
        <f t="shared" si="22"/>
        <v>1.8556497375913139E-2</v>
      </c>
      <c r="AA35">
        <f t="shared" si="23"/>
        <v>-3.0575321880997208E-2</v>
      </c>
      <c r="AB35">
        <f t="shared" si="46"/>
        <v>11</v>
      </c>
      <c r="AC35">
        <v>31</v>
      </c>
      <c r="AD35">
        <f t="shared" si="24"/>
        <v>-5.3473511656837093E-2</v>
      </c>
      <c r="AE35">
        <f t="shared" si="25"/>
        <v>9.5424923223900393E-2</v>
      </c>
      <c r="AF35">
        <f t="shared" si="25"/>
        <v>-4.4302719744576891E-2</v>
      </c>
      <c r="AG35">
        <f t="shared" si="25"/>
        <v>-7.9292548933038276E-2</v>
      </c>
      <c r="AI35">
        <v>31</v>
      </c>
      <c r="AJ35">
        <f t="shared" si="5"/>
        <v>0.14889843488073748</v>
      </c>
      <c r="AK35">
        <f t="shared" si="6"/>
        <v>9.1707919122602025E-3</v>
      </c>
      <c r="AL35">
        <f t="shared" si="7"/>
        <v>-2.5819037276201183E-2</v>
      </c>
    </row>
    <row r="36" spans="1:38" x14ac:dyDescent="0.3">
      <c r="A36" s="1"/>
      <c r="B36">
        <v>32</v>
      </c>
      <c r="C36">
        <f>'S2 government employment'!J431</f>
        <v>10.316344322756382</v>
      </c>
      <c r="D36">
        <f>'S2 government employment'!J478</f>
        <v>10.6714165405913</v>
      </c>
      <c r="F36">
        <f>'S2 government employment'!J570</f>
        <v>10.25241381154885</v>
      </c>
      <c r="G36">
        <f>'S2 government employment'!J678</f>
        <v>11.072312194168351</v>
      </c>
      <c r="H36">
        <f>'S2 government employment'!J806</f>
        <v>11.040439043345419</v>
      </c>
      <c r="I36">
        <f>'S2 government employment'!J887</f>
        <v>10.874927248279045</v>
      </c>
      <c r="K36">
        <v>32</v>
      </c>
      <c r="L36" s="13">
        <f t="shared" si="11"/>
        <v>0.24751417806735887</v>
      </c>
      <c r="M36" s="13">
        <f t="shared" si="11"/>
        <v>0.2328976971279566</v>
      </c>
      <c r="O36" s="13">
        <f t="shared" si="11"/>
        <v>-0.4114326597676996</v>
      </c>
      <c r="P36" s="13">
        <f t="shared" si="11"/>
        <v>9.397519196703108E-2</v>
      </c>
      <c r="Q36" s="13">
        <f t="shared" si="11"/>
        <v>-6.6729711048216345E-2</v>
      </c>
      <c r="R36" s="13">
        <f t="shared" si="11"/>
        <v>-0.11162599690164576</v>
      </c>
      <c r="T36">
        <v>32</v>
      </c>
      <c r="U36">
        <f t="shared" si="17"/>
        <v>1.6889152507145511E-2</v>
      </c>
      <c r="V36">
        <f t="shared" si="18"/>
        <v>1.0273086344398052E-2</v>
      </c>
      <c r="X36">
        <f t="shared" si="20"/>
        <v>-4.3275735297712004E-3</v>
      </c>
      <c r="Y36">
        <f t="shared" si="21"/>
        <v>-1.4497312568693133E-3</v>
      </c>
      <c r="Z36">
        <f t="shared" si="22"/>
        <v>-2.2426991303639454E-2</v>
      </c>
      <c r="AA36">
        <f t="shared" si="23"/>
        <v>-3.2333447968607487E-2</v>
      </c>
      <c r="AB36">
        <f t="shared" si="46"/>
        <v>11</v>
      </c>
      <c r="AC36">
        <v>32</v>
      </c>
      <c r="AD36">
        <f t="shared" si="24"/>
        <v>-4.5861956549579641E-2</v>
      </c>
      <c r="AE36">
        <f t="shared" si="25"/>
        <v>9.397519196703108E-2</v>
      </c>
      <c r="AF36">
        <f t="shared" si="25"/>
        <v>-6.6729711048216345E-2</v>
      </c>
      <c r="AG36">
        <f t="shared" si="25"/>
        <v>-0.11162599690164576</v>
      </c>
      <c r="AI36">
        <v>32</v>
      </c>
      <c r="AJ36">
        <f t="shared" ref="AJ36:AJ56" si="78">AE36-AD36</f>
        <v>0.13983714851661072</v>
      </c>
      <c r="AK36">
        <f t="shared" ref="AK36:AK56" si="79">AF36-AD36</f>
        <v>-2.0867754498636704E-2</v>
      </c>
      <c r="AL36">
        <f t="shared" ref="AL36:AL56" si="80">AG36-AD36</f>
        <v>-6.5764040352066122E-2</v>
      </c>
    </row>
    <row r="37" spans="1:38" x14ac:dyDescent="0.3">
      <c r="A37" s="1"/>
      <c r="B37">
        <v>33</v>
      </c>
      <c r="C37">
        <f>'S2 government employment'!J432</f>
        <v>10.336467492458764</v>
      </c>
      <c r="D37">
        <f>'S2 government employment'!J479</f>
        <v>10.666850228460016</v>
      </c>
      <c r="F37">
        <f>'S2 government employment'!J571</f>
        <v>10.274423856901356</v>
      </c>
      <c r="G37">
        <f>'S2 government employment'!J679</f>
        <v>11.083067307164089</v>
      </c>
      <c r="H37">
        <f>'S2 government employment'!J807</f>
        <v>11.031386081232688</v>
      </c>
      <c r="I37">
        <f>'S2 government employment'!J888</f>
        <v>10.827245606558201</v>
      </c>
      <c r="K37">
        <v>33</v>
      </c>
      <c r="L37" s="13">
        <f t="shared" si="11"/>
        <v>0.26763734776974069</v>
      </c>
      <c r="M37" s="13">
        <f t="shared" si="11"/>
        <v>0.22833138499667172</v>
      </c>
      <c r="O37" s="13">
        <f t="shared" si="11"/>
        <v>-0.38942261441519399</v>
      </c>
      <c r="P37" s="13">
        <f t="shared" si="11"/>
        <v>0.10473030496276969</v>
      </c>
      <c r="Q37" s="13">
        <f t="shared" si="11"/>
        <v>-7.5782673160947667E-2</v>
      </c>
      <c r="R37" s="13">
        <f t="shared" si="11"/>
        <v>-0.15930763862249009</v>
      </c>
      <c r="T37">
        <v>33</v>
      </c>
      <c r="U37">
        <f t="shared" si="17"/>
        <v>2.0123169702381816E-2</v>
      </c>
      <c r="V37">
        <f t="shared" si="18"/>
        <v>-4.5663121312848887E-3</v>
      </c>
      <c r="X37">
        <f t="shared" si="20"/>
        <v>2.2010045352505614E-2</v>
      </c>
      <c r="Y37">
        <f t="shared" si="21"/>
        <v>1.0755112995738614E-2</v>
      </c>
      <c r="Z37">
        <f t="shared" si="22"/>
        <v>-9.052962112731322E-3</v>
      </c>
      <c r="AA37">
        <f t="shared" si="23"/>
        <v>-4.7681641720844326E-2</v>
      </c>
      <c r="AB37">
        <f t="shared" si="46"/>
        <v>11</v>
      </c>
      <c r="AC37">
        <v>33</v>
      </c>
      <c r="AD37">
        <f t="shared" si="24"/>
        <v>-3.3339655575045458E-2</v>
      </c>
      <c r="AE37">
        <f t="shared" si="25"/>
        <v>0.10473030496276969</v>
      </c>
      <c r="AF37">
        <f t="shared" si="25"/>
        <v>-7.5782673160947667E-2</v>
      </c>
      <c r="AG37">
        <f t="shared" si="25"/>
        <v>-0.15930763862249009</v>
      </c>
      <c r="AI37">
        <v>33</v>
      </c>
      <c r="AJ37">
        <f t="shared" si="78"/>
        <v>0.13806996053781515</v>
      </c>
      <c r="AK37">
        <f t="shared" si="79"/>
        <v>-4.2443017585902208E-2</v>
      </c>
      <c r="AL37">
        <f t="shared" si="80"/>
        <v>-0.12596798304744464</v>
      </c>
    </row>
    <row r="38" spans="1:38" x14ac:dyDescent="0.3">
      <c r="A38" s="1"/>
      <c r="B38">
        <v>34</v>
      </c>
      <c r="C38">
        <f>'S2 government employment'!J433</f>
        <v>10.347899226979612</v>
      </c>
      <c r="D38">
        <f>'S2 government employment'!J480</f>
        <v>10.626476838710635</v>
      </c>
      <c r="F38">
        <f>'S2 government employment'!J572</f>
        <v>10.283825738607911</v>
      </c>
      <c r="G38">
        <f>'S2 government employment'!J680</f>
        <v>11.08208340703781</v>
      </c>
      <c r="H38">
        <f>'S2 government employment'!J808</f>
        <v>11.051089446486602</v>
      </c>
      <c r="I38">
        <f>'S2 government employment'!J889</f>
        <v>10.84233358714383</v>
      </c>
      <c r="K38">
        <v>34</v>
      </c>
      <c r="L38" s="13">
        <f t="shared" si="11"/>
        <v>0.27906908229058836</v>
      </c>
      <c r="M38" s="13">
        <f t="shared" si="11"/>
        <v>0.18795799524729162</v>
      </c>
      <c r="O38" s="13">
        <f t="shared" si="11"/>
        <v>-0.38002073270863868</v>
      </c>
      <c r="P38" s="13">
        <f t="shared" si="11"/>
        <v>0.10374640483649067</v>
      </c>
      <c r="Q38" s="13">
        <f t="shared" si="11"/>
        <v>-5.6079307907033638E-2</v>
      </c>
      <c r="R38" s="13">
        <f t="shared" si="11"/>
        <v>-0.14421965803686021</v>
      </c>
      <c r="T38">
        <v>34</v>
      </c>
      <c r="U38">
        <f t="shared" si="17"/>
        <v>1.143173452084767E-2</v>
      </c>
      <c r="V38">
        <f t="shared" si="18"/>
        <v>-4.0373389749380095E-2</v>
      </c>
      <c r="X38">
        <f t="shared" si="20"/>
        <v>9.4018817065553151E-3</v>
      </c>
      <c r="Y38">
        <f t="shared" si="21"/>
        <v>-9.8390012627902479E-4</v>
      </c>
      <c r="Z38">
        <f t="shared" si="22"/>
        <v>1.9703365253914029E-2</v>
      </c>
      <c r="AA38">
        <f t="shared" si="23"/>
        <v>1.5087980585629879E-2</v>
      </c>
      <c r="AB38">
        <f t="shared" si="46"/>
        <v>12</v>
      </c>
      <c r="AC38">
        <v>34</v>
      </c>
      <c r="AD38">
        <f t="shared" si="24"/>
        <v>-3.9852913415704495E-2</v>
      </c>
      <c r="AE38">
        <f t="shared" si="25"/>
        <v>0.10374640483649067</v>
      </c>
      <c r="AF38">
        <f t="shared" si="25"/>
        <v>-5.6079307907033638E-2</v>
      </c>
      <c r="AG38">
        <f t="shared" si="25"/>
        <v>-0.14421965803686021</v>
      </c>
      <c r="AI38">
        <v>34</v>
      </c>
      <c r="AJ38">
        <f t="shared" si="78"/>
        <v>0.14359931825219516</v>
      </c>
      <c r="AK38">
        <f t="shared" si="79"/>
        <v>-1.6226394491329142E-2</v>
      </c>
      <c r="AL38">
        <f t="shared" si="80"/>
        <v>-0.10436674462115572</v>
      </c>
    </row>
    <row r="39" spans="1:38" x14ac:dyDescent="0.3">
      <c r="A39" s="1"/>
      <c r="B39">
        <v>35</v>
      </c>
      <c r="C39">
        <f>'S2 government employment'!J434</f>
        <v>10.364427522436769</v>
      </c>
      <c r="D39">
        <f>'S2 government employment'!J481</f>
        <v>10.659170192236326</v>
      </c>
      <c r="F39">
        <f>'S2 government employment'!J573</f>
        <v>10.291680565748216</v>
      </c>
      <c r="G39">
        <f>'S2 government employment'!J681</f>
        <v>11.07901568613112</v>
      </c>
      <c r="H39">
        <f>'S2 government employment'!J809</f>
        <v>11.047463436442211</v>
      </c>
      <c r="I39">
        <f>'S2 government employment'!J890</f>
        <v>10.831973245486678</v>
      </c>
      <c r="K39">
        <v>35</v>
      </c>
      <c r="L39" s="13">
        <f t="shared" si="11"/>
        <v>0.29559737774774497</v>
      </c>
      <c r="M39" s="13">
        <f t="shared" si="11"/>
        <v>0.2206513487729822</v>
      </c>
      <c r="O39" s="13">
        <f t="shared" si="11"/>
        <v>-0.37216590556833395</v>
      </c>
      <c r="P39" s="13">
        <f t="shared" si="11"/>
        <v>0.10067868392980017</v>
      </c>
      <c r="Q39" s="13">
        <f t="shared" si="11"/>
        <v>-5.9705317951424419E-2</v>
      </c>
      <c r="R39" s="13">
        <f t="shared" si="11"/>
        <v>-0.15457999969401293</v>
      </c>
      <c r="T39">
        <v>35</v>
      </c>
      <c r="U39">
        <f t="shared" si="17"/>
        <v>1.6528295457156617E-2</v>
      </c>
      <c r="V39">
        <f t="shared" si="18"/>
        <v>3.2693353525690583E-2</v>
      </c>
      <c r="X39">
        <f t="shared" si="20"/>
        <v>7.854827140304721E-3</v>
      </c>
      <c r="Y39">
        <f t="shared" si="21"/>
        <v>-3.0677209066904965E-3</v>
      </c>
      <c r="Z39">
        <f t="shared" si="22"/>
        <v>-3.6260100443907817E-3</v>
      </c>
      <c r="AA39">
        <f t="shared" si="23"/>
        <v>-1.0360341657152716E-2</v>
      </c>
      <c r="AB39">
        <f t="shared" si="46"/>
        <v>12</v>
      </c>
      <c r="AC39">
        <v>35</v>
      </c>
      <c r="AD39">
        <f t="shared" si="24"/>
        <v>-2.0827421374653855E-2</v>
      </c>
      <c r="AE39">
        <f t="shared" si="25"/>
        <v>0.10067868392980017</v>
      </c>
      <c r="AF39">
        <f t="shared" si="25"/>
        <v>-5.9705317951424419E-2</v>
      </c>
      <c r="AG39">
        <f t="shared" si="25"/>
        <v>-0.15457999969401293</v>
      </c>
      <c r="AI39">
        <v>35</v>
      </c>
      <c r="AJ39">
        <f t="shared" si="78"/>
        <v>0.12150610530445402</v>
      </c>
      <c r="AK39">
        <f t="shared" si="79"/>
        <v>-3.8877896576770564E-2</v>
      </c>
      <c r="AL39">
        <f t="shared" si="80"/>
        <v>-0.13375257831935908</v>
      </c>
    </row>
    <row r="40" spans="1:38" x14ac:dyDescent="0.3">
      <c r="A40" s="1"/>
      <c r="B40">
        <v>36</v>
      </c>
      <c r="C40">
        <f>'S2 government employment'!J435</f>
        <v>10.385490787992046</v>
      </c>
      <c r="D40">
        <f>'S2 government employment'!J482</f>
        <v>10.672210364046009</v>
      </c>
      <c r="F40">
        <f>'S2 government employment'!J574</f>
        <v>10.31147289612459</v>
      </c>
      <c r="G40">
        <f>'S2 government employment'!J682</f>
        <v>11.11828925977118</v>
      </c>
      <c r="H40">
        <f>'S2 government employment'!J810</f>
        <v>11.058460720457266</v>
      </c>
      <c r="I40">
        <f>'S2 government employment'!J891</f>
        <v>10.817787874542145</v>
      </c>
      <c r="K40">
        <v>36</v>
      </c>
      <c r="L40" s="13">
        <f t="shared" si="11"/>
        <v>0.31666064330302213</v>
      </c>
      <c r="M40" s="13">
        <f t="shared" si="11"/>
        <v>0.23369152058266529</v>
      </c>
      <c r="O40" s="13">
        <f t="shared" si="11"/>
        <v>-0.35237357519195989</v>
      </c>
      <c r="P40" s="13">
        <f t="shared" si="11"/>
        <v>0.13995225756985974</v>
      </c>
      <c r="Q40" s="13">
        <f t="shared" si="11"/>
        <v>-4.8708033936369688E-2</v>
      </c>
      <c r="R40" s="13">
        <f t="shared" si="11"/>
        <v>-0.16876537063854613</v>
      </c>
      <c r="T40">
        <v>36</v>
      </c>
      <c r="U40">
        <f t="shared" si="17"/>
        <v>2.1063265555277155E-2</v>
      </c>
      <c r="V40">
        <f t="shared" si="18"/>
        <v>1.3040171809683088E-2</v>
      </c>
      <c r="X40">
        <f t="shared" si="20"/>
        <v>1.9792330376374068E-2</v>
      </c>
      <c r="Y40">
        <f t="shared" si="21"/>
        <v>3.9273573640059567E-2</v>
      </c>
      <c r="Z40">
        <f t="shared" si="22"/>
        <v>1.0997284015054731E-2</v>
      </c>
      <c r="AA40">
        <f t="shared" si="23"/>
        <v>-1.4185370944533204E-2</v>
      </c>
      <c r="AB40">
        <f t="shared" si="46"/>
        <v>12</v>
      </c>
      <c r="AC40">
        <v>36</v>
      </c>
      <c r="AD40">
        <f t="shared" si="24"/>
        <v>-2.8621654608757506E-3</v>
      </c>
      <c r="AE40">
        <f t="shared" si="25"/>
        <v>0.13995225756985974</v>
      </c>
      <c r="AF40">
        <f t="shared" si="25"/>
        <v>-4.8708033936369688E-2</v>
      </c>
      <c r="AG40">
        <f t="shared" si="25"/>
        <v>-0.16876537063854613</v>
      </c>
      <c r="AI40">
        <v>36</v>
      </c>
      <c r="AJ40">
        <f t="shared" si="78"/>
        <v>0.14281442303073549</v>
      </c>
      <c r="AK40">
        <f t="shared" si="79"/>
        <v>-4.5845868475493934E-2</v>
      </c>
      <c r="AL40">
        <f t="shared" si="80"/>
        <v>-0.16590320517767038</v>
      </c>
    </row>
    <row r="41" spans="1:38" x14ac:dyDescent="0.3">
      <c r="A41" s="1"/>
      <c r="B41">
        <v>37</v>
      </c>
      <c r="C41">
        <f>'S2 government employment'!J436</f>
        <v>10.367710359340625</v>
      </c>
      <c r="D41">
        <f>'S2 government employment'!J483</f>
        <v>10.665517139304956</v>
      </c>
      <c r="F41">
        <f>'S2 government employment'!J575</f>
        <v>10.336253705986209</v>
      </c>
      <c r="G41">
        <f>'S2 government employment'!J683</f>
        <v>11.088460204770682</v>
      </c>
      <c r="H41">
        <f>'S2 government employment'!J811</f>
        <v>11.062212495617716</v>
      </c>
      <c r="I41">
        <f>'S2 government employment'!J892</f>
        <v>10.842209300575453</v>
      </c>
      <c r="K41">
        <v>37</v>
      </c>
      <c r="L41" s="13">
        <f t="shared" si="11"/>
        <v>0.29888021465160186</v>
      </c>
      <c r="M41" s="13">
        <f t="shared" si="11"/>
        <v>0.22699829584161257</v>
      </c>
      <c r="O41" s="13">
        <f t="shared" si="11"/>
        <v>-0.32759276533034054</v>
      </c>
      <c r="P41" s="13">
        <f t="shared" si="11"/>
        <v>0.11012320256936192</v>
      </c>
      <c r="Q41" s="13">
        <f t="shared" si="11"/>
        <v>-4.4956258775918911E-2</v>
      </c>
      <c r="R41" s="13">
        <f t="shared" si="11"/>
        <v>-0.1443439446052377</v>
      </c>
      <c r="T41">
        <v>37</v>
      </c>
      <c r="U41">
        <f t="shared" si="17"/>
        <v>-1.7780428651420266E-2</v>
      </c>
      <c r="V41">
        <f t="shared" si="18"/>
        <v>-6.6932247410527168E-3</v>
      </c>
      <c r="X41">
        <f t="shared" si="20"/>
        <v>2.4780809861619346E-2</v>
      </c>
      <c r="Y41">
        <f t="shared" si="21"/>
        <v>-2.9829055000497817E-2</v>
      </c>
      <c r="Z41">
        <f t="shared" si="22"/>
        <v>3.7517751604507765E-3</v>
      </c>
      <c r="AA41">
        <f t="shared" si="23"/>
        <v>2.4421426033308435E-2</v>
      </c>
      <c r="AB41">
        <f t="shared" si="46"/>
        <v>13</v>
      </c>
      <c r="AC41">
        <v>37</v>
      </c>
      <c r="AD41">
        <f t="shared" si="24"/>
        <v>-2.7597799711602962E-3</v>
      </c>
      <c r="AE41">
        <f t="shared" si="25"/>
        <v>0.11012320256936192</v>
      </c>
      <c r="AF41">
        <f t="shared" si="25"/>
        <v>-4.4956258775918911E-2</v>
      </c>
      <c r="AG41">
        <f t="shared" si="25"/>
        <v>-0.1443439446052377</v>
      </c>
      <c r="AI41">
        <v>37</v>
      </c>
      <c r="AJ41">
        <f t="shared" si="78"/>
        <v>0.11288298254052222</v>
      </c>
      <c r="AK41">
        <f t="shared" si="79"/>
        <v>-4.2196478804758616E-2</v>
      </c>
      <c r="AL41">
        <f t="shared" si="80"/>
        <v>-0.14158416463407739</v>
      </c>
    </row>
    <row r="42" spans="1:38" x14ac:dyDescent="0.3">
      <c r="A42" s="1"/>
      <c r="B42">
        <v>38</v>
      </c>
      <c r="C42">
        <f>'S2 government employment'!J437</f>
        <v>10.363532183103075</v>
      </c>
      <c r="D42">
        <f>'S2 government employment'!J484</f>
        <v>10.638742759191395</v>
      </c>
      <c r="F42">
        <f>'S2 government employment'!J576</f>
        <v>10.343179351986844</v>
      </c>
      <c r="G42">
        <f>'S2 government employment'!J684</f>
        <v>11.083971970852605</v>
      </c>
      <c r="H42">
        <f>'S2 government employment'!J812</f>
        <v>11.055296384161</v>
      </c>
      <c r="I42">
        <f>'S2 government employment'!J893</f>
        <v>10.812939648732257</v>
      </c>
      <c r="K42">
        <v>38</v>
      </c>
      <c r="L42" s="13">
        <f t="shared" si="11"/>
        <v>0.29470203841405151</v>
      </c>
      <c r="M42" s="13">
        <f t="shared" si="11"/>
        <v>0.20022391572805098</v>
      </c>
      <c r="O42" s="13">
        <f t="shared" si="11"/>
        <v>-0.32066711932970549</v>
      </c>
      <c r="P42" s="13">
        <f t="shared" si="11"/>
        <v>0.10563496865128563</v>
      </c>
      <c r="Q42" s="13">
        <f t="shared" si="11"/>
        <v>-5.1872370232635134E-2</v>
      </c>
      <c r="R42" s="13">
        <f t="shared" si="11"/>
        <v>-0.17361359644843333</v>
      </c>
      <c r="T42">
        <v>38</v>
      </c>
      <c r="U42">
        <f t="shared" si="17"/>
        <v>-4.1781762375503462E-3</v>
      </c>
      <c r="V42">
        <f t="shared" si="18"/>
        <v>-2.6774380113561591E-2</v>
      </c>
      <c r="X42">
        <f t="shared" si="20"/>
        <v>6.9256460006350551E-3</v>
      </c>
      <c r="Y42">
        <f t="shared" si="21"/>
        <v>-4.4882339180762898E-3</v>
      </c>
      <c r="Z42">
        <f t="shared" si="22"/>
        <v>-6.916111456716223E-3</v>
      </c>
      <c r="AA42">
        <f t="shared" si="23"/>
        <v>-2.9269651843195632E-2</v>
      </c>
      <c r="AB42">
        <f t="shared" si="46"/>
        <v>13</v>
      </c>
      <c r="AC42">
        <v>38</v>
      </c>
      <c r="AD42">
        <f t="shared" si="24"/>
        <v>-1.0768750087985925E-2</v>
      </c>
      <c r="AE42">
        <f t="shared" si="25"/>
        <v>0.10563496865128563</v>
      </c>
      <c r="AF42">
        <f t="shared" si="25"/>
        <v>-5.1872370232635134E-2</v>
      </c>
      <c r="AG42">
        <f t="shared" si="25"/>
        <v>-0.17361359644843333</v>
      </c>
      <c r="AI42">
        <v>38</v>
      </c>
      <c r="AJ42">
        <f t="shared" si="78"/>
        <v>0.11640371873927155</v>
      </c>
      <c r="AK42">
        <f t="shared" si="79"/>
        <v>-4.110362014464921E-2</v>
      </c>
      <c r="AL42">
        <f t="shared" si="80"/>
        <v>-0.16284484636044741</v>
      </c>
    </row>
    <row r="43" spans="1:38" x14ac:dyDescent="0.3">
      <c r="A43" s="1"/>
      <c r="B43">
        <v>39</v>
      </c>
      <c r="C43">
        <f>'S2 government employment'!J438</f>
        <v>10.360924576526804</v>
      </c>
      <c r="D43">
        <f>'S2 government employment'!J485</f>
        <v>10.621615240456268</v>
      </c>
      <c r="F43">
        <f>'S2 government employment'!J577</f>
        <v>10.348522437794731</v>
      </c>
      <c r="G43">
        <f>'S2 government employment'!J685</f>
        <v>11.076448551600192</v>
      </c>
      <c r="H43">
        <f>'S2 government employment'!J813</f>
        <v>11.03703664432946</v>
      </c>
      <c r="I43">
        <f>'S2 government employment'!J894</f>
        <v>10.799448759709346</v>
      </c>
      <c r="K43">
        <v>39</v>
      </c>
      <c r="L43" s="13">
        <f t="shared" si="11"/>
        <v>0.29209443183778028</v>
      </c>
      <c r="M43" s="13">
        <f t="shared" si="11"/>
        <v>0.18309639699292468</v>
      </c>
      <c r="O43" s="13">
        <f t="shared" si="11"/>
        <v>-0.31532403352181859</v>
      </c>
      <c r="P43" s="13">
        <f t="shared" si="11"/>
        <v>9.8111549398872455E-2</v>
      </c>
      <c r="Q43" s="13">
        <f t="shared" si="11"/>
        <v>-7.0132110064175635E-2</v>
      </c>
      <c r="R43" s="13">
        <f t="shared" si="11"/>
        <v>-0.18710448547134462</v>
      </c>
      <c r="T43">
        <v>39</v>
      </c>
      <c r="U43">
        <f t="shared" si="17"/>
        <v>-2.6076065762712375E-3</v>
      </c>
      <c r="V43">
        <f t="shared" si="18"/>
        <v>-1.7127518735126301E-2</v>
      </c>
      <c r="X43">
        <f t="shared" si="20"/>
        <v>5.3430858078868937E-3</v>
      </c>
      <c r="Y43">
        <f t="shared" si="21"/>
        <v>-7.5234192524131771E-3</v>
      </c>
      <c r="Z43">
        <f t="shared" si="22"/>
        <v>-1.82597398315405E-2</v>
      </c>
      <c r="AA43">
        <f t="shared" si="23"/>
        <v>-1.349088902291129E-2</v>
      </c>
      <c r="AB43">
        <f t="shared" si="46"/>
        <v>13</v>
      </c>
      <c r="AC43">
        <v>39</v>
      </c>
      <c r="AD43">
        <f t="shared" si="24"/>
        <v>-1.5566096589156139E-2</v>
      </c>
      <c r="AE43">
        <f t="shared" si="25"/>
        <v>9.8111549398872455E-2</v>
      </c>
      <c r="AF43">
        <f t="shared" si="25"/>
        <v>-7.0132110064175635E-2</v>
      </c>
      <c r="AG43">
        <f t="shared" si="25"/>
        <v>-0.18710448547134462</v>
      </c>
      <c r="AI43">
        <v>39</v>
      </c>
      <c r="AJ43">
        <f t="shared" si="78"/>
        <v>0.1136776459880286</v>
      </c>
      <c r="AK43">
        <f t="shared" si="79"/>
        <v>-5.4566013475019493E-2</v>
      </c>
      <c r="AL43">
        <f t="shared" si="80"/>
        <v>-0.17153838888218848</v>
      </c>
    </row>
    <row r="44" spans="1:38" x14ac:dyDescent="0.3">
      <c r="A44" s="1"/>
      <c r="B44">
        <v>40</v>
      </c>
      <c r="C44">
        <f>'S2 government employment'!J439</f>
        <v>10.370026945633223</v>
      </c>
      <c r="D44">
        <f>'S2 government employment'!J486</f>
        <v>10.602715905658014</v>
      </c>
      <c r="F44">
        <f>'S2 government employment'!J578</f>
        <v>10.36444107737395</v>
      </c>
      <c r="G44">
        <f>'S2 government employment'!J686</f>
        <v>11.078704293347405</v>
      </c>
      <c r="H44">
        <f>'S2 government employment'!J814</f>
        <v>11.030110431397475</v>
      </c>
      <c r="I44">
        <f>'S2 government employment'!J895</f>
        <v>10.79486948334235</v>
      </c>
      <c r="K44">
        <v>40</v>
      </c>
      <c r="L44" s="13">
        <f t="shared" si="11"/>
        <v>0.30119680094419898</v>
      </c>
      <c r="M44" s="13">
        <f t="shared" si="11"/>
        <v>0.16419706219467045</v>
      </c>
      <c r="O44" s="13">
        <f t="shared" si="11"/>
        <v>-0.29940539394259957</v>
      </c>
      <c r="P44" s="13">
        <f t="shared" si="11"/>
        <v>0.10036729114608534</v>
      </c>
      <c r="Q44" s="13">
        <f t="shared" si="11"/>
        <v>-7.7058322996160555E-2</v>
      </c>
      <c r="R44" s="13">
        <f t="shared" si="11"/>
        <v>-0.19168376183834113</v>
      </c>
      <c r="T44">
        <v>40</v>
      </c>
      <c r="U44">
        <f t="shared" si="17"/>
        <v>9.1023691064187062E-3</v>
      </c>
      <c r="V44">
        <f t="shared" si="18"/>
        <v>-1.889933479825423E-2</v>
      </c>
      <c r="X44">
        <f t="shared" si="20"/>
        <v>1.5918639579219018E-2</v>
      </c>
      <c r="Y44">
        <f t="shared" si="21"/>
        <v>2.2557417472128805E-3</v>
      </c>
      <c r="Z44">
        <f t="shared" si="22"/>
        <v>-6.9262129319849208E-3</v>
      </c>
      <c r="AA44">
        <f t="shared" si="23"/>
        <v>-4.5792763669965098E-3</v>
      </c>
      <c r="AB44">
        <f t="shared" si="46"/>
        <v>14</v>
      </c>
      <c r="AC44">
        <v>40</v>
      </c>
      <c r="AD44">
        <f t="shared" si="24"/>
        <v>-1.3525538626694974E-2</v>
      </c>
      <c r="AE44">
        <f t="shared" si="25"/>
        <v>0.10036729114608534</v>
      </c>
      <c r="AF44">
        <f t="shared" si="25"/>
        <v>-7.7058322996160555E-2</v>
      </c>
      <c r="AG44">
        <f t="shared" si="25"/>
        <v>-0.19168376183834113</v>
      </c>
      <c r="AI44">
        <v>40</v>
      </c>
      <c r="AJ44">
        <f t="shared" si="78"/>
        <v>0.11389282977278031</v>
      </c>
      <c r="AK44">
        <f t="shared" si="79"/>
        <v>-6.3532784369465578E-2</v>
      </c>
      <c r="AL44">
        <f t="shared" si="80"/>
        <v>-0.17815822321164615</v>
      </c>
    </row>
    <row r="45" spans="1:38" x14ac:dyDescent="0.3">
      <c r="A45" s="1"/>
      <c r="B45">
        <v>41</v>
      </c>
      <c r="C45">
        <f>'S2 government employment'!J440</f>
        <v>10.381794735884432</v>
      </c>
      <c r="D45">
        <f>'S2 government employment'!J487</f>
        <v>10.606473068122458</v>
      </c>
      <c r="F45">
        <f>'S2 government employment'!J579</f>
        <v>10.334743314762305</v>
      </c>
      <c r="G45">
        <f>'S2 government employment'!J687</f>
        <v>11.092769010738614</v>
      </c>
      <c r="H45">
        <f>'S2 government employment'!J815</f>
        <v>11.02839337011898</v>
      </c>
      <c r="I45">
        <f>'S2 government employment'!J896</f>
        <v>10.753309145502314</v>
      </c>
      <c r="K45">
        <v>41</v>
      </c>
      <c r="L45" s="13">
        <f t="shared" si="11"/>
        <v>0.3129645911954082</v>
      </c>
      <c r="M45" s="13">
        <f t="shared" si="11"/>
        <v>0.16795422465911436</v>
      </c>
      <c r="O45" s="13">
        <f t="shared" si="11"/>
        <v>-0.32910315655424505</v>
      </c>
      <c r="P45" s="13">
        <f t="shared" si="11"/>
        <v>0.11443200853729429</v>
      </c>
      <c r="Q45" s="13">
        <f t="shared" si="11"/>
        <v>-7.8775384274655025E-2</v>
      </c>
      <c r="R45" s="13">
        <f t="shared" si="11"/>
        <v>-0.23324409967837667</v>
      </c>
      <c r="T45">
        <v>41</v>
      </c>
      <c r="U45">
        <f t="shared" si="17"/>
        <v>1.176779025120922E-2</v>
      </c>
      <c r="V45">
        <f t="shared" si="18"/>
        <v>3.7571624644439083E-3</v>
      </c>
      <c r="X45">
        <f t="shared" si="20"/>
        <v>-2.9697762611645473E-2</v>
      </c>
      <c r="Y45">
        <f t="shared" si="21"/>
        <v>1.4064717391208958E-2</v>
      </c>
      <c r="Z45">
        <f t="shared" si="22"/>
        <v>-1.7170612784944694E-3</v>
      </c>
      <c r="AA45">
        <f t="shared" si="23"/>
        <v>-4.1560337840035544E-2</v>
      </c>
      <c r="AB45">
        <f t="shared" si="46"/>
        <v>14</v>
      </c>
      <c r="AC45">
        <v>41</v>
      </c>
      <c r="AD45">
        <f t="shared" si="24"/>
        <v>-1.8249808592025754E-2</v>
      </c>
      <c r="AE45">
        <f t="shared" si="25"/>
        <v>0.11443200853729429</v>
      </c>
      <c r="AF45">
        <f t="shared" si="25"/>
        <v>-7.8775384274655025E-2</v>
      </c>
      <c r="AG45">
        <f t="shared" si="25"/>
        <v>-0.23324409967837667</v>
      </c>
      <c r="AI45">
        <v>41</v>
      </c>
      <c r="AJ45">
        <f t="shared" si="78"/>
        <v>0.13268181712932003</v>
      </c>
      <c r="AK45">
        <f t="shared" si="79"/>
        <v>-6.0525575682629271E-2</v>
      </c>
      <c r="AL45">
        <f t="shared" si="80"/>
        <v>-0.21499429108635093</v>
      </c>
    </row>
    <row r="46" spans="1:38" x14ac:dyDescent="0.3">
      <c r="A46" s="1"/>
      <c r="B46">
        <v>42</v>
      </c>
      <c r="C46">
        <f>'S2 government employment'!J441</f>
        <v>10.402675553590043</v>
      </c>
      <c r="D46">
        <f>'S2 government employment'!J488</f>
        <v>10.631482297634788</v>
      </c>
      <c r="F46">
        <f>'S2 government employment'!J580</f>
        <v>10.366932887198178</v>
      </c>
      <c r="G46">
        <f>'S2 government employment'!J688</f>
        <v>11.108035925170027</v>
      </c>
      <c r="H46">
        <f>'S2 government employment'!J816</f>
        <v>11.0210681504732</v>
      </c>
      <c r="I46">
        <f>'S2 government employment'!J897</f>
        <v>10.767029822823813</v>
      </c>
      <c r="K46">
        <v>42</v>
      </c>
      <c r="L46" s="13">
        <f t="shared" si="11"/>
        <v>0.33384540890101988</v>
      </c>
      <c r="M46" s="13">
        <f t="shared" si="11"/>
        <v>0.19296345417144423</v>
      </c>
      <c r="O46" s="13">
        <f t="shared" si="11"/>
        <v>-0.29691358411837143</v>
      </c>
      <c r="P46" s="13">
        <f t="shared" si="11"/>
        <v>0.12969892296870711</v>
      </c>
      <c r="Q46" s="13">
        <f t="shared" si="11"/>
        <v>-8.6100603920435503E-2</v>
      </c>
      <c r="R46" s="13">
        <f t="shared" si="11"/>
        <v>-0.21952342235687716</v>
      </c>
      <c r="T46">
        <v>42</v>
      </c>
      <c r="U46">
        <f t="shared" si="17"/>
        <v>2.0880817705611676E-2</v>
      </c>
      <c r="V46">
        <f t="shared" si="18"/>
        <v>2.5009229512329867E-2</v>
      </c>
      <c r="X46">
        <f t="shared" si="20"/>
        <v>3.2189572435873615E-2</v>
      </c>
      <c r="Y46">
        <f t="shared" si="21"/>
        <v>1.5266914431412815E-2</v>
      </c>
      <c r="Z46">
        <f t="shared" si="22"/>
        <v>-7.3252196457804786E-3</v>
      </c>
      <c r="AA46">
        <f t="shared" si="23"/>
        <v>1.3720677321499508E-2</v>
      </c>
      <c r="AB46">
        <f t="shared" si="46"/>
        <v>14</v>
      </c>
      <c r="AC46">
        <v>42</v>
      </c>
      <c r="AD46">
        <f t="shared" si="24"/>
        <v>7.7767312925792996E-3</v>
      </c>
      <c r="AE46">
        <f t="shared" si="25"/>
        <v>0.12969892296870711</v>
      </c>
      <c r="AF46">
        <f t="shared" si="25"/>
        <v>-8.6100603920435503E-2</v>
      </c>
      <c r="AG46">
        <f t="shared" si="25"/>
        <v>-0.21952342235687716</v>
      </c>
      <c r="AI46">
        <v>42</v>
      </c>
      <c r="AJ46">
        <f t="shared" si="78"/>
        <v>0.12192219167612781</v>
      </c>
      <c r="AK46">
        <f t="shared" si="79"/>
        <v>-9.3877335213014806E-2</v>
      </c>
      <c r="AL46">
        <f t="shared" si="80"/>
        <v>-0.22730015364945647</v>
      </c>
    </row>
    <row r="47" spans="1:38" x14ac:dyDescent="0.3">
      <c r="A47" s="1"/>
      <c r="B47">
        <v>43</v>
      </c>
      <c r="C47">
        <f>'S2 government employment'!J442</f>
        <v>10.385676668611342</v>
      </c>
      <c r="D47">
        <f>'S2 government employment'!J489</f>
        <v>10.668666260881043</v>
      </c>
      <c r="F47">
        <f>'S2 government employment'!J581</f>
        <v>10.366443514089132</v>
      </c>
      <c r="G47">
        <f>'S2 government employment'!J689</f>
        <v>11.100245682404056</v>
      </c>
      <c r="H47">
        <f>'S2 government employment'!J817</f>
        <v>11.021991828288481</v>
      </c>
      <c r="I47">
        <f>'S2 government employment'!J898</f>
        <v>10.694924913515568</v>
      </c>
      <c r="K47">
        <v>43</v>
      </c>
      <c r="L47" s="13">
        <f t="shared" si="11"/>
        <v>0.31684652392231882</v>
      </c>
      <c r="M47" s="13">
        <f t="shared" si="11"/>
        <v>0.23014741741769917</v>
      </c>
      <c r="O47" s="13">
        <f t="shared" si="11"/>
        <v>-0.29740295722741728</v>
      </c>
      <c r="P47" s="13">
        <f t="shared" si="11"/>
        <v>0.12190868020273626</v>
      </c>
      <c r="Q47" s="13">
        <f t="shared" si="11"/>
        <v>-8.5176926105154038E-2</v>
      </c>
      <c r="R47" s="13">
        <f t="shared" si="11"/>
        <v>-0.29162833166512314</v>
      </c>
      <c r="T47">
        <v>43</v>
      </c>
      <c r="U47">
        <f t="shared" si="17"/>
        <v>-1.6998884978701057E-2</v>
      </c>
      <c r="V47">
        <f t="shared" si="18"/>
        <v>3.7183963246254947E-2</v>
      </c>
      <c r="X47">
        <f t="shared" si="20"/>
        <v>-4.8937310904584308E-4</v>
      </c>
      <c r="Y47">
        <f t="shared" si="21"/>
        <v>-7.7902427659708451E-3</v>
      </c>
      <c r="Z47">
        <f t="shared" si="22"/>
        <v>9.2367781528146509E-4</v>
      </c>
      <c r="AA47">
        <f t="shared" si="23"/>
        <v>-7.2104909308245979E-2</v>
      </c>
      <c r="AB47">
        <f t="shared" si="46"/>
        <v>15</v>
      </c>
      <c r="AC47">
        <v>43</v>
      </c>
      <c r="AD47">
        <f t="shared" si="24"/>
        <v>1.4341966345415316E-2</v>
      </c>
      <c r="AE47">
        <f t="shared" si="25"/>
        <v>0.12190868020273626</v>
      </c>
      <c r="AF47">
        <f t="shared" si="25"/>
        <v>-8.5176926105154038E-2</v>
      </c>
      <c r="AG47">
        <f t="shared" si="25"/>
        <v>-0.29162833166512314</v>
      </c>
      <c r="AI47">
        <v>43</v>
      </c>
      <c r="AJ47">
        <f t="shared" si="78"/>
        <v>0.10756671385732094</v>
      </c>
      <c r="AK47">
        <f t="shared" si="79"/>
        <v>-9.9518892450569357E-2</v>
      </c>
      <c r="AL47">
        <f t="shared" si="80"/>
        <v>-0.30597029801053843</v>
      </c>
    </row>
    <row r="48" spans="1:38" x14ac:dyDescent="0.3">
      <c r="A48" s="1"/>
      <c r="B48">
        <v>44</v>
      </c>
      <c r="C48">
        <f>'S2 government employment'!J443</f>
        <v>10.392789672544081</v>
      </c>
      <c r="D48">
        <f>'S2 government employment'!J490</f>
        <v>10.721116529736538</v>
      </c>
      <c r="F48">
        <f>'S2 government employment'!J582</f>
        <v>10.387807594399661</v>
      </c>
      <c r="G48">
        <f>'S2 government employment'!J690</f>
        <v>11.118577840146136</v>
      </c>
      <c r="H48">
        <f>'S2 government employment'!J818</f>
        <v>11.029117101155826</v>
      </c>
      <c r="I48">
        <f>'S2 government employment'!J899</f>
        <v>10.696775999160391</v>
      </c>
      <c r="K48">
        <v>44</v>
      </c>
      <c r="L48" s="13">
        <f t="shared" si="11"/>
        <v>0.32395952785505777</v>
      </c>
      <c r="M48" s="13">
        <f t="shared" si="11"/>
        <v>0.28259768627319382</v>
      </c>
      <c r="O48" s="13">
        <f t="shared" si="11"/>
        <v>-0.27603887691688911</v>
      </c>
      <c r="P48" s="13">
        <f t="shared" si="11"/>
        <v>0.14024083794481612</v>
      </c>
      <c r="Q48" s="13">
        <f t="shared" si="11"/>
        <v>-7.8051653237809049E-2</v>
      </c>
      <c r="R48" s="13">
        <f t="shared" si="11"/>
        <v>-0.28977724602030008</v>
      </c>
      <c r="T48">
        <v>44</v>
      </c>
      <c r="U48">
        <f t="shared" si="17"/>
        <v>7.1130039327389483E-3</v>
      </c>
      <c r="V48">
        <f t="shared" si="18"/>
        <v>5.2450268855494642E-2</v>
      </c>
      <c r="X48">
        <f t="shared" si="20"/>
        <v>2.1364080310528166E-2</v>
      </c>
      <c r="Y48">
        <f t="shared" si="21"/>
        <v>1.8332157742079858E-2</v>
      </c>
      <c r="Z48">
        <f t="shared" si="22"/>
        <v>7.1252728673449894E-3</v>
      </c>
      <c r="AA48">
        <f t="shared" si="23"/>
        <v>1.8510856448230584E-3</v>
      </c>
      <c r="AB48">
        <f t="shared" si="46"/>
        <v>15</v>
      </c>
      <c r="AC48">
        <v>44</v>
      </c>
      <c r="AD48">
        <f t="shared" si="24"/>
        <v>4.1317750711669238E-2</v>
      </c>
      <c r="AE48">
        <f t="shared" si="25"/>
        <v>0.14024083794481612</v>
      </c>
      <c r="AF48">
        <f t="shared" si="25"/>
        <v>-7.8051653237809049E-2</v>
      </c>
      <c r="AG48">
        <f t="shared" si="25"/>
        <v>-0.28977724602030008</v>
      </c>
      <c r="AI48">
        <v>44</v>
      </c>
      <c r="AJ48">
        <f t="shared" si="78"/>
        <v>9.8923087233146884E-2</v>
      </c>
      <c r="AK48">
        <f t="shared" si="79"/>
        <v>-0.11936940394947829</v>
      </c>
      <c r="AL48">
        <f t="shared" si="80"/>
        <v>-0.33109499673196929</v>
      </c>
    </row>
    <row r="49" spans="1:38" x14ac:dyDescent="0.3">
      <c r="A49" s="1"/>
      <c r="B49">
        <v>45</v>
      </c>
      <c r="C49">
        <f>'S2 government employment'!J444</f>
        <v>10.364465050489175</v>
      </c>
      <c r="D49">
        <f>'S2 government employment'!J491</f>
        <v>10.725880752862722</v>
      </c>
      <c r="F49">
        <f>'S2 government employment'!J583</f>
        <v>10.373172897258186</v>
      </c>
      <c r="G49">
        <f>'S2 government employment'!J691</f>
        <v>11.126084749450072</v>
      </c>
      <c r="H49">
        <f>'S2 government employment'!J819</f>
        <v>11.017783021849519</v>
      </c>
      <c r="I49">
        <f>'S2 government employment'!J900</f>
        <v>10.681193600287807</v>
      </c>
      <c r="K49">
        <v>45</v>
      </c>
      <c r="L49" s="13">
        <f t="shared" si="11"/>
        <v>0.29563490580015106</v>
      </c>
      <c r="M49" s="13">
        <f t="shared" si="11"/>
        <v>0.28736190939937778</v>
      </c>
      <c r="O49" s="13">
        <f t="shared" si="11"/>
        <v>-0.29067357405836347</v>
      </c>
      <c r="P49" s="13">
        <f t="shared" si="11"/>
        <v>0.1477477472487525</v>
      </c>
      <c r="Q49" s="13">
        <f t="shared" si="11"/>
        <v>-8.9385732544116081E-2</v>
      </c>
      <c r="R49" s="13">
        <f t="shared" si="11"/>
        <v>-0.30535964489288325</v>
      </c>
      <c r="T49">
        <v>45</v>
      </c>
      <c r="U49">
        <f t="shared" si="17"/>
        <v>-2.8324622054906712E-2</v>
      </c>
      <c r="V49">
        <f t="shared" si="18"/>
        <v>4.764223126183964E-3</v>
      </c>
      <c r="X49">
        <f t="shared" si="20"/>
        <v>-1.4634697141474362E-2</v>
      </c>
      <c r="Y49">
        <f t="shared" si="21"/>
        <v>7.5069093039363821E-3</v>
      </c>
      <c r="Z49">
        <f t="shared" si="22"/>
        <v>-1.1334079306307032E-2</v>
      </c>
      <c r="AA49">
        <f t="shared" si="23"/>
        <v>-1.558239887258317E-2</v>
      </c>
      <c r="AB49">
        <f t="shared" si="46"/>
        <v>15</v>
      </c>
      <c r="AC49">
        <v>45</v>
      </c>
      <c r="AD49">
        <f t="shared" si="24"/>
        <v>2.8586052021603532E-2</v>
      </c>
      <c r="AE49">
        <f t="shared" si="25"/>
        <v>0.1477477472487525</v>
      </c>
      <c r="AF49">
        <f t="shared" si="25"/>
        <v>-8.9385732544116081E-2</v>
      </c>
      <c r="AG49">
        <f t="shared" si="25"/>
        <v>-0.30535964489288325</v>
      </c>
      <c r="AI49">
        <v>45</v>
      </c>
      <c r="AJ49">
        <f t="shared" si="78"/>
        <v>0.11916169522714898</v>
      </c>
      <c r="AK49">
        <f t="shared" si="79"/>
        <v>-0.11797178456571961</v>
      </c>
      <c r="AL49">
        <f t="shared" si="80"/>
        <v>-0.33394569691448678</v>
      </c>
    </row>
    <row r="50" spans="1:38" x14ac:dyDescent="0.3">
      <c r="A50" s="1"/>
      <c r="B50">
        <v>46</v>
      </c>
      <c r="C50">
        <f>'S2 government employment'!J445</f>
        <v>10.413322349064375</v>
      </c>
      <c r="D50">
        <f>'S2 government employment'!J492</f>
        <v>10.765686496432979</v>
      </c>
      <c r="F50">
        <f>'S2 government employment'!J584</f>
        <v>10.420250415483119</v>
      </c>
      <c r="G50">
        <f>'S2 government employment'!J692</f>
        <v>11.142489596985088</v>
      </c>
      <c r="H50">
        <f>'S2 government employment'!J820</f>
        <v>11.033645873366009</v>
      </c>
      <c r="I50">
        <f>'S2 government employment'!J901</f>
        <v>10.672147195141442</v>
      </c>
      <c r="K50">
        <v>46</v>
      </c>
      <c r="L50" s="13">
        <f t="shared" si="11"/>
        <v>0.34449220437535111</v>
      </c>
      <c r="M50" s="13">
        <f t="shared" si="11"/>
        <v>0.32716765296963501</v>
      </c>
      <c r="O50" s="13">
        <f t="shared" si="11"/>
        <v>-0.24359605583343047</v>
      </c>
      <c r="P50" s="13">
        <f t="shared" si="11"/>
        <v>0.16415259478376854</v>
      </c>
      <c r="Q50" s="13">
        <f t="shared" si="11"/>
        <v>-7.3522881027626497E-2</v>
      </c>
      <c r="R50" s="13">
        <f t="shared" si="11"/>
        <v>-0.31440605003924915</v>
      </c>
      <c r="T50">
        <v>46</v>
      </c>
      <c r="U50">
        <f t="shared" si="17"/>
        <v>4.8857298575200048E-2</v>
      </c>
      <c r="V50">
        <f t="shared" si="18"/>
        <v>3.9805743570257235E-2</v>
      </c>
      <c r="X50">
        <f t="shared" si="20"/>
        <v>4.7077518224933002E-2</v>
      </c>
      <c r="Y50">
        <f t="shared" si="21"/>
        <v>1.6404847535016032E-2</v>
      </c>
      <c r="Z50">
        <f t="shared" si="22"/>
        <v>1.5862851516489584E-2</v>
      </c>
      <c r="AA50">
        <f t="shared" si="23"/>
        <v>-9.046405146365899E-3</v>
      </c>
      <c r="AB50">
        <f t="shared" si="46"/>
        <v>16</v>
      </c>
      <c r="AC50">
        <v>46</v>
      </c>
      <c r="AD50">
        <f t="shared" si="24"/>
        <v>7.3832905478400296E-2</v>
      </c>
      <c r="AE50">
        <f t="shared" si="25"/>
        <v>0.16415259478376854</v>
      </c>
      <c r="AF50">
        <f t="shared" si="25"/>
        <v>-7.3522881027626497E-2</v>
      </c>
      <c r="AG50">
        <f t="shared" si="25"/>
        <v>-0.31440605003924915</v>
      </c>
      <c r="AI50">
        <v>46</v>
      </c>
      <c r="AJ50">
        <f t="shared" si="78"/>
        <v>9.0319689305368239E-2</v>
      </c>
      <c r="AK50">
        <f t="shared" si="79"/>
        <v>-0.14735578650602679</v>
      </c>
      <c r="AL50">
        <f t="shared" si="80"/>
        <v>-0.38823895551764942</v>
      </c>
    </row>
    <row r="51" spans="1:38" x14ac:dyDescent="0.3">
      <c r="A51" s="1"/>
      <c r="B51">
        <v>47</v>
      </c>
      <c r="C51">
        <f>'S2 government employment'!J446</f>
        <v>10.438518843463344</v>
      </c>
      <c r="D51">
        <f>'S2 government employment'!J493</f>
        <v>10.79775403799176</v>
      </c>
      <c r="F51">
        <f>'S2 government employment'!J585</f>
        <v>10.419158507541677</v>
      </c>
      <c r="G51">
        <f>'S2 government employment'!J693</f>
        <v>11.138967011478991</v>
      </c>
      <c r="H51">
        <f>'S2 government employment'!J821</f>
        <v>11.030098680749889</v>
      </c>
      <c r="I51">
        <f>'S2 government employment'!J902</f>
        <v>10.661729085615258</v>
      </c>
      <c r="K51">
        <v>47</v>
      </c>
      <c r="L51" s="13">
        <f t="shared" si="11"/>
        <v>0.3696886987743202</v>
      </c>
      <c r="M51" s="13">
        <f t="shared" si="11"/>
        <v>0.35923519452841646</v>
      </c>
      <c r="O51" s="13">
        <f t="shared" si="11"/>
        <v>-0.24468796377487223</v>
      </c>
      <c r="P51" s="13">
        <f t="shared" si="11"/>
        <v>0.16063000927767135</v>
      </c>
      <c r="Q51" s="13">
        <f t="shared" si="11"/>
        <v>-7.7070073643746184E-2</v>
      </c>
      <c r="R51" s="13">
        <f t="shared" si="11"/>
        <v>-0.32482415956543242</v>
      </c>
      <c r="T51">
        <v>47</v>
      </c>
      <c r="U51">
        <f t="shared" si="17"/>
        <v>2.5196494398969094E-2</v>
      </c>
      <c r="V51">
        <f t="shared" si="18"/>
        <v>3.2067541558781443E-2</v>
      </c>
      <c r="X51">
        <f t="shared" si="20"/>
        <v>-1.091907941441761E-3</v>
      </c>
      <c r="Y51">
        <f t="shared" si="21"/>
        <v>-3.5225855060971867E-3</v>
      </c>
      <c r="Z51">
        <f t="shared" si="22"/>
        <v>-3.5471926161196876E-3</v>
      </c>
      <c r="AA51">
        <f t="shared" si="23"/>
        <v>-1.0418109526183272E-2</v>
      </c>
      <c r="AB51">
        <f t="shared" si="46"/>
        <v>16</v>
      </c>
      <c r="AC51">
        <v>47</v>
      </c>
      <c r="AD51">
        <f t="shared" si="24"/>
        <v>9.2556948150503221E-2</v>
      </c>
      <c r="AE51">
        <f t="shared" si="25"/>
        <v>0.16063000927767135</v>
      </c>
      <c r="AF51">
        <f t="shared" si="25"/>
        <v>-7.7070073643746184E-2</v>
      </c>
      <c r="AG51">
        <f t="shared" si="25"/>
        <v>-0.32482415956543242</v>
      </c>
      <c r="AI51">
        <v>47</v>
      </c>
      <c r="AJ51">
        <f t="shared" si="78"/>
        <v>6.8073061127168127E-2</v>
      </c>
      <c r="AK51">
        <f t="shared" si="79"/>
        <v>-0.16962702179424941</v>
      </c>
      <c r="AL51">
        <f t="shared" si="80"/>
        <v>-0.41738110771593562</v>
      </c>
    </row>
    <row r="52" spans="1:38" x14ac:dyDescent="0.3">
      <c r="A52" s="1"/>
      <c r="B52">
        <v>48</v>
      </c>
      <c r="C52">
        <f>'S2 government employment'!J447</f>
        <v>10.439183379969048</v>
      </c>
      <c r="F52">
        <f>'S2 government employment'!J586</f>
        <v>10.489041684572411</v>
      </c>
      <c r="G52">
        <f>'S2 government employment'!J694</f>
        <v>11.146040036912609</v>
      </c>
      <c r="H52">
        <f>'S2 government employment'!J822</f>
        <v>11.017863055165781</v>
      </c>
      <c r="I52">
        <f>'S2 government employment'!J903</f>
        <v>10.65323144541005</v>
      </c>
      <c r="K52">
        <v>48</v>
      </c>
      <c r="L52" s="13">
        <f t="shared" si="11"/>
        <v>0.37035323528002451</v>
      </c>
      <c r="O52" s="13">
        <f t="shared" si="11"/>
        <v>-0.17480478674413824</v>
      </c>
      <c r="P52" s="13">
        <f t="shared" si="11"/>
        <v>0.16770303471128933</v>
      </c>
      <c r="Q52" s="13">
        <f t="shared" si="11"/>
        <v>-8.9305699227853808E-2</v>
      </c>
      <c r="R52" s="13">
        <f t="shared" si="11"/>
        <v>-0.33332179977064058</v>
      </c>
      <c r="T52">
        <v>48</v>
      </c>
      <c r="U52">
        <f t="shared" si="17"/>
        <v>6.6453650570430511E-4</v>
      </c>
      <c r="X52">
        <f t="shared" si="20"/>
        <v>6.9883177030733989E-2</v>
      </c>
      <c r="Y52">
        <f t="shared" si="21"/>
        <v>7.0730254336179854E-3</v>
      </c>
      <c r="Z52">
        <f t="shared" si="22"/>
        <v>-1.2235625584107623E-2</v>
      </c>
      <c r="AA52">
        <f t="shared" si="23"/>
        <v>-8.4976402052081568E-3</v>
      </c>
      <c r="AB52">
        <f t="shared" si="46"/>
        <v>16</v>
      </c>
      <c r="AC52">
        <v>48</v>
      </c>
      <c r="AD52">
        <f t="shared" si="24"/>
        <v>0.12783080491872237</v>
      </c>
      <c r="AE52">
        <f t="shared" si="25"/>
        <v>0.16770303471128933</v>
      </c>
      <c r="AF52">
        <f t="shared" si="25"/>
        <v>-8.9305699227853808E-2</v>
      </c>
      <c r="AG52">
        <f t="shared" si="25"/>
        <v>-0.33332179977064058</v>
      </c>
      <c r="AI52">
        <v>48</v>
      </c>
      <c r="AJ52">
        <f t="shared" si="78"/>
        <v>3.9872229792566966E-2</v>
      </c>
      <c r="AK52">
        <f t="shared" si="79"/>
        <v>-0.21713650414657618</v>
      </c>
      <c r="AL52">
        <f t="shared" si="80"/>
        <v>-0.46115260468936292</v>
      </c>
    </row>
    <row r="53" spans="1:38" x14ac:dyDescent="0.3">
      <c r="A53" s="1"/>
      <c r="B53">
        <v>49</v>
      </c>
      <c r="C53">
        <f>'S2 government employment'!J448</f>
        <v>10.446700507614214</v>
      </c>
      <c r="F53">
        <f>'S2 government employment'!J587</f>
        <v>10.481007472794666</v>
      </c>
      <c r="G53">
        <f>'S2 government employment'!J695</f>
        <v>11.139892001349985</v>
      </c>
      <c r="H53">
        <f>'S2 government employment'!J823</f>
        <v>11.017804356843206</v>
      </c>
      <c r="I53">
        <f>'S2 government employment'!J904</f>
        <v>10.596717432797838</v>
      </c>
      <c r="K53">
        <v>49</v>
      </c>
      <c r="L53" s="13">
        <f t="shared" si="11"/>
        <v>0.37787036292519005</v>
      </c>
      <c r="O53" s="13">
        <f t="shared" si="11"/>
        <v>-0.18283899852188412</v>
      </c>
      <c r="P53" s="13">
        <f t="shared" si="11"/>
        <v>0.16155499914866489</v>
      </c>
      <c r="Q53" s="13">
        <f t="shared" si="11"/>
        <v>-8.9364397550429686E-2</v>
      </c>
      <c r="R53" s="13">
        <f t="shared" si="11"/>
        <v>-0.38983581238285225</v>
      </c>
      <c r="T53">
        <v>49</v>
      </c>
      <c r="U53">
        <f t="shared" si="17"/>
        <v>7.5171276451655444E-3</v>
      </c>
      <c r="X53">
        <f t="shared" si="20"/>
        <v>-8.034211777745881E-3</v>
      </c>
      <c r="Y53">
        <f t="shared" si="21"/>
        <v>-6.1480355626244432E-3</v>
      </c>
      <c r="Z53">
        <f t="shared" si="22"/>
        <v>-5.8698322575878592E-5</v>
      </c>
      <c r="AA53">
        <f t="shared" si="23"/>
        <v>-5.6514012612211673E-2</v>
      </c>
      <c r="AB53">
        <f t="shared" si="46"/>
        <v>17</v>
      </c>
      <c r="AC53">
        <v>49</v>
      </c>
      <c r="AD53">
        <f t="shared" si="24"/>
        <v>0.1275722628524322</v>
      </c>
      <c r="AE53">
        <f t="shared" si="25"/>
        <v>0.16155499914866489</v>
      </c>
      <c r="AF53">
        <f t="shared" si="25"/>
        <v>-8.9364397550429686E-2</v>
      </c>
      <c r="AG53">
        <f t="shared" si="25"/>
        <v>-0.38983581238285225</v>
      </c>
      <c r="AI53">
        <v>49</v>
      </c>
      <c r="AJ53">
        <f t="shared" si="78"/>
        <v>3.3982736296232691E-2</v>
      </c>
      <c r="AK53">
        <f t="shared" si="79"/>
        <v>-0.21693666040286189</v>
      </c>
      <c r="AL53">
        <f t="shared" si="80"/>
        <v>-0.51740807523528443</v>
      </c>
    </row>
    <row r="54" spans="1:38" x14ac:dyDescent="0.3">
      <c r="A54" s="1"/>
      <c r="B54">
        <v>50</v>
      </c>
      <c r="C54">
        <f>'S2 government employment'!J449</f>
        <v>10.466532547331649</v>
      </c>
      <c r="F54">
        <f>'S2 government employment'!J588</f>
        <v>10.485574097431801</v>
      </c>
      <c r="G54">
        <f>'S2 government employment'!J696</f>
        <v>11.142184687802853</v>
      </c>
      <c r="H54">
        <f>'S2 government employment'!J824</f>
        <v>11.016857586438402</v>
      </c>
      <c r="I54">
        <f>'S2 government employment'!J905</f>
        <v>10.598646150175941</v>
      </c>
      <c r="K54">
        <v>50</v>
      </c>
      <c r="L54" s="13">
        <f t="shared" si="11"/>
        <v>0.39770240264262569</v>
      </c>
      <c r="O54" s="13">
        <f t="shared" si="11"/>
        <v>-0.1782723738847487</v>
      </c>
      <c r="P54" s="13">
        <f t="shared" si="11"/>
        <v>0.1638476856015334</v>
      </c>
      <c r="Q54" s="13">
        <f t="shared" si="11"/>
        <v>-9.0311167955233529E-2</v>
      </c>
      <c r="R54" s="13">
        <f t="shared" si="11"/>
        <v>-0.38790709500474918</v>
      </c>
      <c r="T54">
        <v>50</v>
      </c>
      <c r="U54">
        <f t="shared" si="17"/>
        <v>1.9832039717435634E-2</v>
      </c>
      <c r="X54">
        <f t="shared" si="20"/>
        <v>4.5666246371354191E-3</v>
      </c>
      <c r="Y54">
        <f t="shared" si="21"/>
        <v>2.2926864528685087E-3</v>
      </c>
      <c r="Z54">
        <f t="shared" si="22"/>
        <v>-9.4677040480384278E-4</v>
      </c>
      <c r="AA54">
        <f t="shared" si="23"/>
        <v>1.9287173781030731E-3</v>
      </c>
      <c r="AB54">
        <f t="shared" si="46"/>
        <v>17</v>
      </c>
      <c r="AC54">
        <v>50</v>
      </c>
      <c r="AD54">
        <f t="shared" si="24"/>
        <v>0.13977159502971773</v>
      </c>
      <c r="AE54">
        <f t="shared" si="25"/>
        <v>0.1638476856015334</v>
      </c>
      <c r="AF54">
        <f t="shared" si="25"/>
        <v>-9.0311167955233529E-2</v>
      </c>
      <c r="AG54">
        <f t="shared" si="25"/>
        <v>-0.38790709500474918</v>
      </c>
      <c r="AI54">
        <v>50</v>
      </c>
      <c r="AJ54">
        <f t="shared" si="78"/>
        <v>2.4076090571815673E-2</v>
      </c>
      <c r="AK54">
        <f t="shared" si="79"/>
        <v>-0.23008276298495126</v>
      </c>
      <c r="AL54">
        <f t="shared" si="80"/>
        <v>-0.52767869003446688</v>
      </c>
    </row>
    <row r="55" spans="1:38" x14ac:dyDescent="0.3">
      <c r="A55" s="1"/>
      <c r="B55">
        <v>51</v>
      </c>
      <c r="C55">
        <f>'S2 government employment'!J450</f>
        <v>10.464701669157948</v>
      </c>
      <c r="F55">
        <f>'S2 government employment'!J589</f>
        <v>10.483603907883714</v>
      </c>
      <c r="G55">
        <f>'S2 government employment'!J697</f>
        <v>11.130087558933898</v>
      </c>
      <c r="H55">
        <f>'S2 government employment'!J825</f>
        <v>10.994614361005459</v>
      </c>
      <c r="I55">
        <f>'S2 government employment'!J906</f>
        <v>10.597092806559822</v>
      </c>
      <c r="K55">
        <v>51</v>
      </c>
      <c r="L55" s="13">
        <f t="shared" si="11"/>
        <v>0.39587152446892482</v>
      </c>
      <c r="O55" s="13">
        <f t="shared" si="11"/>
        <v>-0.18024256343283618</v>
      </c>
      <c r="P55" s="13">
        <f t="shared" si="11"/>
        <v>0.15175055673257809</v>
      </c>
      <c r="Q55" s="13">
        <f t="shared" si="11"/>
        <v>-0.11255439338817652</v>
      </c>
      <c r="R55" s="13">
        <f t="shared" si="11"/>
        <v>-0.3894604386208691</v>
      </c>
      <c r="T55">
        <v>51</v>
      </c>
      <c r="U55">
        <f t="shared" si="17"/>
        <v>-1.8308781737008673E-3</v>
      </c>
      <c r="X55">
        <f t="shared" si="20"/>
        <v>-1.9701895480874754E-3</v>
      </c>
      <c r="Y55">
        <f t="shared" si="21"/>
        <v>-1.2097128868955309E-2</v>
      </c>
      <c r="Z55">
        <f t="shared" si="22"/>
        <v>-2.2243225432942992E-2</v>
      </c>
      <c r="AA55">
        <f t="shared" si="23"/>
        <v>-1.5533436161199177E-3</v>
      </c>
      <c r="AB55">
        <f t="shared" si="46"/>
        <v>17</v>
      </c>
      <c r="AC55">
        <v>51</v>
      </c>
      <c r="AD55">
        <f t="shared" si="24"/>
        <v>0.13787106116882356</v>
      </c>
      <c r="AE55">
        <f t="shared" si="25"/>
        <v>0.15175055673257809</v>
      </c>
      <c r="AF55">
        <f t="shared" si="25"/>
        <v>-0.11255439338817652</v>
      </c>
      <c r="AG55">
        <f t="shared" si="25"/>
        <v>-0.3894604386208691</v>
      </c>
      <c r="AI55">
        <v>51</v>
      </c>
      <c r="AJ55">
        <f t="shared" si="78"/>
        <v>1.3879495563754535E-2</v>
      </c>
      <c r="AK55">
        <f t="shared" si="79"/>
        <v>-0.25042545455700005</v>
      </c>
      <c r="AL55">
        <f t="shared" si="80"/>
        <v>-0.52733149978969263</v>
      </c>
    </row>
    <row r="56" spans="1:38" x14ac:dyDescent="0.3">
      <c r="A56" s="1"/>
      <c r="B56">
        <v>52</v>
      </c>
      <c r="C56">
        <f>'S2 government employment'!J451</f>
        <v>10.478581588949949</v>
      </c>
      <c r="F56">
        <f>'S2 government employment'!J590</f>
        <v>10.48482771347974</v>
      </c>
      <c r="G56">
        <f>'S2 government employment'!J698</f>
        <v>11.1363513472919</v>
      </c>
      <c r="H56">
        <f>'S2 government employment'!J826</f>
        <v>11.03423370614804</v>
      </c>
      <c r="I56">
        <f>'S2 government employment'!J907</f>
        <v>10.588813877587516</v>
      </c>
      <c r="K56">
        <v>52</v>
      </c>
      <c r="L56" s="13">
        <f t="shared" si="11"/>
        <v>0.40975144426092491</v>
      </c>
      <c r="O56" s="13">
        <f t="shared" si="11"/>
        <v>-0.17901875783680943</v>
      </c>
      <c r="P56" s="13">
        <f t="shared" si="11"/>
        <v>0.15801434509057977</v>
      </c>
      <c r="Q56" s="13">
        <f t="shared" si="11"/>
        <v>-7.2935048245595269E-2</v>
      </c>
      <c r="R56" s="13">
        <f t="shared" si="11"/>
        <v>-0.39773936759317507</v>
      </c>
      <c r="T56">
        <v>52</v>
      </c>
      <c r="U56">
        <f t="shared" si="17"/>
        <v>1.3879919792000095E-2</v>
      </c>
      <c r="X56">
        <f t="shared" si="20"/>
        <v>1.2238055960267502E-3</v>
      </c>
      <c r="Y56">
        <f t="shared" si="21"/>
        <v>6.2637883580016762E-3</v>
      </c>
      <c r="Z56">
        <f t="shared" si="22"/>
        <v>3.9619345142581253E-2</v>
      </c>
      <c r="AA56">
        <f t="shared" si="23"/>
        <v>-8.2789289723059767E-3</v>
      </c>
      <c r="AB56">
        <f t="shared" si="46"/>
        <v>18</v>
      </c>
      <c r="AC56">
        <v>52</v>
      </c>
      <c r="AD56">
        <f t="shared" si="24"/>
        <v>0.14542292386283698</v>
      </c>
      <c r="AE56">
        <f t="shared" si="25"/>
        <v>0.15801434509057977</v>
      </c>
      <c r="AF56">
        <f t="shared" si="25"/>
        <v>-7.2935048245595269E-2</v>
      </c>
      <c r="AG56">
        <f t="shared" si="25"/>
        <v>-0.39773936759317507</v>
      </c>
      <c r="AI56">
        <v>52</v>
      </c>
      <c r="AJ56">
        <f t="shared" si="78"/>
        <v>1.2591421227742788E-2</v>
      </c>
      <c r="AK56">
        <f t="shared" si="79"/>
        <v>-0.21835797210843225</v>
      </c>
      <c r="AL56">
        <f t="shared" si="80"/>
        <v>-0.54316229145601203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56"/>
  <sheetViews>
    <sheetView workbookViewId="0">
      <pane xSplit="2" ySplit="3" topLeftCell="AR4" activePane="bottomRight" state="frozen"/>
      <selection pane="topRight" activeCell="C1" sqref="C1"/>
      <selection pane="bottomLeft" activeCell="A4" sqref="A4"/>
      <selection pane="bottomRight" activeCell="AU4" sqref="AU4:AU21"/>
    </sheetView>
  </sheetViews>
  <sheetFormatPr defaultRowHeight="14.4" x14ac:dyDescent="0.3"/>
  <cols>
    <col min="1" max="1" width="13.44140625" customWidth="1"/>
    <col min="7" max="9" width="8.88671875" style="29"/>
    <col min="46" max="61" width="8.88671875" style="26"/>
  </cols>
  <sheetData>
    <row r="1" spans="1:57" x14ac:dyDescent="0.3">
      <c r="A1" s="9" t="s">
        <v>84</v>
      </c>
      <c r="C1" t="s">
        <v>131</v>
      </c>
      <c r="G1" s="29" t="s">
        <v>125</v>
      </c>
      <c r="Q1" t="s">
        <v>133</v>
      </c>
      <c r="Z1" t="s">
        <v>83</v>
      </c>
      <c r="AJ1" t="s">
        <v>134</v>
      </c>
      <c r="AP1" t="s">
        <v>136</v>
      </c>
      <c r="AU1"/>
      <c r="AV1" t="s">
        <v>134</v>
      </c>
      <c r="AW1"/>
      <c r="AX1"/>
      <c r="AY1"/>
      <c r="AZ1"/>
      <c r="BA1"/>
      <c r="BB1" t="s">
        <v>136</v>
      </c>
      <c r="BC1"/>
      <c r="BD1"/>
      <c r="BE1"/>
    </row>
    <row r="2" spans="1:57" x14ac:dyDescent="0.3">
      <c r="A2" s="9">
        <v>1.5</v>
      </c>
      <c r="G2" s="30">
        <f>'S1 unemployed'!O472</f>
        <v>0.78629677806684017</v>
      </c>
      <c r="H2" s="30">
        <f>'S1 unemployed'!O601</f>
        <v>0.7936856304142319</v>
      </c>
      <c r="I2" s="30">
        <f>'S1 unemployed'!O681</f>
        <v>0.78308649575432587</v>
      </c>
      <c r="L2" t="s">
        <v>85</v>
      </c>
      <c r="AU2"/>
      <c r="AV2" t="s">
        <v>135</v>
      </c>
      <c r="AW2"/>
      <c r="AX2"/>
      <c r="AY2"/>
      <c r="AZ2"/>
      <c r="BA2"/>
      <c r="BB2" t="s">
        <v>135</v>
      </c>
      <c r="BC2"/>
      <c r="BD2"/>
      <c r="BE2"/>
    </row>
    <row r="3" spans="1:57" x14ac:dyDescent="0.3">
      <c r="C3" s="6">
        <v>25538</v>
      </c>
      <c r="D3" s="6">
        <v>26969</v>
      </c>
      <c r="E3" s="6">
        <v>29221</v>
      </c>
      <c r="F3" s="6">
        <v>29768</v>
      </c>
      <c r="G3" s="31">
        <v>33055</v>
      </c>
      <c r="H3" s="32" t="s">
        <v>45</v>
      </c>
      <c r="I3" s="29" t="s">
        <v>46</v>
      </c>
      <c r="L3" s="6">
        <v>33055</v>
      </c>
      <c r="M3" s="7" t="s">
        <v>45</v>
      </c>
      <c r="N3" t="s">
        <v>46</v>
      </c>
      <c r="Q3" s="6">
        <v>25538</v>
      </c>
      <c r="R3" s="6">
        <v>26969</v>
      </c>
      <c r="S3" s="6">
        <v>29221</v>
      </c>
      <c r="T3" s="6">
        <v>29768</v>
      </c>
      <c r="U3" s="6">
        <v>33055</v>
      </c>
      <c r="V3" s="7" t="s">
        <v>45</v>
      </c>
      <c r="W3" t="s">
        <v>46</v>
      </c>
      <c r="Z3" s="6">
        <v>25538</v>
      </c>
      <c r="AA3" s="6">
        <v>26969</v>
      </c>
      <c r="AB3" s="6">
        <v>29221</v>
      </c>
      <c r="AC3" s="6">
        <v>29768</v>
      </c>
      <c r="AD3" s="6">
        <v>33055</v>
      </c>
      <c r="AE3" s="7" t="s">
        <v>45</v>
      </c>
      <c r="AF3" t="s">
        <v>46</v>
      </c>
      <c r="AI3" s="8"/>
      <c r="AJ3" s="11" t="s">
        <v>50</v>
      </c>
      <c r="AK3" s="11">
        <v>33055</v>
      </c>
      <c r="AL3" s="12" t="s">
        <v>45</v>
      </c>
      <c r="AM3" s="8" t="s">
        <v>46</v>
      </c>
      <c r="AO3" s="8"/>
      <c r="AP3" s="11" t="s">
        <v>50</v>
      </c>
      <c r="AQ3" s="11">
        <v>33055</v>
      </c>
      <c r="AR3" s="12" t="s">
        <v>45</v>
      </c>
      <c r="AS3" s="8" t="s">
        <v>46</v>
      </c>
      <c r="AU3" s="16"/>
      <c r="AV3" s="34" t="s">
        <v>50</v>
      </c>
      <c r="AW3" s="34">
        <v>33055</v>
      </c>
      <c r="AX3" s="35" t="s">
        <v>45</v>
      </c>
      <c r="AY3" s="16" t="s">
        <v>46</v>
      </c>
      <c r="AZ3"/>
      <c r="BA3" s="16"/>
      <c r="BB3" s="34" t="s">
        <v>50</v>
      </c>
      <c r="BC3" s="34">
        <v>33055</v>
      </c>
      <c r="BD3" s="35" t="s">
        <v>45</v>
      </c>
      <c r="BE3" s="16" t="s">
        <v>46</v>
      </c>
    </row>
    <row r="4" spans="1:57" x14ac:dyDescent="0.3">
      <c r="A4" s="1"/>
      <c r="B4">
        <v>0</v>
      </c>
      <c r="C4" s="13">
        <f>'S3 UE after recession'!C4</f>
        <v>3.5332745270998731</v>
      </c>
      <c r="D4" s="13">
        <f>'S3 UE after recession'!D4</f>
        <v>4.8458926760439169</v>
      </c>
      <c r="E4" s="13">
        <f>'S3 UE after recession'!E4</f>
        <v>6.2714663763818246</v>
      </c>
      <c r="F4" s="13">
        <f>'S3 UE after recession'!F4</f>
        <v>7.2432661483473968</v>
      </c>
      <c r="G4" s="33">
        <f>'S3 UE after recession'!G4+L4*$A$2/G$2</f>
        <v>5.5053606082779245</v>
      </c>
      <c r="H4" s="33">
        <f>'S3 UE after recession'!H4+M4*$A$2/H$2</f>
        <v>4.2668352741724798</v>
      </c>
      <c r="I4" s="33">
        <f>'S3 UE after recession'!I4+N4*$A$2/I$2</f>
        <v>4.9669304434828936</v>
      </c>
      <c r="J4" s="5"/>
      <c r="K4" s="5"/>
      <c r="L4" s="5">
        <f>'S4 GE after recession'!AJ4</f>
        <v>0</v>
      </c>
      <c r="M4" s="5">
        <f>'S4 GE after recession'!AK4</f>
        <v>0</v>
      </c>
      <c r="N4" s="5">
        <f>'S4 GE after recession'!AL4</f>
        <v>0</v>
      </c>
      <c r="P4">
        <v>0</v>
      </c>
      <c r="Q4" s="13">
        <f>(C4-C$4)</f>
        <v>0</v>
      </c>
      <c r="R4" s="13">
        <f t="shared" ref="R4:W19" si="0">(D4-D$4)</f>
        <v>0</v>
      </c>
      <c r="S4" s="13">
        <f t="shared" si="0"/>
        <v>0</v>
      </c>
      <c r="T4" s="13">
        <f t="shared" si="0"/>
        <v>0</v>
      </c>
      <c r="U4" s="13">
        <f t="shared" si="0"/>
        <v>0</v>
      </c>
      <c r="V4" s="13">
        <f t="shared" si="0"/>
        <v>0</v>
      </c>
      <c r="W4" s="13">
        <f t="shared" si="0"/>
        <v>0</v>
      </c>
      <c r="Y4">
        <v>0</v>
      </c>
      <c r="Z4">
        <f>Q4</f>
        <v>0</v>
      </c>
      <c r="AA4">
        <f t="shared" ref="AA4:AF4" si="1">R4</f>
        <v>0</v>
      </c>
      <c r="AB4">
        <f t="shared" si="1"/>
        <v>0</v>
      </c>
      <c r="AC4">
        <f t="shared" si="1"/>
        <v>0</v>
      </c>
      <c r="AD4">
        <f t="shared" si="1"/>
        <v>0</v>
      </c>
      <c r="AE4">
        <f t="shared" si="1"/>
        <v>0</v>
      </c>
      <c r="AF4">
        <f t="shared" si="1"/>
        <v>0</v>
      </c>
      <c r="AH4">
        <v>0</v>
      </c>
      <c r="AI4" s="8">
        <v>0</v>
      </c>
      <c r="AJ4" s="8">
        <f>AVERAGE(Z4:AC4)</f>
        <v>0</v>
      </c>
      <c r="AK4" s="8">
        <f>AD4</f>
        <v>0</v>
      </c>
      <c r="AL4" s="8">
        <f>AE4</f>
        <v>0</v>
      </c>
      <c r="AM4" s="8">
        <f>AF4</f>
        <v>0</v>
      </c>
      <c r="AO4" s="8">
        <v>0</v>
      </c>
      <c r="AP4" s="8">
        <f>AJ4/MAX(AJ$4:AJ$52)</f>
        <v>0</v>
      </c>
      <c r="AQ4" s="8">
        <f t="shared" ref="AQ4:AS19" si="2">AK4/MAX(AK$4:AK$52)</f>
        <v>0</v>
      </c>
      <c r="AR4" s="8">
        <f t="shared" si="2"/>
        <v>0</v>
      </c>
      <c r="AS4" s="8">
        <f t="shared" si="2"/>
        <v>0</v>
      </c>
      <c r="AU4" s="16">
        <v>-1</v>
      </c>
      <c r="AV4" s="36">
        <f>AJ4</f>
        <v>0</v>
      </c>
      <c r="AW4" s="36">
        <f>AK4</f>
        <v>0</v>
      </c>
      <c r="AX4" s="36">
        <f>AL4</f>
        <v>0</v>
      </c>
      <c r="AY4" s="36">
        <f>AM4</f>
        <v>0</v>
      </c>
      <c r="BA4" s="16">
        <v>-1</v>
      </c>
      <c r="BB4" s="36">
        <f>AP4</f>
        <v>0</v>
      </c>
      <c r="BC4" s="36">
        <f>AQ4</f>
        <v>0</v>
      </c>
      <c r="BD4" s="36">
        <f>AR4</f>
        <v>0</v>
      </c>
      <c r="BE4" s="36">
        <f>AS4</f>
        <v>0</v>
      </c>
    </row>
    <row r="5" spans="1:57" x14ac:dyDescent="0.3">
      <c r="A5" s="1"/>
      <c r="B5">
        <v>1</v>
      </c>
      <c r="C5" s="13">
        <f>'S3 UE after recession'!C5</f>
        <v>3.9045632524609362</v>
      </c>
      <c r="D5" s="13">
        <f>'S3 UE after recession'!D5</f>
        <v>4.93893717680713</v>
      </c>
      <c r="E5" s="13">
        <f>'S3 UE after recession'!E5</f>
        <v>6.2813387442945912</v>
      </c>
      <c r="F5" s="13">
        <f>'S3 UE after recession'!F5</f>
        <v>7.3911243964129678</v>
      </c>
      <c r="G5" s="33">
        <f>'S3 UE after recession'!G5+L5*$A$2/G$2</f>
        <v>5.7114499007343937</v>
      </c>
      <c r="H5" s="33">
        <f>'S3 UE after recession'!H5+M5*$A$2/H$2</f>
        <v>4.4251158999304163</v>
      </c>
      <c r="I5" s="33">
        <f>'S3 UE after recession'!I5+N5*$A$2/I$2</f>
        <v>5.1346754031272663</v>
      </c>
      <c r="J5" s="5"/>
      <c r="K5" s="5"/>
      <c r="L5" s="10">
        <f>'S4 GE after recession'!AJ5</f>
        <v>3.2684790525494556E-3</v>
      </c>
      <c r="M5" s="10">
        <f>'S4 GE after recession'!AK5</f>
        <v>3.0255993591318475E-2</v>
      </c>
      <c r="N5" s="10">
        <f>'S4 GE after recession'!AL5</f>
        <v>7.6458632765012968E-2</v>
      </c>
      <c r="P5">
        <v>1</v>
      </c>
      <c r="Q5" s="13">
        <f t="shared" ref="Q5:W56" si="3">(C5-C$4)</f>
        <v>0.37128872536106305</v>
      </c>
      <c r="R5" s="13">
        <f t="shared" si="0"/>
        <v>9.3044500763213023E-2</v>
      </c>
      <c r="S5" s="13">
        <f t="shared" si="0"/>
        <v>9.8723679127665775E-3</v>
      </c>
      <c r="T5" s="13">
        <f t="shared" si="0"/>
        <v>0.14785824806557102</v>
      </c>
      <c r="U5" s="13">
        <f t="shared" si="0"/>
        <v>0.20608929245646923</v>
      </c>
      <c r="V5" s="13">
        <f t="shared" si="0"/>
        <v>0.15828062575793655</v>
      </c>
      <c r="W5" s="13">
        <f t="shared" si="0"/>
        <v>0.16774495964437275</v>
      </c>
      <c r="Y5">
        <v>1</v>
      </c>
      <c r="Z5">
        <f>Q5-Q4</f>
        <v>0.37128872536106305</v>
      </c>
      <c r="AA5">
        <f t="shared" ref="AA5:AF20" si="4">R5-R4</f>
        <v>9.3044500763213023E-2</v>
      </c>
      <c r="AB5">
        <f t="shared" si="4"/>
        <v>9.8723679127665775E-3</v>
      </c>
      <c r="AC5">
        <f t="shared" si="4"/>
        <v>0.14785824806557102</v>
      </c>
      <c r="AD5">
        <f t="shared" si="4"/>
        <v>0.20608929245646923</v>
      </c>
      <c r="AE5">
        <f t="shared" si="4"/>
        <v>0.15828062575793655</v>
      </c>
      <c r="AF5">
        <f t="shared" si="4"/>
        <v>0.16774495964437275</v>
      </c>
      <c r="AH5">
        <v>1</v>
      </c>
      <c r="AI5" s="8">
        <v>1</v>
      </c>
      <c r="AJ5" s="8">
        <f>AVERAGE(Z5:AC5)+AJ4</f>
        <v>0.15551596052565342</v>
      </c>
      <c r="AK5" s="8">
        <f t="shared" ref="AK5:AK36" si="5">AD5+AK4</f>
        <v>0.20608929245646923</v>
      </c>
      <c r="AL5" s="8">
        <f t="shared" ref="AL5:AL36" si="6">AE5+AL4</f>
        <v>0.15828062575793655</v>
      </c>
      <c r="AM5" s="8">
        <f t="shared" ref="AM5:AM36" si="7">AF5+AM4</f>
        <v>0.16774495964437275</v>
      </c>
      <c r="AO5" s="8">
        <v>1</v>
      </c>
      <c r="AP5" s="8">
        <f t="shared" ref="AP5:AS56" si="8">AJ5/MAX(AJ$4:AJ$52)</f>
        <v>5.5771371409261104E-2</v>
      </c>
      <c r="AQ5" s="8">
        <f t="shared" si="2"/>
        <v>8.1985217001608601E-2</v>
      </c>
      <c r="AR5" s="8">
        <f t="shared" si="2"/>
        <v>7.2916967755020642E-2</v>
      </c>
      <c r="AS5" s="8">
        <f t="shared" si="2"/>
        <v>3.2495901078618848E-2</v>
      </c>
      <c r="AU5" s="16">
        <v>0</v>
      </c>
      <c r="AV5" s="36">
        <f>AVERAGE(AJ5:AJ7)</f>
        <v>0.37183240012929025</v>
      </c>
      <c r="AW5" s="36">
        <f>AVERAGE(AK5:AK7)</f>
        <v>0.29570972018900549</v>
      </c>
      <c r="AX5" s="36">
        <f>AVERAGE(AL5:AL7)</f>
        <v>0.20740694064388018</v>
      </c>
      <c r="AY5" s="36">
        <f>AVERAGE(AM5:AM7)</f>
        <v>0.13634865395414261</v>
      </c>
      <c r="BA5" s="16">
        <v>0</v>
      </c>
      <c r="BB5" s="36">
        <f>AVERAGE(AP5:AP7)</f>
        <v>0.13334710353531093</v>
      </c>
      <c r="BC5" s="36">
        <f>AVERAGE(AQ5:AQ7)</f>
        <v>0.11763748271541774</v>
      </c>
      <c r="BD5" s="36">
        <f>AVERAGE(AR5:AR7)</f>
        <v>9.5548555805093319E-2</v>
      </c>
      <c r="BE5" s="36">
        <f>AVERAGE(AS5:AS7)</f>
        <v>2.6413743700496862E-2</v>
      </c>
    </row>
    <row r="6" spans="1:57" x14ac:dyDescent="0.3">
      <c r="A6" s="1"/>
      <c r="B6">
        <v>2</v>
      </c>
      <c r="C6" s="13">
        <f>'S3 UE after recession'!C6</f>
        <v>4.2032355053499044</v>
      </c>
      <c r="D6" s="13">
        <f>'S3 UE after recession'!D6</f>
        <v>5.0921610982576562</v>
      </c>
      <c r="E6" s="13">
        <f>'S3 UE after recession'!E6</f>
        <v>6.3217526916066973</v>
      </c>
      <c r="F6" s="13">
        <f>'S3 UE after recession'!F6</f>
        <v>7.5996823462056993</v>
      </c>
      <c r="G6" s="33">
        <f>'S3 UE after recession'!G6+L6*$A$2/G$2</f>
        <v>5.874674576723268</v>
      </c>
      <c r="H6" s="33">
        <f>'S3 UE after recession'!H6+M6*$A$2/H$2</f>
        <v>4.432422329069424</v>
      </c>
      <c r="I6" s="33">
        <f>'S3 UE after recession'!I6+N6*$A$2/I$2</f>
        <v>5.0481368393288824</v>
      </c>
      <c r="J6" s="5"/>
      <c r="K6" s="5"/>
      <c r="L6" s="10">
        <f>'S4 GE after recession'!AJ6</f>
        <v>1.1552788236925071E-2</v>
      </c>
      <c r="M6" s="10">
        <f>'S4 GE after recession'!AK6</f>
        <v>4.6688119094190572E-2</v>
      </c>
      <c r="N6" s="10">
        <f>'S4 GE after recession'!AL6</f>
        <v>8.8207402744429064E-2</v>
      </c>
      <c r="P6">
        <v>2</v>
      </c>
      <c r="Q6" s="13">
        <f t="shared" si="3"/>
        <v>0.66996097825003131</v>
      </c>
      <c r="R6" s="13">
        <f t="shared" si="0"/>
        <v>0.24626842221373924</v>
      </c>
      <c r="S6" s="13">
        <f t="shared" si="0"/>
        <v>5.0286315224872702E-2</v>
      </c>
      <c r="T6" s="13">
        <f t="shared" si="0"/>
        <v>0.35641619785830247</v>
      </c>
      <c r="U6" s="13">
        <f t="shared" si="0"/>
        <v>0.36931396844534348</v>
      </c>
      <c r="V6" s="13">
        <f t="shared" si="0"/>
        <v>0.16558705489694425</v>
      </c>
      <c r="W6" s="13">
        <f t="shared" si="0"/>
        <v>8.1206395845988766E-2</v>
      </c>
      <c r="Y6">
        <v>2</v>
      </c>
      <c r="Z6">
        <f t="shared" ref="Z6:AF56" si="9">Q6-Q5</f>
        <v>0.29867225288896826</v>
      </c>
      <c r="AA6">
        <f t="shared" si="4"/>
        <v>0.15322392145052621</v>
      </c>
      <c r="AB6">
        <f t="shared" si="4"/>
        <v>4.0413947312106124E-2</v>
      </c>
      <c r="AC6">
        <f t="shared" si="4"/>
        <v>0.20855794979273146</v>
      </c>
      <c r="AD6">
        <f t="shared" si="4"/>
        <v>0.16322467598887425</v>
      </c>
      <c r="AE6">
        <f t="shared" si="4"/>
        <v>7.3064291390076974E-3</v>
      </c>
      <c r="AF6">
        <f t="shared" si="4"/>
        <v>-8.6538563798383983E-2</v>
      </c>
      <c r="AH6">
        <v>1</v>
      </c>
      <c r="AI6" s="8">
        <v>2</v>
      </c>
      <c r="AJ6" s="8">
        <f t="shared" ref="AJ6:AJ56" si="10">AVERAGE(Z6:AC6)+AJ5</f>
        <v>0.33073297838673643</v>
      </c>
      <c r="AK6" s="8">
        <f t="shared" si="5"/>
        <v>0.36931396844534348</v>
      </c>
      <c r="AL6" s="8">
        <f t="shared" si="6"/>
        <v>0.16558705489694425</v>
      </c>
      <c r="AM6" s="8">
        <f t="shared" si="7"/>
        <v>8.1206395845988766E-2</v>
      </c>
      <c r="AO6" s="8">
        <v>2</v>
      </c>
      <c r="AP6" s="8">
        <f t="shared" si="8"/>
        <v>0.11860796610554389</v>
      </c>
      <c r="AQ6" s="8">
        <f t="shared" si="2"/>
        <v>0.146918287135719</v>
      </c>
      <c r="AR6" s="8">
        <f t="shared" si="2"/>
        <v>7.6282905028658532E-2</v>
      </c>
      <c r="AS6" s="8">
        <f t="shared" si="2"/>
        <v>1.5731471228446776E-2</v>
      </c>
      <c r="AU6" s="16">
        <f>AU5+1</f>
        <v>1</v>
      </c>
      <c r="AV6" s="36">
        <f>AVERAGE(AJ8:AJ10)</f>
        <v>1.0083774128426846</v>
      </c>
      <c r="AW6" s="36">
        <f>AVERAGE(AK8:AK10)</f>
        <v>0.73205444610832926</v>
      </c>
      <c r="AX6" s="36">
        <f>AVERAGE(AL8:AL10)</f>
        <v>0.67857770088835745</v>
      </c>
      <c r="AY6" s="36">
        <f>AVERAGE(AM8:AM10)</f>
        <v>0.47334118409680315</v>
      </c>
      <c r="BA6" s="16">
        <f>BA5+1</f>
        <v>1</v>
      </c>
      <c r="BB6" s="36">
        <f>AVERAGE(AP8:AP10)</f>
        <v>0.36162584870562037</v>
      </c>
      <c r="BC6" s="36">
        <f>AVERAGE(AQ8:AQ10)</f>
        <v>0.29122154725171301</v>
      </c>
      <c r="BD6" s="36">
        <f>AVERAGE(AR8:AR10)</f>
        <v>0.31260824309996998</v>
      </c>
      <c r="BE6" s="36">
        <f>AVERAGE(AS8:AS10)</f>
        <v>9.169663474512646E-2</v>
      </c>
    </row>
    <row r="7" spans="1:57" x14ac:dyDescent="0.3">
      <c r="A7" s="1"/>
      <c r="B7">
        <v>3</v>
      </c>
      <c r="C7" s="13">
        <f>'S3 UE after recession'!C7</f>
        <v>4.4061674222405394</v>
      </c>
      <c r="D7" s="13">
        <f>'S3 UE after recession'!D7</f>
        <v>5.1713395638629285</v>
      </c>
      <c r="E7" s="13">
        <f>'S3 UE after recession'!E7</f>
        <v>6.9030218311114444</v>
      </c>
      <c r="F7" s="13">
        <f>'S3 UE after recession'!F7</f>
        <v>7.930363956560023</v>
      </c>
      <c r="G7" s="33">
        <f>'S3 UE after recession'!G7+L7*$A$2/G$2</f>
        <v>5.8170865079431282</v>
      </c>
      <c r="H7" s="33">
        <f>'S3 UE after recession'!H7+M7*$A$2/H$2</f>
        <v>4.5651884154492395</v>
      </c>
      <c r="I7" s="33">
        <f>'S3 UE after recession'!I7+N7*$A$2/I$2</f>
        <v>5.1270250498549599</v>
      </c>
      <c r="J7" s="5"/>
      <c r="K7" s="5"/>
      <c r="L7" s="10">
        <f>'S4 GE after recession'!AJ7</f>
        <v>-5.3986971951521134E-2</v>
      </c>
      <c r="M7" s="10">
        <f>'S4 GE after recession'!AK7</f>
        <v>2.2336589862857359E-2</v>
      </c>
      <c r="N7" s="10">
        <f>'S4 GE after recession'!AL7</f>
        <v>2.3371538649452184E-2</v>
      </c>
      <c r="P7">
        <v>3</v>
      </c>
      <c r="Q7" s="13">
        <f t="shared" si="3"/>
        <v>0.87289289514066626</v>
      </c>
      <c r="R7" s="13">
        <f t="shared" si="0"/>
        <v>0.32544688781901154</v>
      </c>
      <c r="S7" s="13">
        <f t="shared" si="0"/>
        <v>0.63155545472961983</v>
      </c>
      <c r="T7" s="13">
        <f t="shared" si="0"/>
        <v>0.68709780821262623</v>
      </c>
      <c r="U7" s="13">
        <f t="shared" si="0"/>
        <v>0.3117258996652037</v>
      </c>
      <c r="V7" s="13">
        <f t="shared" si="0"/>
        <v>0.29835314127675971</v>
      </c>
      <c r="W7" s="13">
        <f t="shared" si="0"/>
        <v>0.16009460637206629</v>
      </c>
      <c r="Y7">
        <v>3</v>
      </c>
      <c r="Z7">
        <f t="shared" si="9"/>
        <v>0.20293191689063494</v>
      </c>
      <c r="AA7">
        <f t="shared" si="4"/>
        <v>7.9178465605272308E-2</v>
      </c>
      <c r="AB7">
        <f t="shared" si="4"/>
        <v>0.58126913950474712</v>
      </c>
      <c r="AC7">
        <f t="shared" si="4"/>
        <v>0.33068161035432375</v>
      </c>
      <c r="AD7">
        <f t="shared" si="4"/>
        <v>-5.7588068780139778E-2</v>
      </c>
      <c r="AE7">
        <f t="shared" si="4"/>
        <v>0.13276608637981546</v>
      </c>
      <c r="AF7">
        <f t="shared" si="4"/>
        <v>7.8888210526077529E-2</v>
      </c>
      <c r="AH7">
        <v>1</v>
      </c>
      <c r="AI7" s="8">
        <v>3</v>
      </c>
      <c r="AJ7" s="8">
        <f t="shared" si="10"/>
        <v>0.62924826147548096</v>
      </c>
      <c r="AK7" s="8">
        <f t="shared" si="5"/>
        <v>0.3117258996652037</v>
      </c>
      <c r="AL7" s="8">
        <f t="shared" si="6"/>
        <v>0.29835314127675971</v>
      </c>
      <c r="AM7" s="8">
        <f t="shared" si="7"/>
        <v>0.16009460637206629</v>
      </c>
      <c r="AO7" s="8">
        <v>3</v>
      </c>
      <c r="AP7" s="8">
        <f t="shared" si="8"/>
        <v>0.22566197309112779</v>
      </c>
      <c r="AQ7" s="8">
        <f t="shared" si="2"/>
        <v>0.12400894400892565</v>
      </c>
      <c r="AR7" s="8">
        <f t="shared" si="2"/>
        <v>0.13744579463160075</v>
      </c>
      <c r="AS7" s="8">
        <f t="shared" si="2"/>
        <v>3.1013858794424955E-2</v>
      </c>
      <c r="AU7" s="16">
        <f t="shared" ref="AU7:AU20" si="11">AU6+1</f>
        <v>2</v>
      </c>
      <c r="AV7" s="36">
        <f>AVERAGE(AJ11:AJ13)</f>
        <v>1.3455228685340295</v>
      </c>
      <c r="AW7" s="36">
        <f>AVERAGE(AK11:AK13)</f>
        <v>1.2234227759730045</v>
      </c>
      <c r="AX7" s="36">
        <f>AVERAGE(AL11:AL13)</f>
        <v>1.5131578997803807</v>
      </c>
      <c r="AY7" s="36">
        <f>AVERAGE(AM11:AM13)</f>
        <v>1.2597822475379434</v>
      </c>
      <c r="BA7" s="16">
        <f t="shared" ref="BA7:BA20" si="12">BA6+1</f>
        <v>2</v>
      </c>
      <c r="BB7" s="36">
        <f>AVERAGE(AP11:AP13)</f>
        <v>0.4825334672211159</v>
      </c>
      <c r="BC7" s="36">
        <f>AVERAGE(AQ11:AQ13)</f>
        <v>0.48669477476149509</v>
      </c>
      <c r="BD7" s="36">
        <f>AVERAGE(AR11:AR13)</f>
        <v>0.69708396247611082</v>
      </c>
      <c r="BE7" s="36">
        <f>AVERAGE(AS11:AS13)</f>
        <v>0.24404762672680666</v>
      </c>
    </row>
    <row r="8" spans="1:57" x14ac:dyDescent="0.3">
      <c r="A8" s="1"/>
      <c r="B8">
        <v>4</v>
      </c>
      <c r="C8" s="13">
        <f>'S3 UE after recession'!C8</f>
        <v>4.5897953509736844</v>
      </c>
      <c r="D8" s="13">
        <f>'S3 UE after recession'!D8</f>
        <v>5.0670836385903142</v>
      </c>
      <c r="E8" s="13">
        <f>'S3 UE after recession'!E8</f>
        <v>7.4666367402669058</v>
      </c>
      <c r="F8" s="13">
        <f>'S3 UE after recession'!F8</f>
        <v>8.2655900985023241</v>
      </c>
      <c r="G8" s="33">
        <f>'S3 UE after recession'!G8+L8*$A$2/G$2</f>
        <v>6.0753811933365602</v>
      </c>
      <c r="H8" s="33">
        <f>'S3 UE after recession'!H8+M8*$A$2/H$2</f>
        <v>4.6624690280470267</v>
      </c>
      <c r="I8" s="33">
        <f>'S3 UE after recession'!I8+N8*$A$2/I$2</f>
        <v>5.0260861311400271</v>
      </c>
      <c r="J8" s="5"/>
      <c r="K8" s="5"/>
      <c r="L8" s="10">
        <f>'S4 GE after recession'!AJ8</f>
        <v>-4.3561988927555362E-2</v>
      </c>
      <c r="M8" s="10">
        <f>'S4 GE after recession'!AK8</f>
        <v>4.2293088279395263E-2</v>
      </c>
      <c r="N8" s="10">
        <f>'S4 GE after recession'!AL8</f>
        <v>3.1086138142571329E-2</v>
      </c>
      <c r="P8">
        <v>4</v>
      </c>
      <c r="Q8" s="13">
        <f t="shared" si="3"/>
        <v>1.0565208238738113</v>
      </c>
      <c r="R8" s="13">
        <f t="shared" si="0"/>
        <v>0.22119096254639725</v>
      </c>
      <c r="S8" s="13">
        <f t="shared" si="0"/>
        <v>1.1951703638850812</v>
      </c>
      <c r="T8" s="13">
        <f t="shared" si="0"/>
        <v>1.0223239501549273</v>
      </c>
      <c r="U8" s="13">
        <f t="shared" si="0"/>
        <v>0.57002058505863573</v>
      </c>
      <c r="V8" s="13">
        <f t="shared" si="0"/>
        <v>0.39563375387454691</v>
      </c>
      <c r="W8" s="13">
        <f t="shared" si="0"/>
        <v>5.9155687657133527E-2</v>
      </c>
      <c r="Y8">
        <v>4</v>
      </c>
      <c r="Z8">
        <f t="shared" si="9"/>
        <v>0.18362792873314504</v>
      </c>
      <c r="AA8">
        <f t="shared" si="4"/>
        <v>-0.10425592527261429</v>
      </c>
      <c r="AB8">
        <f t="shared" si="4"/>
        <v>0.56361490915546142</v>
      </c>
      <c r="AC8">
        <f t="shared" si="4"/>
        <v>0.33522614194230105</v>
      </c>
      <c r="AD8">
        <f t="shared" si="4"/>
        <v>0.25829468539343203</v>
      </c>
      <c r="AE8">
        <f t="shared" si="4"/>
        <v>9.7280612597787197E-2</v>
      </c>
      <c r="AF8">
        <f t="shared" si="4"/>
        <v>-0.10093891871493277</v>
      </c>
      <c r="AH8">
        <v>2</v>
      </c>
      <c r="AI8" s="8">
        <v>4</v>
      </c>
      <c r="AJ8" s="8">
        <f t="shared" si="10"/>
        <v>0.87380152511505427</v>
      </c>
      <c r="AK8" s="8">
        <f t="shared" si="5"/>
        <v>0.57002058505863573</v>
      </c>
      <c r="AL8" s="8">
        <f t="shared" si="6"/>
        <v>0.39563375387454691</v>
      </c>
      <c r="AM8" s="8">
        <f t="shared" si="7"/>
        <v>5.9155687657133527E-2</v>
      </c>
      <c r="AO8" s="8">
        <v>4</v>
      </c>
      <c r="AP8" s="8">
        <f t="shared" si="8"/>
        <v>0.31336403820192865</v>
      </c>
      <c r="AQ8" s="8">
        <f t="shared" si="2"/>
        <v>0.22676220003660441</v>
      </c>
      <c r="AR8" s="8">
        <f t="shared" si="2"/>
        <v>0.18226118033035121</v>
      </c>
      <c r="AS8" s="8">
        <f t="shared" si="2"/>
        <v>1.1459762358399852E-2</v>
      </c>
      <c r="AU8" s="16">
        <f t="shared" si="11"/>
        <v>3</v>
      </c>
      <c r="AV8" s="36">
        <f>AVERAGE(AJ14:AJ16)</f>
        <v>1.7590880157824238</v>
      </c>
      <c r="AW8" s="36">
        <f>AVERAGE(AK14:AK16)</f>
        <v>1.4377888559704628</v>
      </c>
      <c r="AX8" s="36">
        <f>AVERAGE(AL14:AL16)</f>
        <v>1.6881009242708522</v>
      </c>
      <c r="AY8" s="36">
        <f>AVERAGE(AM14:AM16)</f>
        <v>2.059727369401017</v>
      </c>
      <c r="BA8" s="16">
        <f t="shared" si="12"/>
        <v>3</v>
      </c>
      <c r="BB8" s="36">
        <f>AVERAGE(AP14:AP16)</f>
        <v>0.63084683230052352</v>
      </c>
      <c r="BC8" s="36">
        <f>AVERAGE(AQ14:AQ16)</f>
        <v>0.57197261417223499</v>
      </c>
      <c r="BD8" s="36">
        <f>AVERAGE(AR14:AR16)</f>
        <v>0.77767699030028759</v>
      </c>
      <c r="BE8" s="36">
        <f>AVERAGE(AS14:AS16)</f>
        <v>0.39901465288065735</v>
      </c>
    </row>
    <row r="9" spans="1:57" x14ac:dyDescent="0.3">
      <c r="A9" s="1"/>
      <c r="B9">
        <v>5</v>
      </c>
      <c r="C9" s="13">
        <f>'S3 UE after recession'!C9</f>
        <v>4.7512820823684878</v>
      </c>
      <c r="D9" s="13">
        <f>'S3 UE after recession'!D9</f>
        <v>5.0587706902406691</v>
      </c>
      <c r="E9" s="13">
        <f>'S3 UE after recession'!E9</f>
        <v>7.5838171942311297</v>
      </c>
      <c r="F9" s="13">
        <f>'S3 UE after recession'!F9</f>
        <v>8.5087042750110182</v>
      </c>
      <c r="G9" s="33">
        <f>'S3 UE after recession'!G9+L9*$A$2/G$2</f>
        <v>6.2454917137664578</v>
      </c>
      <c r="H9" s="33">
        <f>'S3 UE after recession'!H9+M9*$A$2/H$2</f>
        <v>5.0419256270787178</v>
      </c>
      <c r="I9" s="33">
        <f>'S3 UE after recession'!I9+N9*$A$2/I$2</f>
        <v>5.5562873587692936</v>
      </c>
      <c r="J9" s="5"/>
      <c r="K9" s="5"/>
      <c r="L9" s="10">
        <f>'S4 GE after recession'!AJ9</f>
        <v>-9.4797282412817374E-3</v>
      </c>
      <c r="M9" s="10">
        <f>'S4 GE after recession'!AK9</f>
        <v>6.7310253348448423E-2</v>
      </c>
      <c r="N9" s="10">
        <f>'S4 GE after recession'!AL9</f>
        <v>6.0398523339690424E-2</v>
      </c>
      <c r="P9">
        <v>5</v>
      </c>
      <c r="Q9" s="13">
        <f t="shared" si="3"/>
        <v>1.2180075552686147</v>
      </c>
      <c r="R9" s="13">
        <f t="shared" si="0"/>
        <v>0.21287801419675212</v>
      </c>
      <c r="S9" s="13">
        <f t="shared" si="0"/>
        <v>1.3123508178493051</v>
      </c>
      <c r="T9" s="13">
        <f t="shared" si="0"/>
        <v>1.2654381266636214</v>
      </c>
      <c r="U9" s="13">
        <f t="shared" si="0"/>
        <v>0.74013110548853334</v>
      </c>
      <c r="V9" s="13">
        <f t="shared" si="0"/>
        <v>0.77509035290623807</v>
      </c>
      <c r="W9" s="13">
        <f t="shared" si="0"/>
        <v>0.5893569152864</v>
      </c>
      <c r="Y9">
        <v>5</v>
      </c>
      <c r="Z9">
        <f t="shared" si="9"/>
        <v>0.16148673139480341</v>
      </c>
      <c r="AA9">
        <f t="shared" si="4"/>
        <v>-8.3129483496451329E-3</v>
      </c>
      <c r="AB9">
        <f t="shared" si="4"/>
        <v>0.11718045396422383</v>
      </c>
      <c r="AC9">
        <f t="shared" si="4"/>
        <v>0.24311417650869416</v>
      </c>
      <c r="AD9">
        <f t="shared" si="4"/>
        <v>0.1701105204298976</v>
      </c>
      <c r="AE9">
        <f t="shared" si="4"/>
        <v>0.37945659903169116</v>
      </c>
      <c r="AF9">
        <f t="shared" si="4"/>
        <v>0.53020122762926647</v>
      </c>
      <c r="AH9">
        <v>2</v>
      </c>
      <c r="AI9" s="8">
        <v>5</v>
      </c>
      <c r="AJ9" s="8">
        <f t="shared" si="10"/>
        <v>1.0021686284945734</v>
      </c>
      <c r="AK9" s="8">
        <f t="shared" si="5"/>
        <v>0.74013110548853334</v>
      </c>
      <c r="AL9" s="8">
        <f t="shared" si="6"/>
        <v>0.77509035290623807</v>
      </c>
      <c r="AM9" s="8">
        <f t="shared" si="7"/>
        <v>0.5893569152864</v>
      </c>
      <c r="AO9" s="8">
        <v>5</v>
      </c>
      <c r="AP9" s="8">
        <f t="shared" si="8"/>
        <v>0.35939924497499304</v>
      </c>
      <c r="AQ9" s="8">
        <f t="shared" si="2"/>
        <v>0.29443455586580186</v>
      </c>
      <c r="AR9" s="8">
        <f t="shared" si="2"/>
        <v>0.35706984351025556</v>
      </c>
      <c r="AS9" s="8">
        <f t="shared" si="2"/>
        <v>0.11417144252649544</v>
      </c>
      <c r="AU9" s="16">
        <f t="shared" si="11"/>
        <v>4</v>
      </c>
      <c r="AV9" s="36">
        <f>AVERAGE(AJ17:AJ19)</f>
        <v>2.3176060041922262</v>
      </c>
      <c r="AW9" s="36">
        <f>AVERAGE(AK17:AK19)</f>
        <v>1.4830033445153223</v>
      </c>
      <c r="AX9" s="36">
        <f>AVERAGE(AL17:AL19)</f>
        <v>1.905027141503685</v>
      </c>
      <c r="AY9" s="36">
        <f>AVERAGE(AM17:AM19)</f>
        <v>3.5427789820160149</v>
      </c>
      <c r="BA9" s="16">
        <f t="shared" si="12"/>
        <v>4</v>
      </c>
      <c r="BB9" s="36">
        <f>AVERAGE(AP17:AP19)</f>
        <v>0.83114340678117415</v>
      </c>
      <c r="BC9" s="36">
        <f>AVERAGE(AQ17:AQ19)</f>
        <v>0.58995957317812342</v>
      </c>
      <c r="BD9" s="36">
        <f>AVERAGE(AR17:AR19)</f>
        <v>0.87761090142454246</v>
      </c>
      <c r="BE9" s="36">
        <f>AVERAGE(AS17:AS19)</f>
        <v>0.68631448352948743</v>
      </c>
    </row>
    <row r="10" spans="1:57" x14ac:dyDescent="0.3">
      <c r="A10" s="1"/>
      <c r="B10">
        <v>6</v>
      </c>
      <c r="C10" s="13">
        <f>'S3 UE after recession'!C10</f>
        <v>4.9355026429368118</v>
      </c>
      <c r="D10" s="13">
        <f>'S3 UE after recession'!D10</f>
        <v>5.1366871915804184</v>
      </c>
      <c r="E10" s="13">
        <f>'S3 UE after recession'!E10</f>
        <v>7.8042908201830921</v>
      </c>
      <c r="F10" s="13">
        <f>'S3 UE after recession'!F10</f>
        <v>8.6140674128463921</v>
      </c>
      <c r="G10" s="33">
        <f>'S3 UE after recession'!G10+L10*$A$2/G$2</f>
        <v>6.3913722560557433</v>
      </c>
      <c r="H10" s="33">
        <f>'S3 UE after recession'!H10+M10*$A$2/H$2</f>
        <v>5.1318442700567672</v>
      </c>
      <c r="I10" s="33">
        <f>'S3 UE after recession'!I10+N10*$A$2/I$2</f>
        <v>5.7384413928297695</v>
      </c>
      <c r="J10" s="5"/>
      <c r="K10" s="5"/>
      <c r="L10" s="10">
        <f>'S4 GE after recession'!AJ10</f>
        <v>1.4671515718770234E-2</v>
      </c>
      <c r="M10" s="10">
        <f>'S4 GE after recession'!AK10</f>
        <v>9.0873380830936323E-2</v>
      </c>
      <c r="N10" s="10">
        <f>'S4 GE after recession'!AL10</f>
        <v>9.478153615310303E-2</v>
      </c>
      <c r="P10">
        <v>6</v>
      </c>
      <c r="Q10" s="13">
        <f t="shared" si="3"/>
        <v>1.4022281158369387</v>
      </c>
      <c r="R10" s="13">
        <f t="shared" si="0"/>
        <v>0.29079451553650149</v>
      </c>
      <c r="S10" s="13">
        <f t="shared" si="0"/>
        <v>1.5328244438012675</v>
      </c>
      <c r="T10" s="13">
        <f t="shared" si="0"/>
        <v>1.3708012644989953</v>
      </c>
      <c r="U10" s="13">
        <f t="shared" si="0"/>
        <v>0.88601164777781882</v>
      </c>
      <c r="V10" s="13">
        <f t="shared" si="0"/>
        <v>0.86500899588428748</v>
      </c>
      <c r="W10" s="13">
        <f t="shared" si="0"/>
        <v>0.77151094934687592</v>
      </c>
      <c r="Y10">
        <v>6</v>
      </c>
      <c r="Z10">
        <f t="shared" si="9"/>
        <v>0.18422056056832403</v>
      </c>
      <c r="AA10">
        <f t="shared" si="4"/>
        <v>7.7916501339749367E-2</v>
      </c>
      <c r="AB10">
        <f t="shared" si="4"/>
        <v>0.2204736259519624</v>
      </c>
      <c r="AC10">
        <f t="shared" si="4"/>
        <v>0.10536313783537388</v>
      </c>
      <c r="AD10">
        <f t="shared" si="4"/>
        <v>0.14588054228928549</v>
      </c>
      <c r="AE10">
        <f t="shared" si="4"/>
        <v>8.9918642978049412E-2</v>
      </c>
      <c r="AF10">
        <f t="shared" si="4"/>
        <v>0.18215403406047592</v>
      </c>
      <c r="AH10">
        <v>2</v>
      </c>
      <c r="AI10" s="8">
        <v>6</v>
      </c>
      <c r="AJ10" s="8">
        <f t="shared" si="10"/>
        <v>1.1491620849184259</v>
      </c>
      <c r="AK10" s="8">
        <f t="shared" si="5"/>
        <v>0.88601164777781882</v>
      </c>
      <c r="AL10" s="8">
        <f t="shared" si="6"/>
        <v>0.86500899588428748</v>
      </c>
      <c r="AM10" s="8">
        <f t="shared" si="7"/>
        <v>0.77151094934687592</v>
      </c>
      <c r="AO10" s="8">
        <v>6</v>
      </c>
      <c r="AP10" s="8">
        <f t="shared" si="8"/>
        <v>0.41211426293993941</v>
      </c>
      <c r="AQ10" s="8">
        <f t="shared" si="2"/>
        <v>0.35246788585273287</v>
      </c>
      <c r="AR10" s="8">
        <f t="shared" si="2"/>
        <v>0.39849370545930324</v>
      </c>
      <c r="AS10" s="8">
        <f t="shared" si="2"/>
        <v>0.14945869935048409</v>
      </c>
      <c r="AU10" s="16">
        <f t="shared" si="11"/>
        <v>5</v>
      </c>
      <c r="AV10" s="36">
        <f>AVERAGE(AJ20:AJ22)</f>
        <v>2.7306834603054457</v>
      </c>
      <c r="AW10" s="36">
        <f>AVERAGE(AK20:AK22)</f>
        <v>1.8275505007930815</v>
      </c>
      <c r="AX10" s="36">
        <f>AVERAGE(AL20:AL22)</f>
        <v>1.8016811134513437</v>
      </c>
      <c r="AY10" s="36">
        <f>AVERAGE(AM20:AM22)</f>
        <v>4.4970049029464993</v>
      </c>
      <c r="BA10" s="16">
        <f t="shared" si="12"/>
        <v>5</v>
      </c>
      <c r="BB10" s="36">
        <f>AVERAGE(AP20:AP22)</f>
        <v>0.9792818753204392</v>
      </c>
      <c r="BC10" s="36">
        <f>AVERAGE(AQ20:AQ22)</f>
        <v>0.72702527435076336</v>
      </c>
      <c r="BD10" s="36">
        <f>AVERAGE(AR20:AR22)</f>
        <v>0.83000129058924932</v>
      </c>
      <c r="BE10" s="36">
        <f>AVERAGE(AS20:AS22)</f>
        <v>0.87116910568296557</v>
      </c>
    </row>
    <row r="11" spans="1:57" x14ac:dyDescent="0.3">
      <c r="A11" s="1"/>
      <c r="B11">
        <v>7</v>
      </c>
      <c r="C11" s="13">
        <f>'S3 UE after recession'!C11</f>
        <v>5.0361274291021818</v>
      </c>
      <c r="D11" s="13">
        <f>'S3 UE after recession'!D11</f>
        <v>5.3631297078416855</v>
      </c>
      <c r="E11" s="13">
        <f>'S3 UE after recession'!E11</f>
        <v>7.7316651883665557</v>
      </c>
      <c r="F11" s="13">
        <f>'S3 UE after recession'!F11</f>
        <v>8.8656855490695818</v>
      </c>
      <c r="G11" s="33">
        <f>'S3 UE after recession'!G11+L11*$A$2/G$2</f>
        <v>6.6075326297096977</v>
      </c>
      <c r="H11" s="33">
        <f>'S3 UE after recession'!H11+M11*$A$2/H$2</f>
        <v>5.5452106843946547</v>
      </c>
      <c r="I11" s="33">
        <f>'S3 UE after recession'!I11+N11*$A$2/I$2</f>
        <v>6.0129755613215776</v>
      </c>
      <c r="J11" s="5"/>
      <c r="K11" s="5"/>
      <c r="L11" s="10">
        <f>'S4 GE after recession'!AJ11</f>
        <v>2.5711825593051518E-2</v>
      </c>
      <c r="M11" s="10">
        <f>'S4 GE after recession'!AK11</f>
        <v>0.10865250222380007</v>
      </c>
      <c r="N11" s="10">
        <f>'S4 GE after recession'!AL11</f>
        <v>0.11868911646775482</v>
      </c>
      <c r="P11">
        <v>7</v>
      </c>
      <c r="Q11" s="13">
        <f t="shared" si="3"/>
        <v>1.5028529020023087</v>
      </c>
      <c r="R11" s="13">
        <f t="shared" si="0"/>
        <v>0.51723703179776859</v>
      </c>
      <c r="S11" s="13">
        <f t="shared" si="0"/>
        <v>1.4601988119847311</v>
      </c>
      <c r="T11" s="13">
        <f t="shared" si="0"/>
        <v>1.622419400722185</v>
      </c>
      <c r="U11" s="13">
        <f t="shared" si="0"/>
        <v>1.1021720214317732</v>
      </c>
      <c r="V11" s="13">
        <f t="shared" si="0"/>
        <v>1.2783754102221749</v>
      </c>
      <c r="W11" s="13">
        <f t="shared" si="0"/>
        <v>1.046045117838684</v>
      </c>
      <c r="Y11">
        <v>7</v>
      </c>
      <c r="Z11">
        <f t="shared" si="9"/>
        <v>0.10062478616536996</v>
      </c>
      <c r="AA11">
        <f t="shared" si="4"/>
        <v>0.2264425162612671</v>
      </c>
      <c r="AB11">
        <f t="shared" si="4"/>
        <v>-7.2625631816536362E-2</v>
      </c>
      <c r="AC11">
        <f t="shared" si="4"/>
        <v>0.25161813622318974</v>
      </c>
      <c r="AD11">
        <f t="shared" si="4"/>
        <v>0.21616037365395435</v>
      </c>
      <c r="AE11">
        <f t="shared" si="4"/>
        <v>0.41336641433788746</v>
      </c>
      <c r="AF11">
        <f t="shared" si="4"/>
        <v>0.27453416849180812</v>
      </c>
      <c r="AH11">
        <f>AH8+1</f>
        <v>3</v>
      </c>
      <c r="AI11" s="8">
        <v>7</v>
      </c>
      <c r="AJ11" s="8">
        <f t="shared" si="10"/>
        <v>1.2756770366267485</v>
      </c>
      <c r="AK11" s="8">
        <f t="shared" si="5"/>
        <v>1.1021720214317732</v>
      </c>
      <c r="AL11" s="8">
        <f t="shared" si="6"/>
        <v>1.2783754102221749</v>
      </c>
      <c r="AM11" s="8">
        <f t="shared" si="7"/>
        <v>1.046045117838684</v>
      </c>
      <c r="AO11" s="8">
        <v>7</v>
      </c>
      <c r="AP11" s="8">
        <f t="shared" si="8"/>
        <v>0.45748524825038717</v>
      </c>
      <c r="AQ11" s="8">
        <f t="shared" si="2"/>
        <v>0.4384595204977571</v>
      </c>
      <c r="AR11" s="8">
        <f t="shared" si="2"/>
        <v>0.58892399571719278</v>
      </c>
      <c r="AS11" s="8">
        <f t="shared" si="2"/>
        <v>0.20264202718891283</v>
      </c>
      <c r="AU11" s="16">
        <f t="shared" si="11"/>
        <v>6</v>
      </c>
      <c r="AV11" s="36">
        <f>AVERAGE(AJ23:AJ25)</f>
        <v>2.5683362924305708</v>
      </c>
      <c r="AW11" s="36">
        <f>AVERAGE(AK23:AK25)</f>
        <v>2.0984139012768699</v>
      </c>
      <c r="AX11" s="36">
        <f>AVERAGE(AL23:AL25)</f>
        <v>1.9158760300585633</v>
      </c>
      <c r="AY11" s="36">
        <f>AVERAGE(AM23:AM25)</f>
        <v>4.7581004406971692</v>
      </c>
      <c r="BA11" s="16">
        <f t="shared" si="12"/>
        <v>6</v>
      </c>
      <c r="BB11" s="36">
        <f>AVERAGE(AP23:AP25)</f>
        <v>0.92106068589276158</v>
      </c>
      <c r="BC11" s="36">
        <f>AVERAGE(AQ23:AQ25)</f>
        <v>0.8347785418872008</v>
      </c>
      <c r="BD11" s="36">
        <f>AVERAGE(AR23:AR25)</f>
        <v>0.8826087844765319</v>
      </c>
      <c r="BE11" s="36">
        <f>AVERAGE(AS23:AS25)</f>
        <v>0.92174907413508589</v>
      </c>
    </row>
    <row r="12" spans="1:57" x14ac:dyDescent="0.3">
      <c r="A12" s="1"/>
      <c r="B12">
        <v>8</v>
      </c>
      <c r="C12" s="13">
        <f>'S3 UE after recession'!C12</f>
        <v>5.1351351351351351</v>
      </c>
      <c r="D12" s="13">
        <f>'S3 UE after recession'!D12</f>
        <v>5.4906085975794907</v>
      </c>
      <c r="E12" s="13">
        <f>'S3 UE after recession'!E12</f>
        <v>7.489402229733515</v>
      </c>
      <c r="F12" s="13">
        <f>'S3 UE after recession'!F12</f>
        <v>9.0310038606514738</v>
      </c>
      <c r="G12" s="33">
        <f>'S3 UE after recession'!G12+L12*$A$2/G$2</f>
        <v>6.8727277915386376</v>
      </c>
      <c r="H12" s="33">
        <f>'S3 UE after recession'!H12+M12*$A$2/H$2</f>
        <v>5.8101660414363794</v>
      </c>
      <c r="I12" s="33">
        <f>'S3 UE after recession'!I12+N12*$A$2/I$2</f>
        <v>6.3449094622054671</v>
      </c>
      <c r="J12" s="5"/>
      <c r="K12" s="5"/>
      <c r="L12" s="10">
        <f>'S4 GE after recession'!AJ12</f>
        <v>3.7369665938475904E-2</v>
      </c>
      <c r="M12" s="10">
        <f>'S4 GE after recession'!AK12</f>
        <v>0.13851109113391935</v>
      </c>
      <c r="N12" s="10">
        <f>'S4 GE after recession'!AL12</f>
        <v>0.12620299208584562</v>
      </c>
      <c r="P12">
        <v>8</v>
      </c>
      <c r="Q12" s="13">
        <f t="shared" si="3"/>
        <v>1.601860608035262</v>
      </c>
      <c r="R12" s="13">
        <f t="shared" si="0"/>
        <v>0.64471592153557378</v>
      </c>
      <c r="S12" s="13">
        <f t="shared" si="0"/>
        <v>1.2179358533516904</v>
      </c>
      <c r="T12" s="13">
        <f t="shared" si="0"/>
        <v>1.787737712304077</v>
      </c>
      <c r="U12" s="13">
        <f t="shared" si="0"/>
        <v>1.367367183260713</v>
      </c>
      <c r="V12" s="13">
        <f t="shared" si="0"/>
        <v>1.5433307672638996</v>
      </c>
      <c r="W12" s="13">
        <f t="shared" si="0"/>
        <v>1.3779790187225736</v>
      </c>
      <c r="Y12">
        <v>8</v>
      </c>
      <c r="Z12">
        <f t="shared" si="9"/>
        <v>9.900770603295328E-2</v>
      </c>
      <c r="AA12">
        <f t="shared" si="4"/>
        <v>0.12747888973780519</v>
      </c>
      <c r="AB12">
        <f t="shared" si="4"/>
        <v>-0.2422629586330407</v>
      </c>
      <c r="AC12">
        <f t="shared" si="4"/>
        <v>0.16531831158189192</v>
      </c>
      <c r="AD12">
        <f t="shared" si="4"/>
        <v>0.26519516182893987</v>
      </c>
      <c r="AE12">
        <f t="shared" si="4"/>
        <v>0.26495535704172468</v>
      </c>
      <c r="AF12">
        <f t="shared" si="4"/>
        <v>0.33193390088388952</v>
      </c>
      <c r="AH12">
        <f t="shared" ref="AH12:AH56" si="13">AH9+1</f>
        <v>3</v>
      </c>
      <c r="AI12" s="8">
        <v>8</v>
      </c>
      <c r="AJ12" s="8">
        <f t="shared" si="10"/>
        <v>1.3130625238066509</v>
      </c>
      <c r="AK12" s="8">
        <f t="shared" si="5"/>
        <v>1.367367183260713</v>
      </c>
      <c r="AL12" s="8">
        <f t="shared" si="6"/>
        <v>1.5433307672638996</v>
      </c>
      <c r="AM12" s="8">
        <f t="shared" si="7"/>
        <v>1.3779790187225736</v>
      </c>
      <c r="AO12" s="8">
        <v>8</v>
      </c>
      <c r="AP12" s="8">
        <f t="shared" si="8"/>
        <v>0.47089248879199425</v>
      </c>
      <c r="AQ12" s="8">
        <f t="shared" si="2"/>
        <v>0.54395788303357284</v>
      </c>
      <c r="AR12" s="8">
        <f t="shared" si="2"/>
        <v>0.71098404655043679</v>
      </c>
      <c r="AS12" s="8">
        <f t="shared" si="2"/>
        <v>0.26694495009420205</v>
      </c>
      <c r="AU12" s="16">
        <f t="shared" si="11"/>
        <v>7</v>
      </c>
      <c r="AV12" s="36">
        <f>AVERAGE(AJ26:AJ28)</f>
        <v>2.3195151484180165</v>
      </c>
      <c r="AW12" s="36">
        <f>AVERAGE(AK26:AK28)</f>
        <v>2.4245349945205481</v>
      </c>
      <c r="AX12" s="36">
        <f>AVERAGE(AL26:AL28)</f>
        <v>1.8313271041155776</v>
      </c>
      <c r="AY12" s="36">
        <f>AVERAGE(AM26:AM28)</f>
        <v>5.0479833018332387</v>
      </c>
      <c r="BA12" s="16">
        <f t="shared" si="12"/>
        <v>7</v>
      </c>
      <c r="BB12" s="36">
        <f>AVERAGE(AP26:AP28)</f>
        <v>0.83182806700081002</v>
      </c>
      <c r="BC12" s="36">
        <f>AVERAGE(AQ26:AQ28)</f>
        <v>0.96451409621752715</v>
      </c>
      <c r="BD12" s="36">
        <f>AVERAGE(AR26:AR28)</f>
        <v>0.84365865222133907</v>
      </c>
      <c r="BE12" s="36">
        <f>AVERAGE(AS26:AS28)</f>
        <v>0.97790578250853333</v>
      </c>
    </row>
    <row r="13" spans="1:57" x14ac:dyDescent="0.3">
      <c r="A13" s="1"/>
      <c r="B13">
        <v>9</v>
      </c>
      <c r="C13" s="13">
        <f>'S3 UE after recession'!C13</f>
        <v>5.3716517588060855</v>
      </c>
      <c r="D13" s="13">
        <f>'S3 UE after recession'!D13</f>
        <v>5.4551972104845801</v>
      </c>
      <c r="E13" s="13">
        <f>'S3 UE after recession'!E13</f>
        <v>7.5303756808342257</v>
      </c>
      <c r="F13" s="13">
        <f>'S3 UE after recession'!F13</f>
        <v>9.3279912584228732</v>
      </c>
      <c r="G13" s="33">
        <f>'S3 UE after recession'!G13+L13*$A$2/G$2</f>
        <v>6.7060897315044521</v>
      </c>
      <c r="H13" s="33">
        <f>'S3 UE after recession'!H13+M13*$A$2/H$2</f>
        <v>5.9846027960275476</v>
      </c>
      <c r="I13" s="33">
        <f>'S3 UE after recession'!I13+N13*$A$2/I$2</f>
        <v>6.3222530495354663</v>
      </c>
      <c r="J13" s="5"/>
      <c r="K13" s="5"/>
      <c r="L13" s="10">
        <f>'S4 GE after recession'!AJ13</f>
        <v>1.964372233438727E-2</v>
      </c>
      <c r="M13" s="10">
        <f>'S4 GE after recession'!AK13</f>
        <v>0.13863114388250164</v>
      </c>
      <c r="N13" s="10">
        <f>'S4 GE after recession'!AL13</f>
        <v>9.3997581294444466E-2</v>
      </c>
      <c r="P13">
        <v>9</v>
      </c>
      <c r="Q13" s="13">
        <f t="shared" si="3"/>
        <v>1.8383772317062124</v>
      </c>
      <c r="R13" s="13">
        <f t="shared" si="0"/>
        <v>0.60930453444066313</v>
      </c>
      <c r="S13" s="13">
        <f t="shared" si="0"/>
        <v>1.2589093044524011</v>
      </c>
      <c r="T13" s="13">
        <f t="shared" si="0"/>
        <v>2.0847251100754765</v>
      </c>
      <c r="U13" s="13">
        <f t="shared" si="0"/>
        <v>1.2007291232265276</v>
      </c>
      <c r="V13" s="13">
        <f t="shared" si="0"/>
        <v>1.7177675218550679</v>
      </c>
      <c r="W13" s="13">
        <f t="shared" si="0"/>
        <v>1.3553226060525727</v>
      </c>
      <c r="Y13">
        <v>9</v>
      </c>
      <c r="Z13">
        <f t="shared" si="9"/>
        <v>0.23651662367095039</v>
      </c>
      <c r="AA13">
        <f t="shared" si="4"/>
        <v>-3.5411387094910651E-2</v>
      </c>
      <c r="AB13">
        <f t="shared" si="4"/>
        <v>4.0973451100710712E-2</v>
      </c>
      <c r="AC13">
        <f t="shared" si="4"/>
        <v>0.29698739777139949</v>
      </c>
      <c r="AD13">
        <f t="shared" si="4"/>
        <v>-0.16663806003418546</v>
      </c>
      <c r="AE13">
        <f t="shared" si="4"/>
        <v>0.17443675459116825</v>
      </c>
      <c r="AF13">
        <f t="shared" si="4"/>
        <v>-2.2656412670000847E-2</v>
      </c>
      <c r="AH13">
        <f t="shared" si="13"/>
        <v>3</v>
      </c>
      <c r="AI13" s="8">
        <v>9</v>
      </c>
      <c r="AJ13" s="8">
        <f t="shared" si="10"/>
        <v>1.4478290451686884</v>
      </c>
      <c r="AK13" s="8">
        <f t="shared" si="5"/>
        <v>1.2007291232265276</v>
      </c>
      <c r="AL13" s="8">
        <f t="shared" si="6"/>
        <v>1.7177675218550679</v>
      </c>
      <c r="AM13" s="8">
        <f t="shared" si="7"/>
        <v>1.3553226060525727</v>
      </c>
      <c r="AO13" s="8">
        <v>9</v>
      </c>
      <c r="AP13" s="8">
        <f t="shared" si="8"/>
        <v>0.51922266462096633</v>
      </c>
      <c r="AQ13" s="8">
        <f t="shared" si="2"/>
        <v>0.47766692075315514</v>
      </c>
      <c r="AR13" s="8">
        <f t="shared" si="2"/>
        <v>0.79134384516070289</v>
      </c>
      <c r="AS13" s="8">
        <f t="shared" si="2"/>
        <v>0.26255590289730513</v>
      </c>
      <c r="AU13" s="16">
        <f t="shared" si="11"/>
        <v>8</v>
      </c>
      <c r="AV13" s="36">
        <f>AVERAGE(AJ29:AJ31)</f>
        <v>1.8947320531437679</v>
      </c>
      <c r="AW13" s="36">
        <f>AVERAGE(AK29:AK31)</f>
        <v>2.279806160220712</v>
      </c>
      <c r="AX13" s="36">
        <f>AVERAGE(AL29:AL31)</f>
        <v>2.0138813731956113</v>
      </c>
      <c r="AY13" s="36">
        <f>AVERAGE(AM29:AM31)</f>
        <v>4.8843650179385243</v>
      </c>
      <c r="BA13" s="16">
        <f t="shared" si="12"/>
        <v>8</v>
      </c>
      <c r="BB13" s="36">
        <f>AVERAGE(AP29:AP31)</f>
        <v>0.67949170425810801</v>
      </c>
      <c r="BC13" s="36">
        <f>AVERAGE(AQ29:AQ31)</f>
        <v>0.90693893185536989</v>
      </c>
      <c r="BD13" s="36">
        <f>AVERAGE(AR29:AR31)</f>
        <v>0.92775804018059294</v>
      </c>
      <c r="BE13" s="36">
        <f>AVERAGE(AS29:AS31)</f>
        <v>0.9462093096048575</v>
      </c>
    </row>
    <row r="14" spans="1:57" x14ac:dyDescent="0.3">
      <c r="A14" s="1"/>
      <c r="B14">
        <v>10</v>
      </c>
      <c r="C14" s="13">
        <f>'S3 UE after recession'!C14</f>
        <v>5.51299293914213</v>
      </c>
      <c r="D14" s="13">
        <f>'S3 UE after recession'!D14</f>
        <v>5.8786004670876215</v>
      </c>
      <c r="E14" s="13">
        <f>'S3 UE after recession'!E14</f>
        <v>7.4585378551242005</v>
      </c>
      <c r="F14" s="13">
        <f>'S3 UE after recession'!F14</f>
        <v>9.3570904745090591</v>
      </c>
      <c r="G14" s="33">
        <f>'S3 UE after recession'!G14+L14*$A$2/G$2</f>
        <v>6.9335167096719896</v>
      </c>
      <c r="H14" s="33">
        <f>'S3 UE after recession'!H14+M14*$A$2/H$2</f>
        <v>5.9214882391098174</v>
      </c>
      <c r="I14" s="33">
        <f>'S3 UE after recession'!I14+N14*$A$2/I$2</f>
        <v>6.6546752681603998</v>
      </c>
      <c r="J14" s="5"/>
      <c r="K14" s="5"/>
      <c r="L14" s="10">
        <f>'S4 GE after recession'!AJ14</f>
        <v>5.1657200617474253E-3</v>
      </c>
      <c r="M14" s="10">
        <f>'S4 GE after recession'!AK14</f>
        <v>0.12430358338042291</v>
      </c>
      <c r="N14" s="10">
        <f>'S4 GE after recession'!AL14</f>
        <v>7.8369616859302216E-2</v>
      </c>
      <c r="P14">
        <v>10</v>
      </c>
      <c r="Q14" s="13">
        <f t="shared" si="3"/>
        <v>1.9797184120422568</v>
      </c>
      <c r="R14" s="13">
        <f t="shared" si="0"/>
        <v>1.0327077910437046</v>
      </c>
      <c r="S14" s="13">
        <f t="shared" si="0"/>
        <v>1.187071478742376</v>
      </c>
      <c r="T14" s="13">
        <f t="shared" si="0"/>
        <v>2.1138243261616623</v>
      </c>
      <c r="U14" s="13">
        <f t="shared" si="0"/>
        <v>1.4281561013940651</v>
      </c>
      <c r="V14" s="13">
        <f t="shared" si="0"/>
        <v>1.6546529649373376</v>
      </c>
      <c r="W14" s="13">
        <f t="shared" si="0"/>
        <v>1.6877448246775062</v>
      </c>
      <c r="Y14">
        <v>10</v>
      </c>
      <c r="Z14">
        <f t="shared" si="9"/>
        <v>0.14134118033604448</v>
      </c>
      <c r="AA14">
        <f t="shared" si="4"/>
        <v>0.42340325660304146</v>
      </c>
      <c r="AB14">
        <f t="shared" si="4"/>
        <v>-7.1837825710025172E-2</v>
      </c>
      <c r="AC14">
        <f t="shared" si="4"/>
        <v>2.909921608618582E-2</v>
      </c>
      <c r="AD14">
        <f t="shared" si="4"/>
        <v>0.22742697816753754</v>
      </c>
      <c r="AE14">
        <f t="shared" si="4"/>
        <v>-6.3114556917730269E-2</v>
      </c>
      <c r="AF14">
        <f t="shared" si="4"/>
        <v>0.33242221862493349</v>
      </c>
      <c r="AH14">
        <f t="shared" si="13"/>
        <v>4</v>
      </c>
      <c r="AI14" s="8">
        <v>10</v>
      </c>
      <c r="AJ14" s="8">
        <f t="shared" si="10"/>
        <v>1.5783305019975</v>
      </c>
      <c r="AK14" s="8">
        <f t="shared" si="5"/>
        <v>1.4281561013940651</v>
      </c>
      <c r="AL14" s="8">
        <f t="shared" si="6"/>
        <v>1.6546529649373376</v>
      </c>
      <c r="AM14" s="8">
        <f t="shared" si="7"/>
        <v>1.6877448246775062</v>
      </c>
      <c r="AO14" s="8">
        <v>10</v>
      </c>
      <c r="AP14" s="8">
        <f t="shared" si="8"/>
        <v>0.56602329648954364</v>
      </c>
      <c r="AQ14" s="8">
        <f t="shared" si="2"/>
        <v>0.56814056901910792</v>
      </c>
      <c r="AR14" s="8">
        <f t="shared" si="2"/>
        <v>0.76226813175860442</v>
      </c>
      <c r="AS14" s="8">
        <f t="shared" si="2"/>
        <v>0.32695342372697633</v>
      </c>
      <c r="AU14" s="16">
        <f t="shared" si="11"/>
        <v>9</v>
      </c>
      <c r="AV14" s="36">
        <f>AVERAGE(AJ32:AJ34)</f>
        <v>1.4250292177644768</v>
      </c>
      <c r="AW14" s="36">
        <f>AVERAGE(AK32:AK34)</f>
        <v>2.1560255459270938</v>
      </c>
      <c r="AX14" s="36">
        <f>AVERAGE(AL32:AL34)</f>
        <v>1.9007811874422595</v>
      </c>
      <c r="AY14" s="36">
        <f>AVERAGE(AM32:AM34)</f>
        <v>4.6982211958638151</v>
      </c>
      <c r="BA14" s="16">
        <f t="shared" si="12"/>
        <v>9</v>
      </c>
      <c r="BB14" s="36">
        <f>AVERAGE(AP32:AP34)</f>
        <v>0.51104615567661538</v>
      </c>
      <c r="BC14" s="36">
        <f>AVERAGE(AQ32:AQ34)</f>
        <v>0.8576972638264585</v>
      </c>
      <c r="BD14" s="36">
        <f>AVERAGE(AR32:AR34)</f>
        <v>0.87565486862581088</v>
      </c>
      <c r="BE14" s="36">
        <f>AVERAGE(AS32:AS34)</f>
        <v>0.91014914278160541</v>
      </c>
    </row>
    <row r="15" spans="1:57" x14ac:dyDescent="0.3">
      <c r="A15" s="1"/>
      <c r="B15">
        <v>11</v>
      </c>
      <c r="C15" s="13">
        <f>'S3 UE after recession'!C15</f>
        <v>5.8624982046248864</v>
      </c>
      <c r="D15" s="13">
        <f>'S3 UE after recession'!D15</f>
        <v>5.9696491493547201</v>
      </c>
      <c r="E15" s="13">
        <f>'S3 UE after recession'!E15</f>
        <v>7.1894328936582461</v>
      </c>
      <c r="F15" s="13">
        <f>'S3 UE after recession'!F15</f>
        <v>9.5729508271182127</v>
      </c>
      <c r="G15" s="33">
        <f>'S3 UE after recession'!G15+L15*$A$2/G$2</f>
        <v>6.9436024323808834</v>
      </c>
      <c r="H15" s="33">
        <f>'S3 UE after recession'!H15+M15*$A$2/H$2</f>
        <v>5.9009970593213223</v>
      </c>
      <c r="I15" s="33">
        <f>'S3 UE after recession'!I15+N15*$A$2/I$2</f>
        <v>6.9538900005761235</v>
      </c>
      <c r="J15" s="5"/>
      <c r="K15" s="5"/>
      <c r="L15" s="10">
        <f>'S4 GE after recession'!AJ15</f>
        <v>3.3162996070650763E-2</v>
      </c>
      <c r="M15" s="10">
        <f>'S4 GE after recession'!AK15</f>
        <v>0.11740680679065463</v>
      </c>
      <c r="N15" s="10">
        <f>'S4 GE after recession'!AL15</f>
        <v>7.2727301882716588E-2</v>
      </c>
      <c r="P15">
        <v>11</v>
      </c>
      <c r="Q15" s="13">
        <f t="shared" si="3"/>
        <v>2.3292236775250132</v>
      </c>
      <c r="R15" s="13">
        <f t="shared" si="0"/>
        <v>1.1237564733108032</v>
      </c>
      <c r="S15" s="13">
        <f t="shared" si="0"/>
        <v>0.91796651727642153</v>
      </c>
      <c r="T15" s="13">
        <f t="shared" si="0"/>
        <v>2.3296846787708159</v>
      </c>
      <c r="U15" s="13">
        <f t="shared" si="0"/>
        <v>1.4382418241029589</v>
      </c>
      <c r="V15" s="13">
        <f t="shared" si="0"/>
        <v>1.6341617851488426</v>
      </c>
      <c r="W15" s="13">
        <f t="shared" si="0"/>
        <v>1.9869595570932299</v>
      </c>
      <c r="Y15">
        <v>11</v>
      </c>
      <c r="Z15">
        <f t="shared" si="9"/>
        <v>0.3495052654827564</v>
      </c>
      <c r="AA15">
        <f t="shared" si="4"/>
        <v>9.1048682267098613E-2</v>
      </c>
      <c r="AB15">
        <f t="shared" si="4"/>
        <v>-0.26910496146595442</v>
      </c>
      <c r="AC15">
        <f t="shared" si="4"/>
        <v>0.21586035260915359</v>
      </c>
      <c r="AD15">
        <f t="shared" si="4"/>
        <v>1.0085722708893741E-2</v>
      </c>
      <c r="AE15">
        <f t="shared" si="4"/>
        <v>-2.0491179788495018E-2</v>
      </c>
      <c r="AF15">
        <f t="shared" si="4"/>
        <v>0.29921473241572372</v>
      </c>
      <c r="AH15">
        <f t="shared" si="13"/>
        <v>4</v>
      </c>
      <c r="AI15" s="8">
        <v>11</v>
      </c>
      <c r="AJ15" s="8">
        <f t="shared" si="10"/>
        <v>1.6751578367207636</v>
      </c>
      <c r="AK15" s="8">
        <f t="shared" si="5"/>
        <v>1.4382418241029589</v>
      </c>
      <c r="AL15" s="8">
        <f t="shared" si="6"/>
        <v>1.6341617851488426</v>
      </c>
      <c r="AM15" s="8">
        <f t="shared" si="7"/>
        <v>1.9869595570932299</v>
      </c>
      <c r="AO15" s="8">
        <v>11</v>
      </c>
      <c r="AP15" s="8">
        <f t="shared" si="8"/>
        <v>0.60074766323085427</v>
      </c>
      <c r="AQ15" s="8">
        <f t="shared" si="2"/>
        <v>0.57215281126153961</v>
      </c>
      <c r="AR15" s="8">
        <f t="shared" si="2"/>
        <v>0.75282822280736572</v>
      </c>
      <c r="AS15" s="8">
        <f t="shared" si="2"/>
        <v>0.38491792153639204</v>
      </c>
      <c r="AU15" s="16">
        <f t="shared" si="11"/>
        <v>10</v>
      </c>
      <c r="AV15" s="36">
        <f>AVERAGE(AJ35:AJ37)</f>
        <v>1.2967356060371633</v>
      </c>
      <c r="AW15" s="36">
        <f>AVERAGE(AK35:AK37)</f>
        <v>1.8579093891817691</v>
      </c>
      <c r="AX15" s="36">
        <f>AVERAGE(AL35:AL37)</f>
        <v>1.5170316547135074</v>
      </c>
      <c r="AY15" s="36">
        <f>AVERAGE(AM35:AM37)</f>
        <v>4.3779992784869757</v>
      </c>
      <c r="BA15" s="16">
        <f t="shared" si="12"/>
        <v>10</v>
      </c>
      <c r="BB15" s="36">
        <f>AVERAGE(AP35:AP37)</f>
        <v>0.46503730459216835</v>
      </c>
      <c r="BC15" s="36">
        <f>AVERAGE(AQ35:AQ37)</f>
        <v>0.73910246682790248</v>
      </c>
      <c r="BD15" s="36">
        <f>AVERAGE(AR35:AR37)</f>
        <v>0.69886852999470028</v>
      </c>
      <c r="BE15" s="36">
        <f>AVERAGE(AS35:AS37)</f>
        <v>0.84811508958355752</v>
      </c>
    </row>
    <row r="16" spans="1:57" x14ac:dyDescent="0.3">
      <c r="A16" s="1"/>
      <c r="B16">
        <v>12</v>
      </c>
      <c r="C16" s="13">
        <f>'S3 UE after recession'!C16</f>
        <v>6.0666905700968092</v>
      </c>
      <c r="D16" s="13">
        <f>'S3 UE after recession'!D16</f>
        <v>6.6188043033007782</v>
      </c>
      <c r="E16" s="13">
        <f>'S3 UE after recession'!E16</f>
        <v>7.4713494899376078</v>
      </c>
      <c r="F16" s="13">
        <f>'S3 UE after recession'!F16</f>
        <v>9.8321581990538505</v>
      </c>
      <c r="G16" s="33">
        <f>'S3 UE after recession'!G16+L16*$A$2/G$2</f>
        <v>6.9523292506922889</v>
      </c>
      <c r="H16" s="33">
        <f>'S3 UE after recession'!H16+M16*$A$2/H$2</f>
        <v>6.0423232968988563</v>
      </c>
      <c r="I16" s="33">
        <f>'S3 UE after recession'!I16+N16*$A$2/I$2</f>
        <v>7.4714081699152084</v>
      </c>
      <c r="J16" s="5"/>
      <c r="K16" s="5"/>
      <c r="L16" s="10">
        <f>'S4 GE after recession'!AJ16</f>
        <v>7.6722615038926634E-2</v>
      </c>
      <c r="M16" s="10">
        <f>'S4 GE after recession'!AK16</f>
        <v>0.15601466353222548</v>
      </c>
      <c r="N16" s="10">
        <f>'S4 GE after recession'!AL16</f>
        <v>9.0772750621923137E-2</v>
      </c>
      <c r="P16">
        <v>12</v>
      </c>
      <c r="Q16" s="13">
        <f t="shared" si="3"/>
        <v>2.5334160429969361</v>
      </c>
      <c r="R16" s="13">
        <f t="shared" si="0"/>
        <v>1.7729116272568612</v>
      </c>
      <c r="S16" s="13">
        <f t="shared" si="0"/>
        <v>1.1998831135557833</v>
      </c>
      <c r="T16" s="13">
        <f t="shared" si="0"/>
        <v>2.5888920507064537</v>
      </c>
      <c r="U16" s="13">
        <f t="shared" si="0"/>
        <v>1.4469686424143644</v>
      </c>
      <c r="V16" s="13">
        <f t="shared" si="0"/>
        <v>1.7754880227263765</v>
      </c>
      <c r="W16" s="13">
        <f t="shared" si="0"/>
        <v>2.5044777264323148</v>
      </c>
      <c r="Y16">
        <v>12</v>
      </c>
      <c r="Z16">
        <f t="shared" si="9"/>
        <v>0.20419236547192288</v>
      </c>
      <c r="AA16">
        <f t="shared" si="4"/>
        <v>0.64915515394605805</v>
      </c>
      <c r="AB16">
        <f t="shared" si="4"/>
        <v>0.28191659627936172</v>
      </c>
      <c r="AC16">
        <f t="shared" si="4"/>
        <v>0.25920737193563781</v>
      </c>
      <c r="AD16">
        <f t="shared" si="4"/>
        <v>8.7268183114055375E-3</v>
      </c>
      <c r="AE16">
        <f t="shared" si="4"/>
        <v>0.14132623757753393</v>
      </c>
      <c r="AF16">
        <f t="shared" si="4"/>
        <v>0.5175181693390849</v>
      </c>
      <c r="AH16">
        <f t="shared" si="13"/>
        <v>4</v>
      </c>
      <c r="AI16" s="8">
        <v>12</v>
      </c>
      <c r="AJ16" s="8">
        <f t="shared" si="10"/>
        <v>2.0237757086290085</v>
      </c>
      <c r="AK16" s="8">
        <f t="shared" si="5"/>
        <v>1.4469686424143644</v>
      </c>
      <c r="AL16" s="8">
        <f t="shared" si="6"/>
        <v>1.7754880227263765</v>
      </c>
      <c r="AM16" s="8">
        <f t="shared" si="7"/>
        <v>2.5044777264323148</v>
      </c>
      <c r="AO16" s="8">
        <v>12</v>
      </c>
      <c r="AP16" s="8">
        <f t="shared" si="8"/>
        <v>0.72576953718117276</v>
      </c>
      <c r="AQ16" s="8">
        <f t="shared" si="2"/>
        <v>0.57562446223605745</v>
      </c>
      <c r="AR16" s="8">
        <f t="shared" si="2"/>
        <v>0.81793461633489262</v>
      </c>
      <c r="AS16" s="8">
        <f t="shared" si="2"/>
        <v>0.48517261337860368</v>
      </c>
      <c r="AU16" s="16">
        <f t="shared" si="11"/>
        <v>11</v>
      </c>
      <c r="AV16" s="36">
        <f>AVERAGE(AJ38:AJ40)</f>
        <v>1.0752330701599455</v>
      </c>
      <c r="AW16" s="36">
        <f>AVERAGE(AK38:AK40)</f>
        <v>1.763063231186939</v>
      </c>
      <c r="AX16" s="36">
        <f>AVERAGE(AL38:AL40)</f>
        <v>1.3513016380268239</v>
      </c>
      <c r="AY16" s="36">
        <f>AVERAGE(AM38:AM40)</f>
        <v>4.3165201058069878</v>
      </c>
      <c r="BA16" s="16">
        <f t="shared" si="12"/>
        <v>11</v>
      </c>
      <c r="BB16" s="36">
        <f>AVERAGE(AP38:AP40)</f>
        <v>0.38560172669555942</v>
      </c>
      <c r="BC16" s="36">
        <f>AVERAGE(AQ38:AQ40)</f>
        <v>0.70137133217122205</v>
      </c>
      <c r="BD16" s="36">
        <f>AVERAGE(AR38:AR40)</f>
        <v>0.62251976510377072</v>
      </c>
      <c r="BE16" s="36">
        <f>AVERAGE(AS38:AS40)</f>
        <v>0.83620521689325633</v>
      </c>
    </row>
    <row r="17" spans="1:57" x14ac:dyDescent="0.3">
      <c r="A17" s="1"/>
      <c r="B17">
        <v>13</v>
      </c>
      <c r="C17" s="13">
        <f>'S3 UE after recession'!C17</f>
        <v>5.9463327370304118</v>
      </c>
      <c r="D17" s="13">
        <f>'S3 UE after recession'!D17</f>
        <v>7.1524035352446651</v>
      </c>
      <c r="E17" s="13">
        <f>'S3 UE after recession'!E17</f>
        <v>7.4379630827220486</v>
      </c>
      <c r="F17" s="13">
        <f>'S3 UE after recession'!F17</f>
        <v>9.8458113904120754</v>
      </c>
      <c r="G17" s="33">
        <f>'S3 UE after recession'!G17+L17*$A$2/G$2</f>
        <v>6.9587512034718477</v>
      </c>
      <c r="H17" s="33">
        <f>'S3 UE after recession'!H17+M17*$A$2/H$2</f>
        <v>6.228122239464847</v>
      </c>
      <c r="I17" s="33">
        <f>'S3 UE after recession'!I17+N17*$A$2/I$2</f>
        <v>8.0662382047448897</v>
      </c>
      <c r="J17" s="5"/>
      <c r="K17" s="5"/>
      <c r="L17" s="10">
        <f>'S4 GE after recession'!AJ17</f>
        <v>4.673303558127273E-2</v>
      </c>
      <c r="M17" s="10">
        <f>'S4 GE after recession'!AK17</f>
        <v>0.15159863007553476</v>
      </c>
      <c r="N17" s="10">
        <f>'S4 GE after recession'!AL17</f>
        <v>0.12243825103605133</v>
      </c>
      <c r="P17">
        <v>13</v>
      </c>
      <c r="Q17" s="13">
        <f t="shared" si="3"/>
        <v>2.4130582099305387</v>
      </c>
      <c r="R17" s="13">
        <f t="shared" si="0"/>
        <v>2.3065108592007482</v>
      </c>
      <c r="S17" s="13">
        <f t="shared" si="0"/>
        <v>1.1664967063402241</v>
      </c>
      <c r="T17" s="13">
        <f t="shared" si="0"/>
        <v>2.6025452420646786</v>
      </c>
      <c r="U17" s="13">
        <f t="shared" si="0"/>
        <v>1.4533905951939232</v>
      </c>
      <c r="V17" s="13">
        <f t="shared" si="0"/>
        <v>1.9612869652923672</v>
      </c>
      <c r="W17" s="13">
        <f t="shared" si="0"/>
        <v>3.0993077612619961</v>
      </c>
      <c r="Y17">
        <v>13</v>
      </c>
      <c r="Z17">
        <f t="shared" si="9"/>
        <v>-0.12035783306639747</v>
      </c>
      <c r="AA17">
        <f t="shared" si="4"/>
        <v>0.53359923194388692</v>
      </c>
      <c r="AB17">
        <f t="shared" si="4"/>
        <v>-3.3386407215559188E-2</v>
      </c>
      <c r="AC17">
        <f t="shared" si="4"/>
        <v>1.3653191358224959E-2</v>
      </c>
      <c r="AD17">
        <f t="shared" si="4"/>
        <v>6.4219527795588149E-3</v>
      </c>
      <c r="AE17">
        <f t="shared" si="4"/>
        <v>0.18579894256599072</v>
      </c>
      <c r="AF17">
        <f t="shared" si="4"/>
        <v>0.59483003482968133</v>
      </c>
      <c r="AH17">
        <f t="shared" si="13"/>
        <v>5</v>
      </c>
      <c r="AI17" s="8">
        <v>13</v>
      </c>
      <c r="AJ17" s="8">
        <f t="shared" si="10"/>
        <v>2.1221527543840475</v>
      </c>
      <c r="AK17" s="8">
        <f t="shared" si="5"/>
        <v>1.4533905951939232</v>
      </c>
      <c r="AL17" s="8">
        <f t="shared" si="6"/>
        <v>1.9612869652923672</v>
      </c>
      <c r="AM17" s="8">
        <f t="shared" si="7"/>
        <v>3.0993077612619961</v>
      </c>
      <c r="AO17" s="8">
        <v>13</v>
      </c>
      <c r="AP17" s="8">
        <f t="shared" si="8"/>
        <v>0.76104966366082816</v>
      </c>
      <c r="AQ17" s="8">
        <f t="shared" si="2"/>
        <v>0.57817920530849254</v>
      </c>
      <c r="AR17" s="8">
        <f t="shared" si="2"/>
        <v>0.90352876558168982</v>
      </c>
      <c r="AS17" s="8">
        <f t="shared" si="2"/>
        <v>0.60040431996100274</v>
      </c>
      <c r="AU17" s="16">
        <f t="shared" si="11"/>
        <v>12</v>
      </c>
      <c r="AV17" s="36">
        <f>AVERAGE(AJ41:AJ43)</f>
        <v>0.92644357135731392</v>
      </c>
      <c r="AW17" s="36">
        <f>AVERAGE(AK41:AK43)</f>
        <v>1.464250131686101</v>
      </c>
      <c r="AX17" s="36">
        <f>AVERAGE(AL41:AL43)</f>
        <v>1.2351717544904572</v>
      </c>
      <c r="AY17" s="36">
        <f>AVERAGE(AM41:AM43)</f>
        <v>3.7547609164544533</v>
      </c>
      <c r="BA17" s="16">
        <f t="shared" si="12"/>
        <v>12</v>
      </c>
      <c r="BB17" s="36">
        <f>AVERAGE(AP41:AP43)</f>
        <v>0.33224260926818427</v>
      </c>
      <c r="BC17" s="36">
        <f>AVERAGE(AQ41:AQ43)</f>
        <v>0.582499281549407</v>
      </c>
      <c r="BD17" s="36">
        <f>AVERAGE(AR41:AR43)</f>
        <v>0.56902086760657689</v>
      </c>
      <c r="BE17" s="36">
        <f>AVERAGE(AS41:AS43)</f>
        <v>0.72738006300543601</v>
      </c>
    </row>
    <row r="18" spans="1:57" x14ac:dyDescent="0.3">
      <c r="A18" s="1"/>
      <c r="B18">
        <v>14</v>
      </c>
      <c r="C18" s="13">
        <f>'S3 UE after recession'!C18</f>
        <v>5.864622082939607</v>
      </c>
      <c r="D18" s="13">
        <f>'S3 UE after recession'!D18</f>
        <v>8.0545056266643744</v>
      </c>
      <c r="E18" s="13">
        <f>'S3 UE after recession'!E18</f>
        <v>7.35309019557267</v>
      </c>
      <c r="F18" s="13">
        <f>'S3 UE after recession'!F18</f>
        <v>10.130869482753949</v>
      </c>
      <c r="G18" s="33">
        <f>'S3 UE after recession'!G18+L18*$A$2/G$2</f>
        <v>6.9530136479556779</v>
      </c>
      <c r="H18" s="33">
        <f>'S3 UE after recession'!H18+M18*$A$2/H$2</f>
        <v>6.1514643029631824</v>
      </c>
      <c r="I18" s="33">
        <f>'S3 UE after recession'!I18+N18*$A$2/I$2</f>
        <v>8.5792190636021584</v>
      </c>
      <c r="J18" s="5"/>
      <c r="K18" s="5"/>
      <c r="L18" s="10">
        <f>'S4 GE after recession'!AJ18</f>
        <v>3.4763768936130202E-2</v>
      </c>
      <c r="M18" s="10">
        <f>'S4 GE after recession'!AK18</f>
        <v>0.18867108235659691</v>
      </c>
      <c r="N18" s="10">
        <f>'S4 GE after recession'!AL18</f>
        <v>0.12707145915344098</v>
      </c>
      <c r="P18">
        <v>14</v>
      </c>
      <c r="Q18" s="13">
        <f t="shared" si="3"/>
        <v>2.3313475558397339</v>
      </c>
      <c r="R18" s="13">
        <f t="shared" si="0"/>
        <v>3.2086129506204575</v>
      </c>
      <c r="S18" s="13">
        <f t="shared" si="0"/>
        <v>1.0816238191908454</v>
      </c>
      <c r="T18" s="13">
        <f t="shared" si="0"/>
        <v>2.8876033344065526</v>
      </c>
      <c r="U18" s="13">
        <f t="shared" si="0"/>
        <v>1.4476530396777534</v>
      </c>
      <c r="V18" s="13">
        <f t="shared" si="0"/>
        <v>1.8846290287907026</v>
      </c>
      <c r="W18" s="13">
        <f t="shared" si="0"/>
        <v>3.6122886201192648</v>
      </c>
      <c r="Y18">
        <v>14</v>
      </c>
      <c r="Z18">
        <f t="shared" si="9"/>
        <v>-8.1710654090804802E-2</v>
      </c>
      <c r="AA18">
        <f t="shared" si="4"/>
        <v>0.90210209141970932</v>
      </c>
      <c r="AB18">
        <f t="shared" si="4"/>
        <v>-8.4872887149378684E-2</v>
      </c>
      <c r="AC18">
        <f t="shared" si="4"/>
        <v>0.28505809234187396</v>
      </c>
      <c r="AD18">
        <f t="shared" si="4"/>
        <v>-5.7375555161698344E-3</v>
      </c>
      <c r="AE18">
        <f t="shared" si="4"/>
        <v>-7.6657936501664636E-2</v>
      </c>
      <c r="AF18">
        <f t="shared" si="4"/>
        <v>0.51298085885726863</v>
      </c>
      <c r="AH18">
        <f t="shared" si="13"/>
        <v>5</v>
      </c>
      <c r="AI18" s="8">
        <v>14</v>
      </c>
      <c r="AJ18" s="8">
        <f t="shared" si="10"/>
        <v>2.3772969150143974</v>
      </c>
      <c r="AK18" s="8">
        <f t="shared" si="5"/>
        <v>1.4476530396777534</v>
      </c>
      <c r="AL18" s="8">
        <f t="shared" si="6"/>
        <v>1.8846290287907026</v>
      </c>
      <c r="AM18" s="8">
        <f t="shared" si="7"/>
        <v>3.6122886201192648</v>
      </c>
      <c r="AO18" s="8">
        <v>14</v>
      </c>
      <c r="AP18" s="8">
        <f t="shared" si="8"/>
        <v>0.85254985243452075</v>
      </c>
      <c r="AQ18" s="8">
        <f t="shared" si="2"/>
        <v>0.57589672508623002</v>
      </c>
      <c r="AR18" s="8">
        <f t="shared" si="2"/>
        <v>0.86821386676010726</v>
      </c>
      <c r="AS18" s="8">
        <f t="shared" si="2"/>
        <v>0.69978003461729665</v>
      </c>
      <c r="AU18" s="16">
        <f t="shared" si="11"/>
        <v>13</v>
      </c>
      <c r="AV18" s="36">
        <f>AVERAGE(AJ44:AJ46)</f>
        <v>0.72882882827859385</v>
      </c>
      <c r="AW18" s="36">
        <f>AVERAGE(AK44:AK46)</f>
        <v>1.301398576999528</v>
      </c>
      <c r="AX18" s="36">
        <f>AVERAGE(AL44:AL46)</f>
        <v>1.0294370426980481</v>
      </c>
      <c r="AY18" s="36">
        <f>AVERAGE(AM44:AM46)</f>
        <v>3.695807611232675</v>
      </c>
      <c r="BA18" s="16">
        <f t="shared" si="12"/>
        <v>13</v>
      </c>
      <c r="BB18" s="36">
        <f>AVERAGE(AP44:AP46)</f>
        <v>0.26137370812815647</v>
      </c>
      <c r="BC18" s="36">
        <f>AVERAGE(AQ44:AQ46)</f>
        <v>0.51771464431335001</v>
      </c>
      <c r="BD18" s="36">
        <f>AVERAGE(AR44:AR46)</f>
        <v>0.47424267682030896</v>
      </c>
      <c r="BE18" s="36">
        <f>AVERAGE(AS44:AS46)</f>
        <v>0.71595950659166352</v>
      </c>
    </row>
    <row r="19" spans="1:57" x14ac:dyDescent="0.3">
      <c r="A19" s="1"/>
      <c r="B19">
        <v>15</v>
      </c>
      <c r="C19" s="13">
        <f>'S3 UE after recession'!C19</f>
        <v>5.9670954232725091</v>
      </c>
      <c r="D19" s="13">
        <f>'S3 UE after recession'!D19</f>
        <v>8.1055445373803572</v>
      </c>
      <c r="E19" s="13">
        <f>'S3 UE after recession'!E19</f>
        <v>7.2242368602249254</v>
      </c>
      <c r="F19" s="13">
        <f>'S3 UE after recession'!F19</f>
        <v>10.410496279708155</v>
      </c>
      <c r="G19" s="33">
        <f>'S3 UE after recession'!G19+L19*$A$2/G$2</f>
        <v>7.0533270069522152</v>
      </c>
      <c r="H19" s="33">
        <f>'S3 UE after recession'!H19+M19*$A$2/H$2</f>
        <v>6.1360007046004652</v>
      </c>
      <c r="I19" s="33">
        <f>'S3 UE after recession'!I19+N19*$A$2/I$2</f>
        <v>8.8836710081496779</v>
      </c>
      <c r="J19" s="5"/>
      <c r="K19" s="5"/>
      <c r="L19" s="10">
        <f>'S4 GE after recession'!AJ19</f>
        <v>3.7449250588550864E-2</v>
      </c>
      <c r="M19" s="10">
        <f>'S4 GE after recession'!AK19</f>
        <v>0.17992864068848879</v>
      </c>
      <c r="N19" s="10">
        <f>'S4 GE after recession'!AL19</f>
        <v>9.22812042721044E-2</v>
      </c>
      <c r="P19">
        <v>15</v>
      </c>
      <c r="Q19" s="13">
        <f t="shared" si="3"/>
        <v>2.433820896172636</v>
      </c>
      <c r="R19" s="13">
        <f t="shared" si="0"/>
        <v>3.2596518613364402</v>
      </c>
      <c r="S19" s="13">
        <f t="shared" si="0"/>
        <v>0.95277048384310081</v>
      </c>
      <c r="T19" s="13">
        <f t="shared" si="0"/>
        <v>3.1672301313607587</v>
      </c>
      <c r="U19" s="13">
        <f t="shared" si="0"/>
        <v>1.5479663986742906</v>
      </c>
      <c r="V19" s="13">
        <f t="shared" si="0"/>
        <v>1.8691654304279854</v>
      </c>
      <c r="W19" s="13">
        <f t="shared" si="0"/>
        <v>3.9167405646667843</v>
      </c>
      <c r="Y19">
        <v>15</v>
      </c>
      <c r="Z19">
        <f t="shared" si="9"/>
        <v>0.10247334033290212</v>
      </c>
      <c r="AA19">
        <f t="shared" si="4"/>
        <v>5.1038910715982766E-2</v>
      </c>
      <c r="AB19">
        <f t="shared" si="4"/>
        <v>-0.12885333534774457</v>
      </c>
      <c r="AC19">
        <f t="shared" si="4"/>
        <v>0.27962679695420611</v>
      </c>
      <c r="AD19">
        <f t="shared" si="4"/>
        <v>0.10031335899653726</v>
      </c>
      <c r="AE19">
        <f t="shared" si="4"/>
        <v>-1.5463598362717157E-2</v>
      </c>
      <c r="AF19">
        <f t="shared" si="4"/>
        <v>0.30445194454751956</v>
      </c>
      <c r="AH19">
        <f t="shared" si="13"/>
        <v>5</v>
      </c>
      <c r="AI19" s="8">
        <v>15</v>
      </c>
      <c r="AJ19" s="8">
        <f t="shared" si="10"/>
        <v>2.453368343178234</v>
      </c>
      <c r="AK19" s="8">
        <f t="shared" si="5"/>
        <v>1.5479663986742906</v>
      </c>
      <c r="AL19" s="8">
        <f t="shared" si="6"/>
        <v>1.8691654304279854</v>
      </c>
      <c r="AM19" s="8">
        <f t="shared" si="7"/>
        <v>3.9167405646667843</v>
      </c>
      <c r="AO19" s="8">
        <v>15</v>
      </c>
      <c r="AP19" s="8">
        <f t="shared" si="8"/>
        <v>0.87983070424817378</v>
      </c>
      <c r="AQ19" s="8">
        <f t="shared" si="2"/>
        <v>0.61580278913964759</v>
      </c>
      <c r="AR19" s="8">
        <f t="shared" si="2"/>
        <v>0.86109007193183029</v>
      </c>
      <c r="AS19" s="8">
        <f t="shared" si="2"/>
        <v>0.758759096010163</v>
      </c>
      <c r="AU19" s="16">
        <f t="shared" si="11"/>
        <v>14</v>
      </c>
      <c r="AV19" s="36">
        <f>AVERAGE(AJ47:AJ49)</f>
        <v>0.62744645612017214</v>
      </c>
      <c r="AW19" s="36">
        <f>AVERAGE(AK47:AK49)</f>
        <v>1.1823514022004102</v>
      </c>
      <c r="AX19" s="36">
        <f>AVERAGE(AL47:AL49)</f>
        <v>0.90979359713697561</v>
      </c>
      <c r="AY19" s="36">
        <f>AVERAGE(AM47:AM49)</f>
        <v>3.427046120368749</v>
      </c>
      <c r="BA19" s="16">
        <f t="shared" si="12"/>
        <v>14</v>
      </c>
      <c r="BB19" s="36">
        <f>AVERAGE(AP47:AP49)</f>
        <v>0.22501580690124945</v>
      </c>
      <c r="BC19" s="36">
        <f>AVERAGE(AQ47:AQ49)</f>
        <v>0.47035600504102754</v>
      </c>
      <c r="BD19" s="36">
        <f>AVERAGE(AR47:AR49)</f>
        <v>0.41912514604040019</v>
      </c>
      <c r="BE19" s="36">
        <f>AVERAGE(AS47:AS49)</f>
        <v>0.6638944738218443</v>
      </c>
    </row>
    <row r="20" spans="1:57" x14ac:dyDescent="0.3">
      <c r="A20" s="1"/>
      <c r="B20">
        <v>16</v>
      </c>
      <c r="C20" s="13">
        <f>'S3 UE after recession'!C20</f>
        <v>5.9073690229433211</v>
      </c>
      <c r="D20" s="13">
        <f>'S3 UE after recession'!D20</f>
        <v>8.5633016690817367</v>
      </c>
      <c r="E20" s="13">
        <f>'S3 UE after recession'!E20</f>
        <v>7.4838402519638896</v>
      </c>
      <c r="F20" s="13">
        <f>'S3 UE after recession'!F20</f>
        <v>10.750112561909051</v>
      </c>
      <c r="G20" s="33">
        <f>'S3 UE after recession'!G20+L20*$A$2/G$2</f>
        <v>7.1714110899582044</v>
      </c>
      <c r="H20" s="33">
        <f>'S3 UE after recession'!H20+M20*$A$2/H$2</f>
        <v>6.1418847249214119</v>
      </c>
      <c r="I20" s="33">
        <f>'S3 UE after recession'!I20+N20*$A$2/I$2</f>
        <v>9.143727817196492</v>
      </c>
      <c r="J20" s="5"/>
      <c r="K20" s="5"/>
      <c r="L20" s="10">
        <f>'S4 GE after recession'!AJ20</f>
        <v>6.4231133574283117E-2</v>
      </c>
      <c r="M20" s="10">
        <f>'S4 GE after recession'!AK20</f>
        <v>0.18403234903009702</v>
      </c>
      <c r="N20" s="10">
        <f>'S4 GE after recession'!AL20</f>
        <v>0.10109332748579147</v>
      </c>
      <c r="P20">
        <v>16</v>
      </c>
      <c r="Q20" s="13">
        <f t="shared" si="3"/>
        <v>2.374094495843448</v>
      </c>
      <c r="R20" s="13">
        <f t="shared" si="3"/>
        <v>3.7174089930378198</v>
      </c>
      <c r="S20" s="13">
        <f t="shared" si="3"/>
        <v>1.212373875582065</v>
      </c>
      <c r="T20" s="13">
        <f t="shared" si="3"/>
        <v>3.5068464135616537</v>
      </c>
      <c r="U20" s="13">
        <f t="shared" si="3"/>
        <v>1.6660504816802799</v>
      </c>
      <c r="V20" s="13">
        <f t="shared" si="3"/>
        <v>1.8750494507489321</v>
      </c>
      <c r="W20" s="13">
        <f t="shared" si="3"/>
        <v>4.1767973737135984</v>
      </c>
      <c r="Y20">
        <v>16</v>
      </c>
      <c r="Z20">
        <f t="shared" si="9"/>
        <v>-5.9726400329187967E-2</v>
      </c>
      <c r="AA20">
        <f t="shared" si="4"/>
        <v>0.45775713170137955</v>
      </c>
      <c r="AB20">
        <f t="shared" si="4"/>
        <v>0.25960339173896418</v>
      </c>
      <c r="AC20">
        <f t="shared" si="4"/>
        <v>0.33961628220089501</v>
      </c>
      <c r="AD20">
        <f t="shared" si="4"/>
        <v>0.11808408300598927</v>
      </c>
      <c r="AE20">
        <f t="shared" si="4"/>
        <v>5.8840203209467035E-3</v>
      </c>
      <c r="AF20">
        <f t="shared" si="4"/>
        <v>0.26005680904681405</v>
      </c>
      <c r="AH20">
        <f t="shared" si="13"/>
        <v>6</v>
      </c>
      <c r="AI20" s="8">
        <v>16</v>
      </c>
      <c r="AJ20" s="8">
        <f t="shared" si="10"/>
        <v>2.7026809445062465</v>
      </c>
      <c r="AK20" s="8">
        <f t="shared" si="5"/>
        <v>1.6660504816802799</v>
      </c>
      <c r="AL20" s="8">
        <f t="shared" si="6"/>
        <v>1.8750494507489321</v>
      </c>
      <c r="AM20" s="8">
        <f t="shared" si="7"/>
        <v>4.1767973737135984</v>
      </c>
      <c r="AO20" s="8">
        <v>16</v>
      </c>
      <c r="AP20" s="8">
        <f t="shared" si="8"/>
        <v>0.96923957031359598</v>
      </c>
      <c r="AQ20" s="8">
        <f t="shared" si="8"/>
        <v>0.66277829696098123</v>
      </c>
      <c r="AR20" s="8">
        <f t="shared" si="8"/>
        <v>0.86380073167276727</v>
      </c>
      <c r="AS20" s="8">
        <f t="shared" si="8"/>
        <v>0.80913783978596765</v>
      </c>
      <c r="AU20" s="16">
        <f t="shared" si="11"/>
        <v>15</v>
      </c>
      <c r="AV20" s="36">
        <f>AVERAGE(AJ50:AJ52)</f>
        <v>0.56560658158791621</v>
      </c>
      <c r="AW20" s="36">
        <f>AVERAGE(AK50:AK52)</f>
        <v>0.68921171971561124</v>
      </c>
      <c r="AX20" s="36">
        <f>AVERAGE(AL50:AL52)</f>
        <v>0.68035781109846794</v>
      </c>
      <c r="AY20" s="36">
        <f>AVERAGE(AM50:AM52)</f>
        <v>2.8964163439658734</v>
      </c>
      <c r="BA20" s="16">
        <f t="shared" si="12"/>
        <v>15</v>
      </c>
      <c r="BB20" s="36">
        <f>AVERAGE(AP50:AP52)</f>
        <v>0.20283869659833864</v>
      </c>
      <c r="BC20" s="36">
        <f>AVERAGE(AQ50:AQ52)</f>
        <v>0.27417810856365288</v>
      </c>
      <c r="BD20" s="36">
        <f>AVERAGE(AR50:AR52)</f>
        <v>0.31342830707286279</v>
      </c>
      <c r="BE20" s="36">
        <f>AVERAGE(AS50:AS52)</f>
        <v>0.5610997742975542</v>
      </c>
    </row>
    <row r="21" spans="1:57" x14ac:dyDescent="0.3">
      <c r="A21" s="1"/>
      <c r="B21">
        <v>17</v>
      </c>
      <c r="C21" s="13">
        <f>'S3 UE after recession'!C21</f>
        <v>5.9380757116538891</v>
      </c>
      <c r="D21" s="13">
        <f>'S3 UE after recession'!D21</f>
        <v>8.7902440068951488</v>
      </c>
      <c r="E21" s="13">
        <f>'S3 UE after recession'!E21</f>
        <v>7.4707553784272474</v>
      </c>
      <c r="F21" s="13">
        <f>'S3 UE after recession'!F21</f>
        <v>10.8486447071109</v>
      </c>
      <c r="G21" s="33">
        <f>'S3 UE after recession'!G21+L21*$A$2/G$2</f>
        <v>7.3976978601703429</v>
      </c>
      <c r="H21" s="33">
        <f>'S3 UE after recession'!H21+M21*$A$2/H$2</f>
        <v>6.1055093415085055</v>
      </c>
      <c r="I21" s="33">
        <f>'S3 UE after recession'!I21+N21*$A$2/I$2</f>
        <v>9.5587876606301805</v>
      </c>
      <c r="J21" s="5"/>
      <c r="K21" s="5"/>
      <c r="L21" s="10">
        <f>'S4 GE after recession'!AJ21</f>
        <v>7.1273103098139057E-2</v>
      </c>
      <c r="M21" s="10">
        <f>'S4 GE after recession'!AK21</f>
        <v>0.20052109249769101</v>
      </c>
      <c r="N21" s="10">
        <f>'S4 GE after recession'!AL21</f>
        <v>0.10102943694175925</v>
      </c>
      <c r="P21">
        <v>17</v>
      </c>
      <c r="Q21" s="13">
        <f t="shared" si="3"/>
        <v>2.404801184554016</v>
      </c>
      <c r="R21" s="13">
        <f t="shared" si="3"/>
        <v>3.9443513308512319</v>
      </c>
      <c r="S21" s="13">
        <f t="shared" si="3"/>
        <v>1.1992890020454228</v>
      </c>
      <c r="T21" s="13">
        <f t="shared" si="3"/>
        <v>3.605378558763503</v>
      </c>
      <c r="U21" s="13">
        <f t="shared" si="3"/>
        <v>1.8923372518924184</v>
      </c>
      <c r="V21" s="13">
        <f t="shared" si="3"/>
        <v>1.8386740673360258</v>
      </c>
      <c r="W21" s="13">
        <f t="shared" si="3"/>
        <v>4.5918572171472869</v>
      </c>
      <c r="Y21">
        <v>17</v>
      </c>
      <c r="Z21">
        <f t="shared" si="9"/>
        <v>3.0706688710568031E-2</v>
      </c>
      <c r="AA21">
        <f t="shared" si="9"/>
        <v>0.22694233781341211</v>
      </c>
      <c r="AB21">
        <f t="shared" si="9"/>
        <v>-1.3084873536642228E-2</v>
      </c>
      <c r="AC21">
        <f t="shared" si="9"/>
        <v>9.8532145201849275E-2</v>
      </c>
      <c r="AD21">
        <f t="shared" si="9"/>
        <v>0.2262867702121385</v>
      </c>
      <c r="AE21">
        <f t="shared" si="9"/>
        <v>-3.6375383412906359E-2</v>
      </c>
      <c r="AF21">
        <f t="shared" si="9"/>
        <v>0.41505984343368851</v>
      </c>
      <c r="AH21">
        <f t="shared" si="13"/>
        <v>6</v>
      </c>
      <c r="AI21" s="8">
        <v>17</v>
      </c>
      <c r="AJ21" s="8">
        <f t="shared" si="10"/>
        <v>2.7884550190535435</v>
      </c>
      <c r="AK21" s="8">
        <f t="shared" si="5"/>
        <v>1.8923372518924184</v>
      </c>
      <c r="AL21" s="8">
        <f t="shared" si="6"/>
        <v>1.8386740673360258</v>
      </c>
      <c r="AM21" s="8">
        <f t="shared" si="7"/>
        <v>4.5918572171472869</v>
      </c>
      <c r="AO21" s="8">
        <v>17</v>
      </c>
      <c r="AP21" s="8">
        <f t="shared" si="8"/>
        <v>1</v>
      </c>
      <c r="AQ21" s="8">
        <f t="shared" si="8"/>
        <v>0.75279835447733168</v>
      </c>
      <c r="AR21" s="8">
        <f t="shared" si="8"/>
        <v>0.8470432627994019</v>
      </c>
      <c r="AS21" s="8">
        <f t="shared" si="8"/>
        <v>0.88954409248365118</v>
      </c>
      <c r="AU21" s="16">
        <f>AU20+1</f>
        <v>16</v>
      </c>
      <c r="AV21" s="36">
        <f>AVERAGE(AJ53:AJ55)</f>
        <v>0.60390985050599555</v>
      </c>
      <c r="AW21" s="36">
        <f t="shared" ref="AW21:AY21" si="14">AVERAGE(AK53:AK55)</f>
        <v>0.44738336232498782</v>
      </c>
      <c r="AX21" s="36">
        <f t="shared" si="14"/>
        <v>0.40015491558416877</v>
      </c>
      <c r="AY21" s="36">
        <f t="shared" si="14"/>
        <v>2.2724556423611744</v>
      </c>
      <c r="BA21" s="16">
        <f>BA20+1</f>
        <v>16</v>
      </c>
      <c r="BB21" s="36">
        <f t="shared" ref="BB21:BE21" si="15">AVERAGE(AP53:AP55)</f>
        <v>0.21657507342936244</v>
      </c>
      <c r="BC21" s="36">
        <f t="shared" si="15"/>
        <v>0.17797538923993741</v>
      </c>
      <c r="BD21" s="36">
        <f t="shared" si="15"/>
        <v>0.18434399622153871</v>
      </c>
      <c r="BE21" s="36">
        <f t="shared" si="15"/>
        <v>0.44022481460112967</v>
      </c>
    </row>
    <row r="22" spans="1:57" x14ac:dyDescent="0.3">
      <c r="A22" s="1"/>
      <c r="B22">
        <v>18</v>
      </c>
      <c r="C22" s="13">
        <f>'S3 UE after recession'!C22</f>
        <v>5.9123599264090982</v>
      </c>
      <c r="D22" s="13">
        <f>'S3 UE after recession'!D22</f>
        <v>8.9823612117080653</v>
      </c>
      <c r="E22" s="13"/>
      <c r="F22" s="13">
        <f>'S3 UE after recession'!F22</f>
        <v>10.419621482451783</v>
      </c>
      <c r="G22" s="33">
        <f>'S3 UE after recession'!G22+L22*$A$2/G$2</f>
        <v>7.4296243770844708</v>
      </c>
      <c r="H22" s="33">
        <f>'S3 UE after recession'!H22+M22*$A$2/H$2</f>
        <v>5.9581550964415531</v>
      </c>
      <c r="I22" s="33">
        <f>'S3 UE after recession'!I22+N22*$A$2/I$2</f>
        <v>9.6892905614615046</v>
      </c>
      <c r="J22" s="5"/>
      <c r="K22" s="5"/>
      <c r="L22" s="10">
        <f>'S4 GE after recession'!AJ22</f>
        <v>7.0854005014850369E-2</v>
      </c>
      <c r="M22" s="10">
        <f>'S4 GE after recession'!AK22</f>
        <v>0.15312347683353064</v>
      </c>
      <c r="N22" s="10">
        <f>'S4 GE after recession'!AL22</f>
        <v>9.6272895612021653E-2</v>
      </c>
      <c r="P22">
        <v>18</v>
      </c>
      <c r="Q22" s="13">
        <f t="shared" si="3"/>
        <v>2.3790853993092251</v>
      </c>
      <c r="R22" s="13">
        <f t="shared" si="3"/>
        <v>4.1364685356641484</v>
      </c>
      <c r="T22" s="13">
        <f t="shared" si="3"/>
        <v>3.176355334104386</v>
      </c>
      <c r="U22" s="13">
        <f t="shared" si="3"/>
        <v>1.9242637688065463</v>
      </c>
      <c r="V22" s="13">
        <f t="shared" si="3"/>
        <v>1.6913198222690733</v>
      </c>
      <c r="W22" s="13">
        <f t="shared" si="3"/>
        <v>4.722360117978611</v>
      </c>
      <c r="Y22">
        <v>18</v>
      </c>
      <c r="Z22">
        <f t="shared" si="9"/>
        <v>-2.5715785244790901E-2</v>
      </c>
      <c r="AA22">
        <f t="shared" si="9"/>
        <v>0.1921172048129165</v>
      </c>
      <c r="AC22">
        <f t="shared" si="9"/>
        <v>-0.42902322465911702</v>
      </c>
      <c r="AD22">
        <f t="shared" si="9"/>
        <v>3.1926516914127845E-2</v>
      </c>
      <c r="AE22">
        <f t="shared" si="9"/>
        <v>-0.14735424506695249</v>
      </c>
      <c r="AF22">
        <f t="shared" si="9"/>
        <v>0.1305029008313241</v>
      </c>
      <c r="AH22">
        <f t="shared" si="13"/>
        <v>6</v>
      </c>
      <c r="AI22" s="8">
        <v>18</v>
      </c>
      <c r="AJ22" s="8">
        <f t="shared" si="10"/>
        <v>2.7009144173565462</v>
      </c>
      <c r="AK22" s="8">
        <f t="shared" si="5"/>
        <v>1.9242637688065463</v>
      </c>
      <c r="AL22" s="8">
        <f t="shared" si="6"/>
        <v>1.6913198222690733</v>
      </c>
      <c r="AM22" s="8">
        <f t="shared" si="7"/>
        <v>4.722360117978611</v>
      </c>
      <c r="AO22" s="8">
        <v>18</v>
      </c>
      <c r="AP22" s="8">
        <f t="shared" si="8"/>
        <v>0.96860605564772195</v>
      </c>
      <c r="AQ22" s="8">
        <f t="shared" si="8"/>
        <v>0.76549917161397729</v>
      </c>
      <c r="AR22" s="8">
        <f t="shared" si="8"/>
        <v>0.77915987729557867</v>
      </c>
      <c r="AS22" s="8">
        <f t="shared" si="8"/>
        <v>0.91482538477927799</v>
      </c>
    </row>
    <row r="23" spans="1:57" x14ac:dyDescent="0.3">
      <c r="A23" s="1"/>
      <c r="B23">
        <v>19</v>
      </c>
      <c r="C23" s="13">
        <f>'S3 UE after recession'!C23</f>
        <v>5.9698838036518858</v>
      </c>
      <c r="D23" s="13">
        <f>'S3 UE after recession'!D23</f>
        <v>8.7843975420785458</v>
      </c>
      <c r="E23" s="13"/>
      <c r="F23" s="13">
        <f>'S3 UE after recession'!F23</f>
        <v>10.435309217781153</v>
      </c>
      <c r="G23" s="33">
        <f>'S3 UE after recession'!G23+L23*$A$2/G$2</f>
        <v>7.6246394547491745</v>
      </c>
      <c r="H23" s="33">
        <f>'S3 UE after recession'!H23+M23*$A$2/H$2</f>
        <v>6.0553656136616922</v>
      </c>
      <c r="I23" s="33">
        <f>'S3 UE after recession'!I23+N23*$A$2/I$2</f>
        <v>9.6072277581166166</v>
      </c>
      <c r="J23" s="5"/>
      <c r="K23" s="5"/>
      <c r="L23" s="10">
        <f>'S4 GE after recession'!AJ23</f>
        <v>0.10099117727961564</v>
      </c>
      <c r="M23" s="10">
        <f>'S4 GE after recession'!AK23</f>
        <v>0.17925626073424022</v>
      </c>
      <c r="N23" s="10">
        <f>'S4 GE after recession'!AL23</f>
        <v>7.9960848694920525E-2</v>
      </c>
      <c r="P23">
        <v>19</v>
      </c>
      <c r="Q23" s="13">
        <f t="shared" si="3"/>
        <v>2.4366092765520126</v>
      </c>
      <c r="R23" s="13">
        <f t="shared" si="3"/>
        <v>3.9385048660346289</v>
      </c>
      <c r="T23" s="13">
        <f t="shared" si="3"/>
        <v>3.1920430694337565</v>
      </c>
      <c r="U23" s="13">
        <f t="shared" si="3"/>
        <v>2.11927884647125</v>
      </c>
      <c r="V23" s="13">
        <f t="shared" si="3"/>
        <v>1.7885303394892125</v>
      </c>
      <c r="W23" s="13">
        <f t="shared" si="3"/>
        <v>4.640297314633723</v>
      </c>
      <c r="Y23">
        <v>19</v>
      </c>
      <c r="Z23">
        <f t="shared" si="9"/>
        <v>5.7523877242787513E-2</v>
      </c>
      <c r="AA23">
        <f t="shared" si="9"/>
        <v>-0.1979636696295195</v>
      </c>
      <c r="AC23">
        <f t="shared" si="9"/>
        <v>1.5687735329370511E-2</v>
      </c>
      <c r="AD23">
        <f t="shared" si="9"/>
        <v>0.19501507766470372</v>
      </c>
      <c r="AE23">
        <f t="shared" si="9"/>
        <v>9.7210517220139181E-2</v>
      </c>
      <c r="AF23">
        <f t="shared" si="9"/>
        <v>-8.2062803344888025E-2</v>
      </c>
      <c r="AH23">
        <f t="shared" si="13"/>
        <v>7</v>
      </c>
      <c r="AI23" s="8">
        <v>19</v>
      </c>
      <c r="AJ23" s="8">
        <f t="shared" si="10"/>
        <v>2.6593303983374259</v>
      </c>
      <c r="AK23" s="8">
        <f t="shared" si="5"/>
        <v>2.11927884647125</v>
      </c>
      <c r="AL23" s="8">
        <f t="shared" si="6"/>
        <v>1.7885303394892125</v>
      </c>
      <c r="AM23" s="8">
        <f t="shared" si="7"/>
        <v>4.640297314633723</v>
      </c>
      <c r="AO23" s="8">
        <v>19</v>
      </c>
      <c r="AP23" s="8">
        <f t="shared" si="8"/>
        <v>0.95369313120211452</v>
      </c>
      <c r="AQ23" s="8">
        <f t="shared" si="8"/>
        <v>0.84307891032991955</v>
      </c>
      <c r="AR23" s="8">
        <f t="shared" si="8"/>
        <v>0.82394297134544758</v>
      </c>
      <c r="AS23" s="8">
        <f t="shared" si="8"/>
        <v>0.89892800851603194</v>
      </c>
    </row>
    <row r="24" spans="1:57" x14ac:dyDescent="0.3">
      <c r="A24" s="1"/>
      <c r="B24">
        <v>20</v>
      </c>
      <c r="C24" s="13">
        <f>'S3 UE after recession'!C24</f>
        <v>6.0633259716792836</v>
      </c>
      <c r="D24" s="13">
        <f>'S3 UE after recession'!D24</f>
        <v>8.6438136161070407</v>
      </c>
      <c r="E24" s="13"/>
      <c r="F24" s="13">
        <f>'S3 UE after recession'!F24</f>
        <v>10.315859911201136</v>
      </c>
      <c r="G24" s="33">
        <f>'S3 UE after recession'!G24+L24*$A$2/G$2</f>
        <v>7.6032481669554954</v>
      </c>
      <c r="H24" s="33">
        <f>'S3 UE after recession'!H24+M24*$A$2/H$2</f>
        <v>6.1988041841319141</v>
      </c>
      <c r="I24" s="33">
        <f>'S3 UE after recession'!I24+N24*$A$2/I$2</f>
        <v>9.7426517709881892</v>
      </c>
      <c r="J24" s="5"/>
      <c r="K24" s="5"/>
      <c r="L24" s="10">
        <f>'S4 GE after recession'!AJ24</f>
        <v>9.9433760941824101E-2</v>
      </c>
      <c r="M24" s="10">
        <f>'S4 GE after recession'!AK24</f>
        <v>0.1717552086753904</v>
      </c>
      <c r="N24" s="10">
        <f>'S4 GE after recession'!AL24</f>
        <v>7.2374746146198543E-2</v>
      </c>
      <c r="P24">
        <v>20</v>
      </c>
      <c r="Q24" s="13">
        <f t="shared" si="3"/>
        <v>2.5300514445794104</v>
      </c>
      <c r="R24" s="13">
        <f t="shared" si="3"/>
        <v>3.7979209400631238</v>
      </c>
      <c r="T24" s="13">
        <f t="shared" si="3"/>
        <v>3.0725937628537388</v>
      </c>
      <c r="U24" s="13">
        <f t="shared" si="3"/>
        <v>2.0978875586775709</v>
      </c>
      <c r="V24" s="13">
        <f t="shared" si="3"/>
        <v>1.9319689099594344</v>
      </c>
      <c r="W24" s="13">
        <f t="shared" si="3"/>
        <v>4.7757213275052957</v>
      </c>
      <c r="Y24">
        <v>20</v>
      </c>
      <c r="Z24">
        <f t="shared" si="9"/>
        <v>9.3442168027397798E-2</v>
      </c>
      <c r="AA24">
        <f t="shared" si="9"/>
        <v>-0.14058392597150515</v>
      </c>
      <c r="AC24">
        <f t="shared" si="9"/>
        <v>-0.11944930658001773</v>
      </c>
      <c r="AD24">
        <f t="shared" si="9"/>
        <v>-2.1391287793679048E-2</v>
      </c>
      <c r="AE24">
        <f t="shared" si="9"/>
        <v>0.1434385704702219</v>
      </c>
      <c r="AF24">
        <f t="shared" si="9"/>
        <v>0.13542401287157269</v>
      </c>
      <c r="AH24">
        <f t="shared" si="13"/>
        <v>7</v>
      </c>
      <c r="AI24" s="8">
        <v>20</v>
      </c>
      <c r="AJ24" s="8">
        <f t="shared" si="10"/>
        <v>2.6038000434960509</v>
      </c>
      <c r="AK24" s="8">
        <f t="shared" si="5"/>
        <v>2.0978875586775709</v>
      </c>
      <c r="AL24" s="8">
        <f t="shared" si="6"/>
        <v>1.9319689099594344</v>
      </c>
      <c r="AM24" s="8">
        <f t="shared" si="7"/>
        <v>4.7757213275052957</v>
      </c>
      <c r="AO24" s="8">
        <v>20</v>
      </c>
      <c r="AP24" s="8">
        <f t="shared" si="8"/>
        <v>0.93377875049238979</v>
      </c>
      <c r="AQ24" s="8">
        <f t="shared" si="8"/>
        <v>0.83456915540376742</v>
      </c>
      <c r="AR24" s="8">
        <f t="shared" si="8"/>
        <v>0.8900224777140846</v>
      </c>
      <c r="AS24" s="8">
        <f t="shared" si="8"/>
        <v>0.92516262883054967</v>
      </c>
    </row>
    <row r="25" spans="1:57" x14ac:dyDescent="0.3">
      <c r="A25" s="1"/>
      <c r="B25">
        <v>21</v>
      </c>
      <c r="C25" s="13">
        <f>'S3 UE after recession'!C25</f>
        <v>5.9505965939266616</v>
      </c>
      <c r="D25" s="13">
        <f>'S3 UE after recession'!D25</f>
        <v>8.4195322954057907</v>
      </c>
      <c r="E25" s="13"/>
      <c r="F25" s="13">
        <f>'S3 UE after recession'!F25</f>
        <v>10.16710578554156</v>
      </c>
      <c r="G25" s="33">
        <f>'S3 UE after recession'!G25+L25*$A$2/G$2</f>
        <v>7.5834359069597133</v>
      </c>
      <c r="H25" s="33">
        <f>'S3 UE after recession'!H25+M25*$A$2/H$2</f>
        <v>6.2939641148995227</v>
      </c>
      <c r="I25" s="33">
        <f>'S3 UE after recession'!I25+N25*$A$2/I$2</f>
        <v>9.8252131234353808</v>
      </c>
      <c r="J25" s="5"/>
      <c r="K25" s="5"/>
      <c r="L25" s="10">
        <f>'S4 GE after recession'!AJ25</f>
        <v>0.1147044087934582</v>
      </c>
      <c r="M25" s="10">
        <f>'S4 GE after recession'!AK25</f>
        <v>0.17887260831638127</v>
      </c>
      <c r="N25" s="10">
        <f>'S4 GE after recession'!AL25</f>
        <v>3.6537610087567923E-2</v>
      </c>
      <c r="P25">
        <v>21</v>
      </c>
      <c r="Q25" s="13">
        <f t="shared" si="3"/>
        <v>2.4173220668267885</v>
      </c>
      <c r="R25" s="13">
        <f t="shared" si="3"/>
        <v>3.5736396193618738</v>
      </c>
      <c r="T25" s="13">
        <f t="shared" si="3"/>
        <v>2.9238396371941633</v>
      </c>
      <c r="U25" s="13">
        <f t="shared" si="3"/>
        <v>2.0780752986817888</v>
      </c>
      <c r="V25" s="13">
        <f t="shared" si="3"/>
        <v>2.0271288407270429</v>
      </c>
      <c r="W25" s="13">
        <f t="shared" si="3"/>
        <v>4.8582826799524872</v>
      </c>
      <c r="Y25">
        <v>21</v>
      </c>
      <c r="Z25">
        <f t="shared" si="9"/>
        <v>-0.11272937775262193</v>
      </c>
      <c r="AA25">
        <f t="shared" si="9"/>
        <v>-0.22428132070124995</v>
      </c>
      <c r="AC25">
        <f t="shared" si="9"/>
        <v>-0.14875412565957546</v>
      </c>
      <c r="AD25">
        <f t="shared" si="9"/>
        <v>-1.9812259995782178E-2</v>
      </c>
      <c r="AE25">
        <f t="shared" si="9"/>
        <v>9.5159930767608536E-2</v>
      </c>
      <c r="AF25">
        <f t="shared" si="9"/>
        <v>8.2561352447191538E-2</v>
      </c>
      <c r="AH25">
        <f t="shared" si="13"/>
        <v>7</v>
      </c>
      <c r="AI25" s="8">
        <v>21</v>
      </c>
      <c r="AJ25" s="8">
        <f t="shared" si="10"/>
        <v>2.4418784354582352</v>
      </c>
      <c r="AK25" s="8">
        <f t="shared" si="5"/>
        <v>2.0780752986817888</v>
      </c>
      <c r="AL25" s="8">
        <f t="shared" si="6"/>
        <v>2.0271288407270429</v>
      </c>
      <c r="AM25" s="8">
        <f t="shared" si="7"/>
        <v>4.8582826799524872</v>
      </c>
      <c r="AO25" s="8">
        <v>21</v>
      </c>
      <c r="AP25" s="8">
        <f t="shared" si="8"/>
        <v>0.87571017598378076</v>
      </c>
      <c r="AQ25" s="8">
        <f t="shared" si="8"/>
        <v>0.82668755992791521</v>
      </c>
      <c r="AR25" s="8">
        <f t="shared" si="8"/>
        <v>0.93386090437006331</v>
      </c>
      <c r="AS25" s="8">
        <f t="shared" si="8"/>
        <v>0.94115658505867605</v>
      </c>
    </row>
    <row r="26" spans="1:57" x14ac:dyDescent="0.3">
      <c r="A26" s="1"/>
      <c r="B26">
        <v>22</v>
      </c>
      <c r="C26" s="13">
        <f>'S3 UE after recession'!C26</f>
        <v>5.8370251673107738</v>
      </c>
      <c r="D26" s="13">
        <f>'S3 UE after recession'!D26</f>
        <v>8.410649455425574</v>
      </c>
      <c r="E26" s="13"/>
      <c r="F26" s="13">
        <f>'S3 UE after recession'!F26</f>
        <v>10.067150438643994</v>
      </c>
      <c r="G26" s="33">
        <f>'S3 UE after recession'!G26+L26*$A$2/G$2</f>
        <v>7.8516622675718253</v>
      </c>
      <c r="H26" s="33">
        <f>'S3 UE after recession'!H26+M26*$A$2/H$2</f>
        <v>6.1122903402186282</v>
      </c>
      <c r="I26" s="33">
        <f>'S3 UE after recession'!I26+N26*$A$2/I$2</f>
        <v>10.128964856332058</v>
      </c>
      <c r="J26" s="5"/>
      <c r="K26" s="5"/>
      <c r="L26" s="10">
        <f>'S4 GE after recession'!AJ26</f>
        <v>0.12907477832906994</v>
      </c>
      <c r="M26" s="10">
        <f>'S4 GE after recession'!AK26</f>
        <v>0.14506176729320525</v>
      </c>
      <c r="N26" s="10">
        <f>'S4 GE after recession'!AL26</f>
        <v>6.6784002836973666E-2</v>
      </c>
      <c r="P26">
        <v>22</v>
      </c>
      <c r="Q26" s="13">
        <f t="shared" si="3"/>
        <v>2.3037506402109007</v>
      </c>
      <c r="R26" s="13">
        <f t="shared" si="3"/>
        <v>3.564756779381657</v>
      </c>
      <c r="T26" s="13">
        <f t="shared" si="3"/>
        <v>2.823884290296597</v>
      </c>
      <c r="U26" s="13">
        <f t="shared" si="3"/>
        <v>2.3463016592939008</v>
      </c>
      <c r="V26" s="13">
        <f t="shared" si="3"/>
        <v>1.8454550660461484</v>
      </c>
      <c r="W26" s="13">
        <f t="shared" si="3"/>
        <v>5.162034412849164</v>
      </c>
      <c r="Y26">
        <v>22</v>
      </c>
      <c r="Z26">
        <f t="shared" si="9"/>
        <v>-0.11357142661588782</v>
      </c>
      <c r="AA26">
        <f t="shared" si="9"/>
        <v>-8.8828399802167723E-3</v>
      </c>
      <c r="AC26">
        <f t="shared" si="9"/>
        <v>-9.9955346897566244E-2</v>
      </c>
      <c r="AD26">
        <f t="shared" si="9"/>
        <v>0.26822636061211202</v>
      </c>
      <c r="AE26">
        <f t="shared" si="9"/>
        <v>-0.18167377468089452</v>
      </c>
      <c r="AF26">
        <f t="shared" si="9"/>
        <v>0.30375173289667678</v>
      </c>
      <c r="AH26">
        <f t="shared" si="13"/>
        <v>8</v>
      </c>
      <c r="AI26" s="8">
        <v>22</v>
      </c>
      <c r="AJ26" s="8">
        <f t="shared" si="10"/>
        <v>2.3677418976270115</v>
      </c>
      <c r="AK26" s="8">
        <f t="shared" si="5"/>
        <v>2.3463016592939008</v>
      </c>
      <c r="AL26" s="8">
        <f t="shared" si="6"/>
        <v>1.8454550660461484</v>
      </c>
      <c r="AM26" s="8">
        <f t="shared" si="7"/>
        <v>5.162034412849164</v>
      </c>
      <c r="AO26" s="8">
        <v>22</v>
      </c>
      <c r="AP26" s="8">
        <f t="shared" si="8"/>
        <v>0.84912321749793529</v>
      </c>
      <c r="AQ26" s="8">
        <f t="shared" si="8"/>
        <v>0.93339177594137279</v>
      </c>
      <c r="AR26" s="8">
        <f t="shared" si="8"/>
        <v>0.85016714395620896</v>
      </c>
      <c r="AS26" s="8">
        <f t="shared" si="8"/>
        <v>1</v>
      </c>
    </row>
    <row r="27" spans="1:57" x14ac:dyDescent="0.3">
      <c r="A27" s="1"/>
      <c r="B27">
        <v>23</v>
      </c>
      <c r="C27" s="13">
        <f>'S3 UE after recession'!C27</f>
        <v>6.0392239462660022</v>
      </c>
      <c r="D27" s="13">
        <f>'S3 UE after recession'!D27</f>
        <v>8.37726882153882</v>
      </c>
      <c r="E27" s="13"/>
      <c r="F27" s="13">
        <f>'S3 UE after recession'!F27</f>
        <v>10.051931104139292</v>
      </c>
      <c r="G27" s="33">
        <f>'S3 UE after recession'!G27+L27*$A$2/G$2</f>
        <v>8.0190978403502093</v>
      </c>
      <c r="H27" s="33">
        <f>'S3 UE after recession'!H27+M27*$A$2/H$2</f>
        <v>6.1115890206355763</v>
      </c>
      <c r="I27" s="33">
        <f>'S3 UE after recession'!I27+N27*$A$2/I$2</f>
        <v>9.9923664454227374</v>
      </c>
      <c r="J27" s="5"/>
      <c r="K27" s="5"/>
      <c r="L27" s="10">
        <f>'S4 GE after recession'!AJ27</f>
        <v>0.10660849474210422</v>
      </c>
      <c r="M27" s="10">
        <f>'S4 GE after recession'!AK27</f>
        <v>0.11264489121677414</v>
      </c>
      <c r="N27" s="10">
        <f>'S4 GE after recession'!AL27</f>
        <v>5.2228140384005708E-2</v>
      </c>
      <c r="P27">
        <v>23</v>
      </c>
      <c r="Q27" s="13">
        <f t="shared" si="3"/>
        <v>2.5059494191661291</v>
      </c>
      <c r="R27" s="13">
        <f t="shared" si="3"/>
        <v>3.5313761454949031</v>
      </c>
      <c r="T27" s="13">
        <f t="shared" si="3"/>
        <v>2.8086649557918957</v>
      </c>
      <c r="U27" s="13">
        <f t="shared" si="3"/>
        <v>2.5137372320722848</v>
      </c>
      <c r="V27" s="13">
        <f t="shared" si="3"/>
        <v>1.8447537464630965</v>
      </c>
      <c r="W27" s="13">
        <f t="shared" si="3"/>
        <v>5.0254360019398439</v>
      </c>
      <c r="Y27">
        <v>23</v>
      </c>
      <c r="Z27">
        <f t="shared" si="9"/>
        <v>0.20219877895522842</v>
      </c>
      <c r="AA27">
        <f t="shared" si="9"/>
        <v>-3.3380633886753941E-2</v>
      </c>
      <c r="AC27">
        <f t="shared" si="9"/>
        <v>-1.5219334504701365E-2</v>
      </c>
      <c r="AD27">
        <f t="shared" si="9"/>
        <v>0.16743557277838406</v>
      </c>
      <c r="AE27">
        <f t="shared" si="9"/>
        <v>-7.0131958305186259E-4</v>
      </c>
      <c r="AF27">
        <f t="shared" si="9"/>
        <v>-0.13659841090932012</v>
      </c>
      <c r="AH27">
        <f t="shared" si="13"/>
        <v>8</v>
      </c>
      <c r="AI27" s="8">
        <v>23</v>
      </c>
      <c r="AJ27" s="8">
        <f t="shared" si="10"/>
        <v>2.4189415011482693</v>
      </c>
      <c r="AK27" s="8">
        <f t="shared" si="5"/>
        <v>2.5137372320722848</v>
      </c>
      <c r="AL27" s="8">
        <f t="shared" si="6"/>
        <v>1.8447537464630965</v>
      </c>
      <c r="AM27" s="8">
        <f t="shared" si="7"/>
        <v>5.0254360019398439</v>
      </c>
      <c r="AO27" s="8">
        <v>23</v>
      </c>
      <c r="AP27" s="8">
        <f t="shared" si="8"/>
        <v>0.86748449755137369</v>
      </c>
      <c r="AQ27" s="8">
        <f t="shared" si="8"/>
        <v>1</v>
      </c>
      <c r="AR27" s="8">
        <f t="shared" si="8"/>
        <v>0.84984405894704584</v>
      </c>
      <c r="AS27" s="8">
        <f t="shared" si="8"/>
        <v>0.97353787286475579</v>
      </c>
    </row>
    <row r="28" spans="1:57" x14ac:dyDescent="0.3">
      <c r="A28" s="1"/>
      <c r="B28">
        <v>24</v>
      </c>
      <c r="C28" s="13">
        <f>'S3 UE after recession'!C28</f>
        <v>6.0192700729927013</v>
      </c>
      <c r="D28" s="13">
        <f>'S3 UE after recession'!D28</f>
        <v>8.2694960212201583</v>
      </c>
      <c r="E28" s="13"/>
      <c r="F28" s="13">
        <f>'S3 UE after recession'!F28</f>
        <v>9.4384194137227517</v>
      </c>
      <c r="G28" s="33">
        <f>'S3 UE after recession'!G28+L28*$A$2/G$2</f>
        <v>7.9189267004733832</v>
      </c>
      <c r="H28" s="33">
        <f>'S3 UE after recession'!H28+M28*$A$2/H$2</f>
        <v>6.070607774009968</v>
      </c>
      <c r="I28" s="33">
        <f>'S3 UE after recession'!I28+N28*$A$2/I$2</f>
        <v>9.923409934193602</v>
      </c>
      <c r="J28" s="5"/>
      <c r="K28" s="5"/>
      <c r="L28" s="10">
        <f>'S4 GE after recession'!AJ28</f>
        <v>0.13488309386162944</v>
      </c>
      <c r="M28" s="10">
        <f>'S4 GE after recession'!AK28</f>
        <v>0.10016429979126996</v>
      </c>
      <c r="N28" s="10">
        <f>'S4 GE after recession'!AL28</f>
        <v>3.400101395552603E-2</v>
      </c>
      <c r="P28">
        <v>24</v>
      </c>
      <c r="Q28" s="13">
        <f t="shared" si="3"/>
        <v>2.4859955458928282</v>
      </c>
      <c r="R28" s="13">
        <f t="shared" si="3"/>
        <v>3.4236033451762413</v>
      </c>
      <c r="T28" s="13">
        <f t="shared" si="3"/>
        <v>2.1951532653753549</v>
      </c>
      <c r="U28" s="13">
        <f t="shared" si="3"/>
        <v>2.4135660921954587</v>
      </c>
      <c r="V28" s="13">
        <f t="shared" si="3"/>
        <v>1.8037724998374882</v>
      </c>
      <c r="W28" s="13">
        <f t="shared" si="3"/>
        <v>4.9564794907107084</v>
      </c>
      <c r="Y28">
        <v>24</v>
      </c>
      <c r="Z28">
        <f t="shared" si="9"/>
        <v>-1.9953873273300893E-2</v>
      </c>
      <c r="AA28">
        <f t="shared" si="9"/>
        <v>-0.10777280031866177</v>
      </c>
      <c r="AC28">
        <f t="shared" si="9"/>
        <v>-0.61351169041654074</v>
      </c>
      <c r="AD28">
        <f t="shared" si="9"/>
        <v>-0.10017113987682613</v>
      </c>
      <c r="AE28">
        <f t="shared" si="9"/>
        <v>-4.0981246625608314E-2</v>
      </c>
      <c r="AF28">
        <f t="shared" si="9"/>
        <v>-6.8956511229135486E-2</v>
      </c>
      <c r="AH28">
        <f t="shared" si="13"/>
        <v>8</v>
      </c>
      <c r="AI28" s="8">
        <v>24</v>
      </c>
      <c r="AJ28" s="8">
        <f t="shared" si="10"/>
        <v>2.1718620464787683</v>
      </c>
      <c r="AK28" s="8">
        <f t="shared" si="5"/>
        <v>2.4135660921954587</v>
      </c>
      <c r="AL28" s="8">
        <f t="shared" si="6"/>
        <v>1.8037724998374882</v>
      </c>
      <c r="AM28" s="8">
        <f t="shared" si="7"/>
        <v>4.9564794907107084</v>
      </c>
      <c r="AO28" s="8">
        <v>24</v>
      </c>
      <c r="AP28" s="8">
        <f t="shared" si="8"/>
        <v>0.77887648595312142</v>
      </c>
      <c r="AQ28" s="8">
        <f t="shared" si="8"/>
        <v>0.96015051271120866</v>
      </c>
      <c r="AR28" s="8">
        <f t="shared" si="8"/>
        <v>0.83096475376076218</v>
      </c>
      <c r="AS28" s="8">
        <f t="shared" si="8"/>
        <v>0.96017947466084397</v>
      </c>
    </row>
    <row r="29" spans="1:57" x14ac:dyDescent="0.3">
      <c r="A29" s="1"/>
      <c r="B29">
        <v>25</v>
      </c>
      <c r="C29" s="13">
        <f>'S3 UE after recession'!C29</f>
        <v>5.8375398357719419</v>
      </c>
      <c r="D29" s="13">
        <f>'S3 UE after recession'!D29</f>
        <v>8.2026078022222464</v>
      </c>
      <c r="E29" s="13"/>
      <c r="F29" s="13">
        <f>'S3 UE after recession'!F29</f>
        <v>9.4652992488706325</v>
      </c>
      <c r="G29" s="33">
        <f>'S3 UE after recession'!G29+L29*$A$2/G$2</f>
        <v>7.9229852772978004</v>
      </c>
      <c r="H29" s="33">
        <f>'S3 UE after recession'!H29+M29*$A$2/H$2</f>
        <v>6.1804685468719818</v>
      </c>
      <c r="I29" s="33">
        <f>'S3 UE after recession'!I29+N29*$A$2/I$2</f>
        <v>9.8356553846630526</v>
      </c>
      <c r="J29" s="5"/>
      <c r="K29" s="5"/>
      <c r="L29" s="10">
        <f>'S4 GE after recession'!AJ29</f>
        <v>0.16424933472238495</v>
      </c>
      <c r="M29" s="10">
        <f>'S4 GE after recession'!AK29</f>
        <v>7.6142141183757228E-2</v>
      </c>
      <c r="N29" s="10">
        <f>'S4 GE after recession'!AL29</f>
        <v>2.6299340080328353E-2</v>
      </c>
      <c r="P29">
        <v>25</v>
      </c>
      <c r="Q29" s="13">
        <f t="shared" si="3"/>
        <v>2.3042653086720688</v>
      </c>
      <c r="R29" s="13">
        <f t="shared" si="3"/>
        <v>3.3567151261783295</v>
      </c>
      <c r="T29" s="13">
        <f t="shared" si="3"/>
        <v>2.2220331005232357</v>
      </c>
      <c r="U29" s="13">
        <f t="shared" si="3"/>
        <v>2.4176246690198759</v>
      </c>
      <c r="V29" s="13">
        <f t="shared" si="3"/>
        <v>1.913633272699502</v>
      </c>
      <c r="W29" s="13">
        <f t="shared" si="3"/>
        <v>4.868724941180159</v>
      </c>
      <c r="Y29">
        <v>25</v>
      </c>
      <c r="Z29">
        <f t="shared" si="9"/>
        <v>-0.18173023722075943</v>
      </c>
      <c r="AA29">
        <f t="shared" si="9"/>
        <v>-6.6888218997911864E-2</v>
      </c>
      <c r="AC29">
        <f t="shared" si="9"/>
        <v>2.6879835147880726E-2</v>
      </c>
      <c r="AD29">
        <f t="shared" si="9"/>
        <v>4.0585768244172371E-3</v>
      </c>
      <c r="AE29">
        <f t="shared" si="9"/>
        <v>0.10986077286201379</v>
      </c>
      <c r="AF29">
        <f t="shared" si="9"/>
        <v>-8.7754549530549397E-2</v>
      </c>
      <c r="AH29">
        <f t="shared" si="13"/>
        <v>9</v>
      </c>
      <c r="AI29" s="8">
        <v>25</v>
      </c>
      <c r="AJ29" s="8">
        <f t="shared" si="10"/>
        <v>2.0979491727885047</v>
      </c>
      <c r="AK29" s="8">
        <f t="shared" si="5"/>
        <v>2.4176246690198759</v>
      </c>
      <c r="AL29" s="8">
        <f t="shared" si="6"/>
        <v>1.913633272699502</v>
      </c>
      <c r="AM29" s="8">
        <f t="shared" si="7"/>
        <v>4.868724941180159</v>
      </c>
      <c r="AO29" s="8">
        <v>25</v>
      </c>
      <c r="AP29" s="8">
        <f t="shared" si="8"/>
        <v>0.75236973824329068</v>
      </c>
      <c r="AQ29" s="8">
        <f t="shared" si="8"/>
        <v>0.96176507161284508</v>
      </c>
      <c r="AR29" s="8">
        <f t="shared" si="8"/>
        <v>0.88157558748700826</v>
      </c>
      <c r="AS29" s="8">
        <f t="shared" si="8"/>
        <v>0.9431794815356308</v>
      </c>
    </row>
    <row r="30" spans="1:57" x14ac:dyDescent="0.3">
      <c r="A30" s="1"/>
      <c r="B30">
        <v>26</v>
      </c>
      <c r="C30" s="13">
        <f>'S3 UE after recession'!C30</f>
        <v>5.7278348598261193</v>
      </c>
      <c r="D30" s="13">
        <f>'S3 UE after recession'!D30</f>
        <v>7.9360397750015803</v>
      </c>
      <c r="E30" s="13"/>
      <c r="F30" s="13">
        <f>'S3 UE after recession'!F30</f>
        <v>9.1559956544194918</v>
      </c>
      <c r="G30" s="33">
        <f>'S3 UE after recession'!G30+L30*$A$2/G$2</f>
        <v>7.8371396550619412</v>
      </c>
      <c r="H30" s="33">
        <f>'S3 UE after recession'!H30+M30*$A$2/H$2</f>
        <v>6.2241493596460291</v>
      </c>
      <c r="I30" s="33">
        <f>'S3 UE after recession'!I30+N30*$A$2/I$2</f>
        <v>9.8244710074269594</v>
      </c>
      <c r="J30" s="5"/>
      <c r="K30" s="5"/>
      <c r="L30" s="10">
        <f>'S4 GE after recession'!AJ30</f>
        <v>0.11822010726240978</v>
      </c>
      <c r="M30" s="10">
        <f>'S4 GE after recession'!AK30</f>
        <v>5.8286254399824759E-2</v>
      </c>
      <c r="N30" s="10">
        <f>'S4 GE after recession'!AL30</f>
        <v>7.611151114483565E-3</v>
      </c>
      <c r="P30">
        <v>26</v>
      </c>
      <c r="Q30" s="13">
        <f t="shared" si="3"/>
        <v>2.1945603327262462</v>
      </c>
      <c r="R30" s="13">
        <f t="shared" si="3"/>
        <v>3.0901470989576634</v>
      </c>
      <c r="T30" s="13">
        <f t="shared" si="3"/>
        <v>1.912729506072095</v>
      </c>
      <c r="U30" s="13">
        <f t="shared" si="3"/>
        <v>2.3317790467840167</v>
      </c>
      <c r="V30" s="13">
        <f t="shared" si="3"/>
        <v>1.9573140854735493</v>
      </c>
      <c r="W30" s="13">
        <f t="shared" si="3"/>
        <v>4.8575405639440659</v>
      </c>
      <c r="Y30">
        <v>26</v>
      </c>
      <c r="Z30">
        <f t="shared" si="9"/>
        <v>-0.10970497594582262</v>
      </c>
      <c r="AA30">
        <f t="shared" si="9"/>
        <v>-0.26656802722066608</v>
      </c>
      <c r="AC30">
        <f t="shared" si="9"/>
        <v>-0.30930359445114064</v>
      </c>
      <c r="AD30">
        <f t="shared" si="9"/>
        <v>-8.5845622235859231E-2</v>
      </c>
      <c r="AE30">
        <f t="shared" si="9"/>
        <v>4.368081277404734E-2</v>
      </c>
      <c r="AF30">
        <f t="shared" si="9"/>
        <v>-1.1184377236093113E-2</v>
      </c>
      <c r="AH30">
        <f t="shared" si="13"/>
        <v>9</v>
      </c>
      <c r="AI30" s="8">
        <v>26</v>
      </c>
      <c r="AJ30" s="8">
        <f t="shared" si="10"/>
        <v>1.869423640249295</v>
      </c>
      <c r="AK30" s="8">
        <f t="shared" si="5"/>
        <v>2.3317790467840167</v>
      </c>
      <c r="AL30" s="8">
        <f t="shared" si="6"/>
        <v>1.9573140854735493</v>
      </c>
      <c r="AM30" s="8">
        <f t="shared" si="7"/>
        <v>4.8575405639440659</v>
      </c>
      <c r="AO30" s="8">
        <v>26</v>
      </c>
      <c r="AP30" s="8">
        <f t="shared" si="8"/>
        <v>0.6704155625518442</v>
      </c>
      <c r="AQ30" s="8">
        <f t="shared" si="8"/>
        <v>0.92761447657826002</v>
      </c>
      <c r="AR30" s="8">
        <f t="shared" si="8"/>
        <v>0.90169853305477055</v>
      </c>
      <c r="AS30" s="8">
        <f t="shared" si="8"/>
        <v>0.9410128208081755</v>
      </c>
    </row>
    <row r="31" spans="1:57" x14ac:dyDescent="0.3">
      <c r="A31" s="1"/>
      <c r="B31">
        <v>27</v>
      </c>
      <c r="C31" s="13">
        <f>'S3 UE after recession'!C31</f>
        <v>5.8168131068801889</v>
      </c>
      <c r="D31" s="13">
        <f>'S3 UE after recession'!D31</f>
        <v>7.711741299816838</v>
      </c>
      <c r="E31" s="13"/>
      <c r="F31" s="13">
        <f>'S3 UE after recession'!F31</f>
        <v>8.833515000982791</v>
      </c>
      <c r="G31" s="33">
        <f>'S3 UE after recession'!G31+L31*$A$2/G$2</f>
        <v>7.595375373136168</v>
      </c>
      <c r="H31" s="33">
        <f>'S3 UE after recession'!H31+M31*$A$2/H$2</f>
        <v>6.4375320355862629</v>
      </c>
      <c r="I31" s="33">
        <f>'S3 UE after recession'!I31+N31*$A$2/I$2</f>
        <v>9.8937599921742407</v>
      </c>
      <c r="J31" s="5"/>
      <c r="K31" s="5"/>
      <c r="L31" s="10">
        <f>'S4 GE after recession'!AJ31</f>
        <v>0.13350215965004505</v>
      </c>
      <c r="M31" s="10">
        <f>'S4 GE after recession'!AK31</f>
        <v>7.2241825029419754E-2</v>
      </c>
      <c r="N31" s="10">
        <f>'S4 GE after recession'!AL31</f>
        <v>1.3710247426513472E-2</v>
      </c>
      <c r="P31">
        <v>27</v>
      </c>
      <c r="Q31" s="13">
        <f t="shared" si="3"/>
        <v>2.2835385797803158</v>
      </c>
      <c r="R31" s="13">
        <f t="shared" si="3"/>
        <v>2.865848623772921</v>
      </c>
      <c r="T31" s="13">
        <f t="shared" si="3"/>
        <v>1.5902488526353942</v>
      </c>
      <c r="U31" s="13">
        <f t="shared" si="3"/>
        <v>2.0900147648582434</v>
      </c>
      <c r="V31" s="13">
        <f t="shared" si="3"/>
        <v>2.1706967614137831</v>
      </c>
      <c r="W31" s="13">
        <f t="shared" si="3"/>
        <v>4.9268295486913471</v>
      </c>
      <c r="Y31">
        <v>27</v>
      </c>
      <c r="Z31">
        <f t="shared" si="9"/>
        <v>8.8978247054069648E-2</v>
      </c>
      <c r="AA31">
        <f t="shared" si="9"/>
        <v>-0.22429847518474233</v>
      </c>
      <c r="AC31">
        <f t="shared" si="9"/>
        <v>-0.32248065343670085</v>
      </c>
      <c r="AD31">
        <f t="shared" si="9"/>
        <v>-0.24176428192577326</v>
      </c>
      <c r="AE31">
        <f t="shared" si="9"/>
        <v>0.21338267594023375</v>
      </c>
      <c r="AF31">
        <f t="shared" si="9"/>
        <v>6.928898474728129E-2</v>
      </c>
      <c r="AH31">
        <f t="shared" si="13"/>
        <v>9</v>
      </c>
      <c r="AI31" s="8">
        <v>27</v>
      </c>
      <c r="AJ31" s="8">
        <f t="shared" si="10"/>
        <v>1.7168233463935039</v>
      </c>
      <c r="AK31" s="8">
        <f t="shared" si="5"/>
        <v>2.0900147648582434</v>
      </c>
      <c r="AL31" s="8">
        <f t="shared" si="6"/>
        <v>2.1706967614137831</v>
      </c>
      <c r="AM31" s="8">
        <f t="shared" si="7"/>
        <v>4.9268295486913471</v>
      </c>
      <c r="AO31" s="8">
        <v>27</v>
      </c>
      <c r="AP31" s="8">
        <f t="shared" si="8"/>
        <v>0.61568981197918959</v>
      </c>
      <c r="AQ31" s="8">
        <f t="shared" si="8"/>
        <v>0.83143724737500457</v>
      </c>
      <c r="AR31" s="8">
        <f t="shared" si="8"/>
        <v>1</v>
      </c>
      <c r="AS31" s="8">
        <f t="shared" si="8"/>
        <v>0.95443562647076652</v>
      </c>
    </row>
    <row r="32" spans="1:57" x14ac:dyDescent="0.3">
      <c r="A32" s="1"/>
      <c r="B32">
        <v>28</v>
      </c>
      <c r="C32" s="13">
        <f>'S3 UE after recession'!C32</f>
        <v>5.7254023598956287</v>
      </c>
      <c r="D32" s="13">
        <f>'S3 UE after recession'!D32</f>
        <v>7.5933413852859317</v>
      </c>
      <c r="E32" s="13"/>
      <c r="F32" s="13">
        <f>'S3 UE after recession'!F32</f>
        <v>8.4640196742345939</v>
      </c>
      <c r="G32" s="33">
        <f>'S3 UE after recession'!G32+L32*$A$2/G$2</f>
        <v>7.7117505843450385</v>
      </c>
      <c r="H32" s="33">
        <f>'S3 UE after recession'!H32+M32*$A$2/H$2</f>
        <v>6.2956381897614557</v>
      </c>
      <c r="I32" s="33">
        <f>'S3 UE after recession'!I32+N32*$A$2/I$2</f>
        <v>9.8996963881573912</v>
      </c>
      <c r="J32" s="5"/>
      <c r="K32" s="5"/>
      <c r="L32" s="10">
        <f>'S4 GE after recession'!AJ32</f>
        <v>0.13878220595800425</v>
      </c>
      <c r="M32" s="10">
        <f>'S4 GE after recession'!AK32</f>
        <v>7.6275889072195152E-2</v>
      </c>
      <c r="N32" s="10">
        <f>'S4 GE after recession'!AL32</f>
        <v>7.3131660505179885E-3</v>
      </c>
      <c r="P32">
        <v>28</v>
      </c>
      <c r="Q32" s="13">
        <f t="shared" si="3"/>
        <v>2.1921278327957556</v>
      </c>
      <c r="R32" s="13">
        <f t="shared" si="3"/>
        <v>2.7474487092420148</v>
      </c>
      <c r="T32" s="13">
        <f t="shared" si="3"/>
        <v>1.2207535258871971</v>
      </c>
      <c r="U32" s="13">
        <f t="shared" si="3"/>
        <v>2.206389976067114</v>
      </c>
      <c r="V32" s="13">
        <f t="shared" si="3"/>
        <v>2.028802915588976</v>
      </c>
      <c r="W32" s="13">
        <f t="shared" si="3"/>
        <v>4.9327659446744976</v>
      </c>
      <c r="Y32">
        <v>28</v>
      </c>
      <c r="Z32">
        <f t="shared" si="9"/>
        <v>-9.1410746984560198E-2</v>
      </c>
      <c r="AA32">
        <f t="shared" si="9"/>
        <v>-0.11839991453090626</v>
      </c>
      <c r="AC32">
        <f t="shared" si="9"/>
        <v>-0.36949532674819707</v>
      </c>
      <c r="AD32">
        <f t="shared" si="9"/>
        <v>0.11637521120887051</v>
      </c>
      <c r="AE32">
        <f t="shared" si="9"/>
        <v>-0.14189384582480713</v>
      </c>
      <c r="AF32">
        <f t="shared" si="9"/>
        <v>5.9363959831504332E-3</v>
      </c>
      <c r="AH32">
        <f t="shared" si="13"/>
        <v>10</v>
      </c>
      <c r="AI32" s="8">
        <v>28</v>
      </c>
      <c r="AJ32" s="8">
        <f t="shared" si="10"/>
        <v>1.523721350305616</v>
      </c>
      <c r="AK32" s="8">
        <f t="shared" si="5"/>
        <v>2.206389976067114</v>
      </c>
      <c r="AL32" s="8">
        <f t="shared" si="6"/>
        <v>2.028802915588976</v>
      </c>
      <c r="AM32" s="8">
        <f t="shared" si="7"/>
        <v>4.9327659446744976</v>
      </c>
      <c r="AO32" s="8">
        <v>28</v>
      </c>
      <c r="AP32" s="8">
        <f t="shared" si="8"/>
        <v>0.54643927906098944</v>
      </c>
      <c r="AQ32" s="8">
        <f t="shared" si="8"/>
        <v>0.87773294197826768</v>
      </c>
      <c r="AR32" s="8">
        <f t="shared" si="8"/>
        <v>0.93463211981189342</v>
      </c>
      <c r="AS32" s="8">
        <f t="shared" si="8"/>
        <v>0.95558563739831359</v>
      </c>
    </row>
    <row r="33" spans="1:45" x14ac:dyDescent="0.3">
      <c r="A33" s="1"/>
      <c r="B33">
        <v>29</v>
      </c>
      <c r="C33" s="13">
        <f>'S3 UE after recession'!C33</f>
        <v>5.6699190176133811</v>
      </c>
      <c r="D33" s="13">
        <f>'S3 UE after recession'!D33</f>
        <v>7.6556722996260946</v>
      </c>
      <c r="E33" s="13"/>
      <c r="F33" s="13">
        <f>'S3 UE after recession'!F33</f>
        <v>8.3069965368967402</v>
      </c>
      <c r="G33" s="33">
        <f>'S3 UE after recession'!G33+L33*$A$2/G$2</f>
        <v>7.6889358548952274</v>
      </c>
      <c r="H33" s="33">
        <f>'S3 UE after recession'!H33+M33*$A$2/H$2</f>
        <v>6.1112087770923313</v>
      </c>
      <c r="I33" s="33">
        <f>'S3 UE after recession'!I33+N33*$A$2/I$2</f>
        <v>9.6383170527122317</v>
      </c>
      <c r="J33" s="5"/>
      <c r="K33" s="5"/>
      <c r="L33" s="10">
        <f>'S4 GE after recession'!AJ33</f>
        <v>0.13351627598480514</v>
      </c>
      <c r="M33" s="10">
        <f>'S4 GE after recession'!AK33</f>
        <v>1.935177447274599E-2</v>
      </c>
      <c r="N33" s="10">
        <f>'S4 GE after recession'!AL33</f>
        <v>-8.0948920054153134E-4</v>
      </c>
      <c r="P33">
        <v>29</v>
      </c>
      <c r="Q33" s="13">
        <f t="shared" si="3"/>
        <v>2.136644490513508</v>
      </c>
      <c r="R33" s="13">
        <f t="shared" si="3"/>
        <v>2.8097796235821777</v>
      </c>
      <c r="T33" s="13">
        <f t="shared" si="3"/>
        <v>1.0637303885493434</v>
      </c>
      <c r="U33" s="13">
        <f t="shared" si="3"/>
        <v>2.1835752466173028</v>
      </c>
      <c r="V33" s="13">
        <f t="shared" si="3"/>
        <v>1.8443735029198516</v>
      </c>
      <c r="W33" s="13">
        <f t="shared" si="3"/>
        <v>4.6713866092293381</v>
      </c>
      <c r="Y33">
        <v>29</v>
      </c>
      <c r="Z33">
        <f t="shared" si="9"/>
        <v>-5.5483342282247605E-2</v>
      </c>
      <c r="AA33">
        <f t="shared" si="9"/>
        <v>6.2330914340162913E-2</v>
      </c>
      <c r="AC33">
        <f t="shared" si="9"/>
        <v>-0.15702313733785367</v>
      </c>
      <c r="AD33">
        <f t="shared" si="9"/>
        <v>-2.2814729449811111E-2</v>
      </c>
      <c r="AE33">
        <f t="shared" si="9"/>
        <v>-0.18442941266912438</v>
      </c>
      <c r="AF33">
        <f t="shared" si="9"/>
        <v>-0.26137933544515946</v>
      </c>
      <c r="AH33">
        <f t="shared" si="13"/>
        <v>10</v>
      </c>
      <c r="AI33" s="8">
        <v>29</v>
      </c>
      <c r="AJ33" s="8">
        <f t="shared" si="10"/>
        <v>1.4736628285456366</v>
      </c>
      <c r="AK33" s="8">
        <f t="shared" si="5"/>
        <v>2.1835752466173028</v>
      </c>
      <c r="AL33" s="8">
        <f t="shared" si="6"/>
        <v>1.8443735029198516</v>
      </c>
      <c r="AM33" s="8">
        <f t="shared" si="7"/>
        <v>4.6713866092293381</v>
      </c>
      <c r="AO33" s="8">
        <v>29</v>
      </c>
      <c r="AP33" s="8">
        <f t="shared" si="8"/>
        <v>0.52848721549247968</v>
      </c>
      <c r="AQ33" s="8">
        <f t="shared" si="8"/>
        <v>0.86865692195568045</v>
      </c>
      <c r="AR33" s="8">
        <f t="shared" si="8"/>
        <v>0.8496688877531674</v>
      </c>
      <c r="AS33" s="8">
        <f t="shared" si="8"/>
        <v>0.90495069106890846</v>
      </c>
    </row>
    <row r="34" spans="1:45" x14ac:dyDescent="0.3">
      <c r="A34" s="1"/>
      <c r="B34">
        <v>30</v>
      </c>
      <c r="C34" s="13">
        <f>'S3 UE after recession'!C34</f>
        <v>5.6582304668643539</v>
      </c>
      <c r="D34" s="13">
        <f>'S3 UE after recession'!D34</f>
        <v>7.3586027731697392</v>
      </c>
      <c r="E34" s="13"/>
      <c r="F34" s="13">
        <f>'S3 UE after recession'!F34</f>
        <v>8.0278765517917456</v>
      </c>
      <c r="G34" s="33">
        <f>'S3 UE after recession'!G34+L34*$A$2/G$2</f>
        <v>7.5834720233747897</v>
      </c>
      <c r="H34" s="33">
        <f>'S3 UE after recession'!H34+M34*$A$2/H$2</f>
        <v>6.0960024179904311</v>
      </c>
      <c r="I34" s="33">
        <f>'S3 UE after recession'!I34+N34*$A$2/I$2</f>
        <v>9.4574414771705015</v>
      </c>
      <c r="J34" s="5"/>
      <c r="K34" s="5"/>
      <c r="L34" s="10">
        <f>'S4 GE after recession'!AJ34</f>
        <v>0.16827325790840336</v>
      </c>
      <c r="M34" s="10">
        <f>'S4 GE after recession'!AK34</f>
        <v>4.1426938059886953E-3</v>
      </c>
      <c r="N34" s="10">
        <f>'S4 GE after recession'!AL34</f>
        <v>1.8284683874437657E-2</v>
      </c>
      <c r="P34">
        <v>30</v>
      </c>
      <c r="Q34" s="13">
        <f t="shared" si="3"/>
        <v>2.1249559397644808</v>
      </c>
      <c r="R34" s="13">
        <f t="shared" si="3"/>
        <v>2.5127100971258223</v>
      </c>
      <c r="T34" s="13">
        <f t="shared" si="3"/>
        <v>0.78461040344434885</v>
      </c>
      <c r="U34" s="13">
        <f t="shared" si="3"/>
        <v>2.0781114150968651</v>
      </c>
      <c r="V34" s="13">
        <f t="shared" si="3"/>
        <v>1.8291671438179513</v>
      </c>
      <c r="W34" s="13">
        <f t="shared" si="3"/>
        <v>4.490511033687608</v>
      </c>
      <c r="Y34">
        <v>30</v>
      </c>
      <c r="Z34">
        <f t="shared" si="9"/>
        <v>-1.1688550749027193E-2</v>
      </c>
      <c r="AA34">
        <f t="shared" si="9"/>
        <v>-0.29706952645635543</v>
      </c>
      <c r="AC34">
        <f t="shared" si="9"/>
        <v>-0.27911998510499458</v>
      </c>
      <c r="AD34">
        <f t="shared" si="9"/>
        <v>-0.1054638315204377</v>
      </c>
      <c r="AE34">
        <f t="shared" si="9"/>
        <v>-1.5206359101900269E-2</v>
      </c>
      <c r="AF34">
        <f t="shared" si="9"/>
        <v>-0.18087557554173017</v>
      </c>
      <c r="AH34">
        <f t="shared" si="13"/>
        <v>10</v>
      </c>
      <c r="AI34" s="8">
        <v>30</v>
      </c>
      <c r="AJ34" s="8">
        <f t="shared" si="10"/>
        <v>1.2777034744421776</v>
      </c>
      <c r="AK34" s="8">
        <f t="shared" si="5"/>
        <v>2.0781114150968651</v>
      </c>
      <c r="AL34" s="8">
        <f t="shared" si="6"/>
        <v>1.8291671438179513</v>
      </c>
      <c r="AM34" s="8">
        <f t="shared" si="7"/>
        <v>4.490511033687608</v>
      </c>
      <c r="AO34" s="8">
        <v>30</v>
      </c>
      <c r="AP34" s="8">
        <f t="shared" si="8"/>
        <v>0.45821197247637702</v>
      </c>
      <c r="AQ34" s="8">
        <f t="shared" si="8"/>
        <v>0.82670192754542737</v>
      </c>
      <c r="AR34" s="8">
        <f t="shared" si="8"/>
        <v>0.84266359831237214</v>
      </c>
      <c r="AS34" s="8">
        <f t="shared" si="8"/>
        <v>0.8699110998775943</v>
      </c>
    </row>
    <row r="35" spans="1:45" x14ac:dyDescent="0.3">
      <c r="A35" s="1"/>
      <c r="B35">
        <v>31</v>
      </c>
      <c r="C35" s="13">
        <f>'S3 UE after recession'!C35</f>
        <v>5.6378596100662124</v>
      </c>
      <c r="D35" s="13">
        <f>'S3 UE after recession'!D35</f>
        <v>7.6362309016008769</v>
      </c>
      <c r="E35" s="13"/>
      <c r="F35" s="13">
        <f>'S3 UE after recession'!F35</f>
        <v>7.8062425076588378</v>
      </c>
      <c r="G35" s="33">
        <f>'S3 UE after recession'!G35+L35*$A$2/G$2</f>
        <v>7.4326900892027314</v>
      </c>
      <c r="H35" s="33">
        <f>'S3 UE after recession'!H35+M35*$A$2/H$2</f>
        <v>5.9689664861665843</v>
      </c>
      <c r="I35" s="33">
        <f>'S3 UE after recession'!I35+N35*$A$2/I$2</f>
        <v>9.4112779506392581</v>
      </c>
      <c r="J35" s="5"/>
      <c r="K35" s="5"/>
      <c r="L35" s="10">
        <f>'S4 GE after recession'!AJ35</f>
        <v>0.14889843488073748</v>
      </c>
      <c r="M35" s="10">
        <f>'S4 GE after recession'!AK35</f>
        <v>9.1707919122602025E-3</v>
      </c>
      <c r="N35" s="10">
        <f>'S4 GE after recession'!AL35</f>
        <v>-2.5819037276201183E-2</v>
      </c>
      <c r="P35">
        <v>31</v>
      </c>
      <c r="Q35" s="13">
        <f t="shared" si="3"/>
        <v>2.1045850829663393</v>
      </c>
      <c r="R35" s="13">
        <f t="shared" si="3"/>
        <v>2.79033822555696</v>
      </c>
      <c r="T35" s="13">
        <f t="shared" si="3"/>
        <v>0.56297635931144097</v>
      </c>
      <c r="U35" s="13">
        <f t="shared" si="3"/>
        <v>1.9273294809248069</v>
      </c>
      <c r="V35" s="13">
        <f t="shared" si="3"/>
        <v>1.7021312119941046</v>
      </c>
      <c r="W35" s="13">
        <f t="shared" si="3"/>
        <v>4.4443475071563645</v>
      </c>
      <c r="Y35">
        <v>31</v>
      </c>
      <c r="Z35">
        <f t="shared" si="9"/>
        <v>-2.0370856798141546E-2</v>
      </c>
      <c r="AA35">
        <f t="shared" si="9"/>
        <v>0.27762812843113771</v>
      </c>
      <c r="AC35">
        <f t="shared" si="9"/>
        <v>-0.22163404413290788</v>
      </c>
      <c r="AD35">
        <f t="shared" si="9"/>
        <v>-0.15078193417205821</v>
      </c>
      <c r="AE35">
        <f t="shared" si="9"/>
        <v>-0.12703593182384676</v>
      </c>
      <c r="AF35">
        <f t="shared" si="9"/>
        <v>-4.6163526531243448E-2</v>
      </c>
      <c r="AH35">
        <f t="shared" si="13"/>
        <v>11</v>
      </c>
      <c r="AI35" s="8">
        <v>31</v>
      </c>
      <c r="AJ35" s="8">
        <f t="shared" si="10"/>
        <v>1.2895778836088736</v>
      </c>
      <c r="AK35" s="8">
        <f t="shared" si="5"/>
        <v>1.9273294809248069</v>
      </c>
      <c r="AL35" s="8">
        <f t="shared" si="6"/>
        <v>1.7021312119941046</v>
      </c>
      <c r="AM35" s="8">
        <f t="shared" si="7"/>
        <v>4.4443475071563645</v>
      </c>
      <c r="AO35" s="8">
        <v>31</v>
      </c>
      <c r="AP35" s="8">
        <f t="shared" si="8"/>
        <v>0.46247039123714523</v>
      </c>
      <c r="AQ35" s="8">
        <f t="shared" si="8"/>
        <v>0.76671875498138176</v>
      </c>
      <c r="AR35" s="8">
        <f t="shared" si="8"/>
        <v>0.78414048532762359</v>
      </c>
      <c r="AS35" s="8">
        <f t="shared" si="8"/>
        <v>0.86096820588674161</v>
      </c>
    </row>
    <row r="36" spans="1:45" x14ac:dyDescent="0.3">
      <c r="A36" s="1"/>
      <c r="B36">
        <v>32</v>
      </c>
      <c r="C36" s="13">
        <f>'S3 UE after recession'!C36</f>
        <v>5.6434749820034966</v>
      </c>
      <c r="D36" s="13">
        <f>'S3 UE after recession'!D36</f>
        <v>7.7549879378358515</v>
      </c>
      <c r="E36" s="13"/>
      <c r="F36" s="13">
        <f>'S3 UE after recession'!F36</f>
        <v>7.7595308438245816</v>
      </c>
      <c r="G36" s="33">
        <f>'S3 UE after recession'!G36+L36*$A$2/G$2</f>
        <v>7.308864250590676</v>
      </c>
      <c r="H36" s="33">
        <f>'S3 UE after recession'!H36+M36*$A$2/H$2</f>
        <v>5.7945752805582824</v>
      </c>
      <c r="I36" s="33">
        <f>'S3 UE after recession'!I36+N36*$A$2/I$2</f>
        <v>9.3971278542768015</v>
      </c>
      <c r="J36" s="5"/>
      <c r="K36" s="5"/>
      <c r="L36" s="10">
        <f>'S4 GE after recession'!AJ36</f>
        <v>0.13983714851661072</v>
      </c>
      <c r="M36" s="10">
        <f>'S4 GE after recession'!AK36</f>
        <v>-2.0867754498636704E-2</v>
      </c>
      <c r="N36" s="10">
        <f>'S4 GE after recession'!AL36</f>
        <v>-6.5764040352066122E-2</v>
      </c>
      <c r="P36">
        <v>32</v>
      </c>
      <c r="Q36" s="13">
        <f t="shared" si="3"/>
        <v>2.1102004549036235</v>
      </c>
      <c r="R36" s="13">
        <f t="shared" si="3"/>
        <v>2.9090952617919346</v>
      </c>
      <c r="T36" s="13">
        <f t="shared" si="3"/>
        <v>0.51626469547718479</v>
      </c>
      <c r="U36" s="13">
        <f t="shared" si="3"/>
        <v>1.8035036423127515</v>
      </c>
      <c r="V36" s="13">
        <f t="shared" si="3"/>
        <v>1.5277400063858027</v>
      </c>
      <c r="W36" s="13">
        <f t="shared" si="3"/>
        <v>4.4301974107939079</v>
      </c>
      <c r="Y36">
        <v>32</v>
      </c>
      <c r="Z36">
        <f t="shared" si="9"/>
        <v>5.6153719372842303E-3</v>
      </c>
      <c r="AA36">
        <f t="shared" si="9"/>
        <v>0.11875703623497458</v>
      </c>
      <c r="AC36">
        <f t="shared" si="9"/>
        <v>-4.6711663834256179E-2</v>
      </c>
      <c r="AD36">
        <f t="shared" si="9"/>
        <v>-0.12382583861205543</v>
      </c>
      <c r="AE36">
        <f t="shared" si="9"/>
        <v>-0.1743912056083019</v>
      </c>
      <c r="AF36">
        <f t="shared" si="9"/>
        <v>-1.4150096362456566E-2</v>
      </c>
      <c r="AH36">
        <f t="shared" si="13"/>
        <v>11</v>
      </c>
      <c r="AI36" s="8">
        <v>32</v>
      </c>
      <c r="AJ36" s="8">
        <f t="shared" si="10"/>
        <v>1.3154647983882077</v>
      </c>
      <c r="AK36" s="8">
        <f t="shared" si="5"/>
        <v>1.8035036423127515</v>
      </c>
      <c r="AL36" s="8">
        <f t="shared" si="6"/>
        <v>1.5277400063858027</v>
      </c>
      <c r="AM36" s="8">
        <f t="shared" si="7"/>
        <v>4.4301974107939079</v>
      </c>
      <c r="AO36" s="8">
        <v>32</v>
      </c>
      <c r="AP36" s="8">
        <f t="shared" si="8"/>
        <v>0.47175399617337288</v>
      </c>
      <c r="AQ36" s="8">
        <f t="shared" si="8"/>
        <v>0.71745909608299507</v>
      </c>
      <c r="AR36" s="8">
        <f t="shared" si="8"/>
        <v>0.70380167029446328</v>
      </c>
      <c r="AS36" s="8">
        <f t="shared" si="8"/>
        <v>0.85822701990641681</v>
      </c>
    </row>
    <row r="37" spans="1:45" x14ac:dyDescent="0.3">
      <c r="A37" s="1"/>
      <c r="B37">
        <v>33</v>
      </c>
      <c r="C37" s="13">
        <f>'S3 UE after recession'!C37</f>
        <v>5.54856279751007</v>
      </c>
      <c r="D37" s="13">
        <f>'S3 UE after recession'!D37</f>
        <v>7.7712655440816194</v>
      </c>
      <c r="E37" s="13"/>
      <c r="F37" s="13">
        <f>'S3 UE after recession'!F37</f>
        <v>7.7472634352508436</v>
      </c>
      <c r="G37" s="33">
        <f>'S3 UE after recession'!G37+L37*$A$2/G$2</f>
        <v>7.3482556525856735</v>
      </c>
      <c r="H37" s="33">
        <f>'S3 UE after recession'!H37+M37*$A$2/H$2</f>
        <v>5.5880590199330946</v>
      </c>
      <c r="I37" s="33">
        <f>'S3 UE after recession'!I37+N37*$A$2/I$2</f>
        <v>9.2263833609935482</v>
      </c>
      <c r="J37" s="5"/>
      <c r="K37" s="5"/>
      <c r="L37" s="10">
        <f>'S4 GE after recession'!AJ37</f>
        <v>0.13806996053781515</v>
      </c>
      <c r="M37" s="10">
        <f>'S4 GE after recession'!AK37</f>
        <v>-4.2443017585902208E-2</v>
      </c>
      <c r="N37" s="10">
        <f>'S4 GE after recession'!AL37</f>
        <v>-0.12596798304744464</v>
      </c>
      <c r="P37">
        <v>33</v>
      </c>
      <c r="Q37" s="13">
        <f t="shared" si="3"/>
        <v>2.0152882704101969</v>
      </c>
      <c r="R37" s="13">
        <f t="shared" si="3"/>
        <v>2.9253728680377025</v>
      </c>
      <c r="T37" s="13">
        <f t="shared" si="3"/>
        <v>0.50399728690344681</v>
      </c>
      <c r="U37" s="13">
        <f t="shared" si="3"/>
        <v>1.842895044307749</v>
      </c>
      <c r="V37" s="13">
        <f t="shared" si="3"/>
        <v>1.3212237457606149</v>
      </c>
      <c r="W37" s="13">
        <f t="shared" si="3"/>
        <v>4.2594529175106546</v>
      </c>
      <c r="Y37">
        <v>33</v>
      </c>
      <c r="Z37">
        <f t="shared" si="9"/>
        <v>-9.4912184493426643E-2</v>
      </c>
      <c r="AA37">
        <f t="shared" si="9"/>
        <v>1.6277606245767906E-2</v>
      </c>
      <c r="AC37">
        <f t="shared" si="9"/>
        <v>-1.2267408573737981E-2</v>
      </c>
      <c r="AD37">
        <f t="shared" si="9"/>
        <v>3.9391401994997466E-2</v>
      </c>
      <c r="AE37">
        <f t="shared" si="9"/>
        <v>-0.2065162606251878</v>
      </c>
      <c r="AF37">
        <f t="shared" si="9"/>
        <v>-0.17074449328325336</v>
      </c>
      <c r="AH37">
        <f t="shared" si="13"/>
        <v>11</v>
      </c>
      <c r="AI37" s="8">
        <v>33</v>
      </c>
      <c r="AJ37" s="8">
        <f t="shared" si="10"/>
        <v>1.2851641361144088</v>
      </c>
      <c r="AK37" s="8">
        <f t="shared" ref="AK37:AK56" si="16">AD37+AK36</f>
        <v>1.842895044307749</v>
      </c>
      <c r="AL37" s="8">
        <f t="shared" ref="AL37:AL56" si="17">AE37+AL36</f>
        <v>1.3212237457606149</v>
      </c>
      <c r="AM37" s="8">
        <f t="shared" ref="AM37:AM56" si="18">AF37+AM36</f>
        <v>4.2594529175106546</v>
      </c>
      <c r="AO37" s="8">
        <v>33</v>
      </c>
      <c r="AP37" s="8">
        <f t="shared" si="8"/>
        <v>0.46088752636598701</v>
      </c>
      <c r="AQ37" s="8">
        <f t="shared" si="8"/>
        <v>0.7331295494193304</v>
      </c>
      <c r="AR37" s="8">
        <f t="shared" si="8"/>
        <v>0.6086634343620142</v>
      </c>
      <c r="AS37" s="8">
        <f t="shared" si="8"/>
        <v>0.82515004295751426</v>
      </c>
    </row>
    <row r="38" spans="1:45" x14ac:dyDescent="0.3">
      <c r="A38" s="1"/>
      <c r="B38">
        <v>34</v>
      </c>
      <c r="C38" s="13">
        <f>'S3 UE after recession'!C38</f>
        <v>5.5720016916025648</v>
      </c>
      <c r="D38" s="13">
        <f>'S3 UE after recession'!D38</f>
        <v>7.6434704255693759</v>
      </c>
      <c r="E38" s="13"/>
      <c r="F38" s="13">
        <f>'S3 UE after recession'!F38</f>
        <v>7.440452621668471</v>
      </c>
      <c r="G38" s="33">
        <f>'S3 UE after recession'!G38+L38*$A$2/G$2</f>
        <v>7.3517044027952281</v>
      </c>
      <c r="H38" s="33">
        <f>'S3 UE after recession'!H38+M38*$A$2/H$2</f>
        <v>5.6693375465227795</v>
      </c>
      <c r="I38" s="33">
        <f>'S3 UE after recession'!I38+N38*$A$2/I$2</f>
        <v>9.2898730782212198</v>
      </c>
      <c r="J38" s="5"/>
      <c r="K38" s="5"/>
      <c r="L38" s="10">
        <f>'S4 GE after recession'!AJ38</f>
        <v>0.14359931825219516</v>
      </c>
      <c r="M38" s="10">
        <f>'S4 GE after recession'!AK38</f>
        <v>-1.6226394491329142E-2</v>
      </c>
      <c r="N38" s="10">
        <f>'S4 GE after recession'!AL38</f>
        <v>-0.10436674462115572</v>
      </c>
      <c r="P38">
        <v>34</v>
      </c>
      <c r="Q38" s="13">
        <f t="shared" si="3"/>
        <v>2.0387271645026916</v>
      </c>
      <c r="R38" s="13">
        <f t="shared" si="3"/>
        <v>2.797577749525459</v>
      </c>
      <c r="T38" s="13">
        <f t="shared" si="3"/>
        <v>0.1971864733210742</v>
      </c>
      <c r="U38" s="13">
        <f t="shared" si="3"/>
        <v>1.8463437945173036</v>
      </c>
      <c r="V38" s="13">
        <f t="shared" si="3"/>
        <v>1.4025022723502998</v>
      </c>
      <c r="W38" s="13">
        <f t="shared" si="3"/>
        <v>4.3229426347383262</v>
      </c>
      <c r="Y38">
        <v>34</v>
      </c>
      <c r="Z38">
        <f t="shared" si="9"/>
        <v>2.3438894092494778E-2</v>
      </c>
      <c r="AA38">
        <f t="shared" si="9"/>
        <v>-0.12779511851224346</v>
      </c>
      <c r="AC38">
        <f t="shared" si="9"/>
        <v>-0.30681081358237261</v>
      </c>
      <c r="AD38">
        <f t="shared" si="9"/>
        <v>3.4487502095545963E-3</v>
      </c>
      <c r="AE38">
        <f t="shared" si="9"/>
        <v>8.127852658968493E-2</v>
      </c>
      <c r="AF38">
        <f t="shared" si="9"/>
        <v>6.3489717227671605E-2</v>
      </c>
      <c r="AH38">
        <f t="shared" si="13"/>
        <v>12</v>
      </c>
      <c r="AI38" s="8">
        <v>34</v>
      </c>
      <c r="AJ38" s="8">
        <f t="shared" si="10"/>
        <v>1.1481084567803683</v>
      </c>
      <c r="AK38" s="8">
        <f t="shared" si="16"/>
        <v>1.8463437945173036</v>
      </c>
      <c r="AL38" s="8">
        <f t="shared" si="17"/>
        <v>1.4025022723502998</v>
      </c>
      <c r="AM38" s="8">
        <f t="shared" si="18"/>
        <v>4.3229426347383262</v>
      </c>
      <c r="AO38" s="8">
        <v>34</v>
      </c>
      <c r="AP38" s="8">
        <f t="shared" si="8"/>
        <v>0.41173640920700916</v>
      </c>
      <c r="AQ38" s="8">
        <f t="shared" si="8"/>
        <v>0.7345015107228241</v>
      </c>
      <c r="AR38" s="8">
        <f t="shared" si="8"/>
        <v>0.64610695389661188</v>
      </c>
      <c r="AS38" s="8">
        <f t="shared" si="8"/>
        <v>0.83744940250258726</v>
      </c>
    </row>
    <row r="39" spans="1:45" x14ac:dyDescent="0.3">
      <c r="A39" s="1"/>
      <c r="B39">
        <v>35</v>
      </c>
      <c r="C39" s="13">
        <f>'S3 UE after recession'!C39</f>
        <v>5.253904466161293</v>
      </c>
      <c r="D39" s="13">
        <f>'S3 UE after recession'!D39</f>
        <v>7.6832395764394432</v>
      </c>
      <c r="E39" s="13"/>
      <c r="F39" s="13">
        <f>'S3 UE after recession'!F39</f>
        <v>7.2273913387279576</v>
      </c>
      <c r="G39" s="33">
        <f>'S3 UE after recession'!G39+L39*$A$2/G$2</f>
        <v>7.2798814617155729</v>
      </c>
      <c r="H39" s="33">
        <f>'S3 UE after recession'!H39+M39*$A$2/H$2</f>
        <v>5.4933263099825158</v>
      </c>
      <c r="I39" s="33">
        <f>'S3 UE after recession'!I39+N39*$A$2/I$2</f>
        <v>9.5361938316659902</v>
      </c>
      <c r="J39" s="5"/>
      <c r="K39" s="5"/>
      <c r="L39" s="10">
        <f>'S4 GE after recession'!AJ39</f>
        <v>0.12150610530445402</v>
      </c>
      <c r="M39" s="10">
        <f>'S4 GE after recession'!AK39</f>
        <v>-3.8877896576770564E-2</v>
      </c>
      <c r="N39" s="10">
        <f>'S4 GE after recession'!AL39</f>
        <v>-0.13375257831935908</v>
      </c>
      <c r="P39">
        <v>35</v>
      </c>
      <c r="Q39" s="13">
        <f t="shared" si="3"/>
        <v>1.7206299390614199</v>
      </c>
      <c r="R39" s="13">
        <f t="shared" si="3"/>
        <v>2.8373469003955263</v>
      </c>
      <c r="T39" s="13">
        <f t="shared" si="3"/>
        <v>-1.5874809619439212E-2</v>
      </c>
      <c r="U39" s="13">
        <f t="shared" si="3"/>
        <v>1.7745208534376484</v>
      </c>
      <c r="V39" s="13">
        <f t="shared" si="3"/>
        <v>1.226491035810036</v>
      </c>
      <c r="W39" s="13">
        <f t="shared" si="3"/>
        <v>4.5692633881830966</v>
      </c>
      <c r="Y39">
        <v>35</v>
      </c>
      <c r="Z39">
        <f t="shared" si="9"/>
        <v>-0.31809722544127172</v>
      </c>
      <c r="AA39">
        <f t="shared" si="9"/>
        <v>3.9769150870067271E-2</v>
      </c>
      <c r="AC39">
        <f t="shared" si="9"/>
        <v>-0.21306128294051341</v>
      </c>
      <c r="AD39">
        <f t="shared" si="9"/>
        <v>-7.1822941079655145E-2</v>
      </c>
      <c r="AE39">
        <f t="shared" si="9"/>
        <v>-0.17601123654026374</v>
      </c>
      <c r="AF39">
        <f t="shared" si="9"/>
        <v>0.24632075344477045</v>
      </c>
      <c r="AH39">
        <f t="shared" si="13"/>
        <v>12</v>
      </c>
      <c r="AI39" s="8">
        <v>35</v>
      </c>
      <c r="AJ39" s="8">
        <f t="shared" si="10"/>
        <v>0.98431200427646237</v>
      </c>
      <c r="AK39" s="8">
        <f t="shared" si="16"/>
        <v>1.7745208534376484</v>
      </c>
      <c r="AL39" s="8">
        <f t="shared" si="17"/>
        <v>1.226491035810036</v>
      </c>
      <c r="AM39" s="8">
        <f t="shared" si="18"/>
        <v>4.5692633881830966</v>
      </c>
      <c r="AO39" s="8">
        <v>35</v>
      </c>
      <c r="AP39" s="8">
        <f t="shared" si="8"/>
        <v>0.35299547511100149</v>
      </c>
      <c r="AQ39" s="8">
        <f t="shared" si="8"/>
        <v>0.70592933533262014</v>
      </c>
      <c r="AR39" s="8">
        <f t="shared" si="8"/>
        <v>0.5650218204643277</v>
      </c>
      <c r="AS39" s="8">
        <f t="shared" si="8"/>
        <v>0.88516716913189086</v>
      </c>
    </row>
    <row r="40" spans="1:45" x14ac:dyDescent="0.3">
      <c r="A40" s="1"/>
      <c r="B40">
        <v>36</v>
      </c>
      <c r="C40" s="13">
        <f>'S3 UE after recession'!C40</f>
        <v>5.1658460593793709</v>
      </c>
      <c r="D40" s="13">
        <f>'S3 UE after recession'!D40</f>
        <v>7.8351533098895674</v>
      </c>
      <c r="E40" s="13"/>
      <c r="F40" s="13">
        <f>'S3 UE after recession'!F40</f>
        <v>7.4904362474993853</v>
      </c>
      <c r="G40" s="33">
        <f>'S3 UE after recession'!G40+L40*$A$2/G$2</f>
        <v>7.1736856538837896</v>
      </c>
      <c r="H40" s="33">
        <f>'S3 UE after recession'!H40+M40*$A$2/H$2</f>
        <v>5.6917468800926159</v>
      </c>
      <c r="I40" s="33">
        <f>'S3 UE after recession'!I40+N40*$A$2/I$2</f>
        <v>9.0242847379824358</v>
      </c>
      <c r="J40" s="5"/>
      <c r="K40" s="5"/>
      <c r="L40" s="10">
        <f>'S4 GE after recession'!AJ40</f>
        <v>0.14281442303073549</v>
      </c>
      <c r="M40" s="10">
        <f>'S4 GE after recession'!AK40</f>
        <v>-4.5845868475493934E-2</v>
      </c>
      <c r="N40" s="10">
        <f>'S4 GE after recession'!AL40</f>
        <v>-0.16590320517767038</v>
      </c>
      <c r="P40">
        <v>36</v>
      </c>
      <c r="Q40" s="13">
        <f t="shared" si="3"/>
        <v>1.6325715322794978</v>
      </c>
      <c r="R40" s="13">
        <f t="shared" si="3"/>
        <v>2.9892606338456504</v>
      </c>
      <c r="T40" s="13">
        <f t="shared" si="3"/>
        <v>0.24717009915198851</v>
      </c>
      <c r="U40" s="13">
        <f t="shared" si="3"/>
        <v>1.6683250456058651</v>
      </c>
      <c r="V40" s="13">
        <f t="shared" si="3"/>
        <v>1.4249116059201361</v>
      </c>
      <c r="W40" s="13">
        <f t="shared" si="3"/>
        <v>4.0573542944995422</v>
      </c>
      <c r="Y40">
        <v>36</v>
      </c>
      <c r="Z40">
        <f t="shared" si="9"/>
        <v>-8.8058406781922116E-2</v>
      </c>
      <c r="AA40">
        <f t="shared" si="9"/>
        <v>0.15191373345012416</v>
      </c>
      <c r="AC40">
        <f t="shared" si="9"/>
        <v>0.26304490877142772</v>
      </c>
      <c r="AD40">
        <f t="shared" si="9"/>
        <v>-0.10619580783178328</v>
      </c>
      <c r="AE40">
        <f t="shared" si="9"/>
        <v>0.19842057011010006</v>
      </c>
      <c r="AF40">
        <f t="shared" si="9"/>
        <v>-0.51190909368355442</v>
      </c>
      <c r="AH40">
        <f t="shared" si="13"/>
        <v>12</v>
      </c>
      <c r="AI40" s="8">
        <v>36</v>
      </c>
      <c r="AJ40" s="8">
        <f t="shared" si="10"/>
        <v>1.0932787494230056</v>
      </c>
      <c r="AK40" s="8">
        <f t="shared" si="16"/>
        <v>1.6683250456058651</v>
      </c>
      <c r="AL40" s="8">
        <f t="shared" si="17"/>
        <v>1.4249116059201361</v>
      </c>
      <c r="AM40" s="8">
        <f t="shared" si="18"/>
        <v>4.0573542944995422</v>
      </c>
      <c r="AO40" s="8">
        <v>36</v>
      </c>
      <c r="AP40" s="8">
        <f t="shared" si="8"/>
        <v>0.39207329576866762</v>
      </c>
      <c r="AQ40" s="8">
        <f t="shared" si="8"/>
        <v>0.66368315045822213</v>
      </c>
      <c r="AR40" s="8">
        <f t="shared" si="8"/>
        <v>0.65643052095037246</v>
      </c>
      <c r="AS40" s="8">
        <f t="shared" si="8"/>
        <v>0.78599907904529098</v>
      </c>
    </row>
    <row r="41" spans="1:45" x14ac:dyDescent="0.3">
      <c r="A41" s="1"/>
      <c r="B41">
        <v>37</v>
      </c>
      <c r="C41" s="13">
        <f>'S3 UE after recession'!C41</f>
        <v>4.9447346462903061</v>
      </c>
      <c r="D41" s="13">
        <f>'S3 UE after recession'!D41</f>
        <v>7.7505444385092659</v>
      </c>
      <c r="E41" s="13"/>
      <c r="F41" s="13">
        <f>'S3 UE after recession'!F41</f>
        <v>7.4937105258528174</v>
      </c>
      <c r="G41" s="33">
        <f>'S3 UE after recession'!G41+L41*$A$2/G$2</f>
        <v>6.9759271687037039</v>
      </c>
      <c r="H41" s="33">
        <f>'S3 UE after recession'!H41+M41*$A$2/H$2</f>
        <v>5.4837523257783083</v>
      </c>
      <c r="I41" s="33">
        <f>'S3 UE after recession'!I41+N41*$A$2/I$2</f>
        <v>8.8593328487773704</v>
      </c>
      <c r="J41" s="5"/>
      <c r="K41" s="5"/>
      <c r="L41" s="10">
        <f>'S4 GE after recession'!AJ41</f>
        <v>0.11288298254052222</v>
      </c>
      <c r="M41" s="10">
        <f>'S4 GE after recession'!AK41</f>
        <v>-4.2196478804758616E-2</v>
      </c>
      <c r="N41" s="10">
        <f>'S4 GE after recession'!AL41</f>
        <v>-0.14158416463407739</v>
      </c>
      <c r="P41">
        <v>37</v>
      </c>
      <c r="Q41" s="13">
        <f t="shared" si="3"/>
        <v>1.411460119190433</v>
      </c>
      <c r="R41" s="13">
        <f t="shared" si="3"/>
        <v>2.904651762465349</v>
      </c>
      <c r="T41" s="13">
        <f t="shared" si="3"/>
        <v>0.25044437750542059</v>
      </c>
      <c r="U41" s="13">
        <f t="shared" si="3"/>
        <v>1.4705665604257794</v>
      </c>
      <c r="V41" s="13">
        <f t="shared" si="3"/>
        <v>1.2169170516058285</v>
      </c>
      <c r="W41" s="13">
        <f t="shared" si="3"/>
        <v>3.8924024052944768</v>
      </c>
      <c r="Y41">
        <v>37</v>
      </c>
      <c r="Z41">
        <f t="shared" si="9"/>
        <v>-0.22111141308906479</v>
      </c>
      <c r="AA41">
        <f t="shared" si="9"/>
        <v>-8.4608871380301487E-2</v>
      </c>
      <c r="AC41">
        <f t="shared" si="9"/>
        <v>3.2742783534320807E-3</v>
      </c>
      <c r="AD41">
        <f t="shared" si="9"/>
        <v>-0.19775848518008576</v>
      </c>
      <c r="AE41">
        <f t="shared" si="9"/>
        <v>-0.20799455431430758</v>
      </c>
      <c r="AF41">
        <f t="shared" si="9"/>
        <v>-0.16495188920506543</v>
      </c>
      <c r="AH41">
        <f t="shared" si="13"/>
        <v>13</v>
      </c>
      <c r="AI41">
        <v>37</v>
      </c>
      <c r="AJ41" s="8">
        <f t="shared" si="10"/>
        <v>0.99246341405102756</v>
      </c>
      <c r="AK41" s="8">
        <f t="shared" si="16"/>
        <v>1.4705665604257794</v>
      </c>
      <c r="AL41" s="8">
        <f t="shared" si="17"/>
        <v>1.2169170516058285</v>
      </c>
      <c r="AM41" s="8">
        <f t="shared" si="18"/>
        <v>3.8924024052944768</v>
      </c>
      <c r="AO41">
        <v>37</v>
      </c>
      <c r="AP41" s="8">
        <f t="shared" si="8"/>
        <v>0.35591874614060987</v>
      </c>
      <c r="AQ41" s="8">
        <f t="shared" si="8"/>
        <v>0.58501204567570009</v>
      </c>
      <c r="AR41" s="8">
        <f t="shared" si="8"/>
        <v>0.56061126235487901</v>
      </c>
      <c r="AS41" s="8">
        <f t="shared" si="8"/>
        <v>0.75404425735823044</v>
      </c>
    </row>
    <row r="42" spans="1:45" x14ac:dyDescent="0.3">
      <c r="A42" s="1"/>
      <c r="B42">
        <v>38</v>
      </c>
      <c r="C42" s="13">
        <f>'S3 UE after recession'!C42</f>
        <v>5.0382508713955909</v>
      </c>
      <c r="D42" s="13">
        <f>'S3 UE after recession'!D42</f>
        <v>7.4890955476915471</v>
      </c>
      <c r="E42" s="13"/>
      <c r="F42" s="13">
        <f>'S3 UE after recession'!F42</f>
        <v>7.348691780039875</v>
      </c>
      <c r="G42" s="33">
        <f>'S3 UE after recession'!G42+L42*$A$2/G$2</f>
        <v>6.9630947863389743</v>
      </c>
      <c r="H42" s="33">
        <f>'S3 UE after recession'!H42+M42*$A$2/H$2</f>
        <v>5.5062430428743472</v>
      </c>
      <c r="I42" s="33">
        <f>'S3 UE after recession'!I42+N42*$A$2/I$2</f>
        <v>8.6905439272989504</v>
      </c>
      <c r="J42" s="5"/>
      <c r="K42" s="5"/>
      <c r="L42" s="10">
        <f>'S4 GE after recession'!AJ42</f>
        <v>0.11640371873927155</v>
      </c>
      <c r="M42" s="10">
        <f>'S4 GE after recession'!AK42</f>
        <v>-4.110362014464921E-2</v>
      </c>
      <c r="N42" s="10">
        <f>'S4 GE after recession'!AL42</f>
        <v>-0.16284484636044741</v>
      </c>
      <c r="P42">
        <v>38</v>
      </c>
      <c r="Q42" s="13">
        <f t="shared" si="3"/>
        <v>1.5049763442957178</v>
      </c>
      <c r="R42" s="13">
        <f t="shared" si="3"/>
        <v>2.6432028716476301</v>
      </c>
      <c r="T42" s="13">
        <f t="shared" si="3"/>
        <v>0.10542563169247821</v>
      </c>
      <c r="U42" s="13">
        <f t="shared" si="3"/>
        <v>1.4577341780610498</v>
      </c>
      <c r="V42" s="13">
        <f t="shared" si="3"/>
        <v>1.2394077687018674</v>
      </c>
      <c r="W42" s="13">
        <f t="shared" si="3"/>
        <v>3.7236134838160568</v>
      </c>
      <c r="Y42">
        <v>38</v>
      </c>
      <c r="Z42">
        <f t="shared" si="9"/>
        <v>9.3516225105284789E-2</v>
      </c>
      <c r="AA42">
        <f t="shared" si="9"/>
        <v>-0.26144889081771883</v>
      </c>
      <c r="AC42">
        <f t="shared" si="9"/>
        <v>-0.14501874581294238</v>
      </c>
      <c r="AD42">
        <f t="shared" si="9"/>
        <v>-1.2832382364729611E-2</v>
      </c>
      <c r="AE42">
        <f t="shared" si="9"/>
        <v>2.2490717096038892E-2</v>
      </c>
      <c r="AF42">
        <f t="shared" si="9"/>
        <v>-0.16878892147841995</v>
      </c>
      <c r="AH42">
        <f t="shared" si="13"/>
        <v>13</v>
      </c>
      <c r="AI42">
        <v>38</v>
      </c>
      <c r="AJ42" s="8">
        <f t="shared" si="10"/>
        <v>0.88814627687590209</v>
      </c>
      <c r="AK42" s="8">
        <f t="shared" si="16"/>
        <v>1.4577341780610498</v>
      </c>
      <c r="AL42" s="8">
        <f t="shared" si="17"/>
        <v>1.2394077687018674</v>
      </c>
      <c r="AM42" s="8">
        <f t="shared" si="18"/>
        <v>3.7236134838160568</v>
      </c>
      <c r="AO42">
        <v>38</v>
      </c>
      <c r="AP42" s="8">
        <f t="shared" si="8"/>
        <v>0.31850837499876772</v>
      </c>
      <c r="AQ42" s="8">
        <f t="shared" si="8"/>
        <v>0.57990714361950912</v>
      </c>
      <c r="AR42" s="8">
        <f t="shared" si="8"/>
        <v>0.57097232129956121</v>
      </c>
      <c r="AS42" s="8">
        <f t="shared" si="8"/>
        <v>0.72134611783047442</v>
      </c>
    </row>
    <row r="43" spans="1:45" x14ac:dyDescent="0.3">
      <c r="A43" s="1"/>
      <c r="B43">
        <v>39</v>
      </c>
      <c r="C43" s="13">
        <f>'S3 UE after recession'!C43</f>
        <v>4.9456362695000342</v>
      </c>
      <c r="D43" s="13">
        <f>'S3 UE after recession'!D43</f>
        <v>7.6115968706856885</v>
      </c>
      <c r="E43" s="13"/>
      <c r="F43" s="13">
        <f>'S3 UE after recession'!F43</f>
        <v>7.3505292977486203</v>
      </c>
      <c r="G43" s="33">
        <f>'S3 UE after recession'!G43+L43*$A$2/G$2</f>
        <v>6.9698102648493983</v>
      </c>
      <c r="H43" s="33">
        <f>'S3 UE after recession'!H43+M43*$A$2/H$2</f>
        <v>5.5160257173361558</v>
      </c>
      <c r="I43" s="33">
        <f>'S3 UE after recession'!I43+N43*$A$2/I$2</f>
        <v>8.6151973037357212</v>
      </c>
      <c r="J43" s="5"/>
      <c r="K43" s="5"/>
      <c r="L43" s="10">
        <f>'S4 GE after recession'!AJ43</f>
        <v>0.1136776459880286</v>
      </c>
      <c r="M43" s="10">
        <f>'S4 GE after recession'!AK43</f>
        <v>-5.4566013475019493E-2</v>
      </c>
      <c r="N43" s="10">
        <f>'S4 GE after recession'!AL43</f>
        <v>-0.17153838888218848</v>
      </c>
      <c r="P43">
        <v>39</v>
      </c>
      <c r="Q43" s="13">
        <f t="shared" si="3"/>
        <v>1.4123617424001611</v>
      </c>
      <c r="R43" s="13">
        <f t="shared" si="3"/>
        <v>2.7657041946417715</v>
      </c>
      <c r="T43" s="13">
        <f t="shared" si="3"/>
        <v>0.1072631494012235</v>
      </c>
      <c r="U43" s="13">
        <f t="shared" si="3"/>
        <v>1.4644496565714737</v>
      </c>
      <c r="V43" s="13">
        <f t="shared" si="3"/>
        <v>1.249190443163676</v>
      </c>
      <c r="W43" s="13">
        <f t="shared" si="3"/>
        <v>3.6482668602528276</v>
      </c>
      <c r="Y43">
        <v>39</v>
      </c>
      <c r="Z43">
        <f t="shared" si="9"/>
        <v>-9.2614601895556703E-2</v>
      </c>
      <c r="AA43">
        <f t="shared" si="9"/>
        <v>0.1225013229941414</v>
      </c>
      <c r="AC43">
        <f t="shared" si="9"/>
        <v>1.8375177087452954E-3</v>
      </c>
      <c r="AD43">
        <f t="shared" si="9"/>
        <v>6.7154785104239778E-3</v>
      </c>
      <c r="AE43">
        <f t="shared" si="9"/>
        <v>9.7826744618085826E-3</v>
      </c>
      <c r="AF43">
        <f t="shared" si="9"/>
        <v>-7.5346623563229187E-2</v>
      </c>
      <c r="AH43">
        <f t="shared" si="13"/>
        <v>13</v>
      </c>
      <c r="AI43">
        <v>39</v>
      </c>
      <c r="AJ43" s="8">
        <f t="shared" si="10"/>
        <v>0.89872102314501212</v>
      </c>
      <c r="AK43" s="8">
        <f t="shared" si="16"/>
        <v>1.4644496565714737</v>
      </c>
      <c r="AL43" s="8">
        <f t="shared" si="17"/>
        <v>1.249190443163676</v>
      </c>
      <c r="AM43" s="8">
        <f t="shared" si="18"/>
        <v>3.6482668602528276</v>
      </c>
      <c r="AO43">
        <v>39</v>
      </c>
      <c r="AP43" s="8">
        <f t="shared" si="8"/>
        <v>0.32230070666517535</v>
      </c>
      <c r="AQ43" s="8">
        <f t="shared" si="8"/>
        <v>0.5825786553530119</v>
      </c>
      <c r="AR43" s="8">
        <f t="shared" si="8"/>
        <v>0.57547901916529032</v>
      </c>
      <c r="AS43" s="8">
        <f t="shared" si="8"/>
        <v>0.70674981382760316</v>
      </c>
    </row>
    <row r="44" spans="1:45" x14ac:dyDescent="0.3">
      <c r="A44" s="1"/>
      <c r="B44">
        <v>40</v>
      </c>
      <c r="C44" s="13">
        <f>'S3 UE after recession'!C44</f>
        <v>5.0090992832910199</v>
      </c>
      <c r="D44" s="13">
        <f>'S3 UE after recession'!D44</f>
        <v>7.4473831728074202</v>
      </c>
      <c r="E44" s="13"/>
      <c r="F44" s="13">
        <f>'S3 UE after recession'!F44</f>
        <v>7.1805202767802401</v>
      </c>
      <c r="G44" s="33">
        <f>'S3 UE after recession'!G44+L44*$A$2/G$2</f>
        <v>6.8026797932270835</v>
      </c>
      <c r="H44" s="33">
        <f>'S3 UE after recession'!H44+M44*$A$2/H$2</f>
        <v>5.3886897845936224</v>
      </c>
      <c r="I44" s="33">
        <f>'S3 UE after recession'!I44+N44*$A$2/I$2</f>
        <v>8.6971673805028846</v>
      </c>
      <c r="J44" s="5"/>
      <c r="K44" s="5"/>
      <c r="L44" s="10">
        <f>'S4 GE after recession'!AJ44</f>
        <v>0.11389282977278031</v>
      </c>
      <c r="M44" s="10">
        <f>'S4 GE after recession'!AK44</f>
        <v>-6.3532784369465578E-2</v>
      </c>
      <c r="N44" s="10">
        <f>'S4 GE after recession'!AL44</f>
        <v>-0.17815822321164615</v>
      </c>
      <c r="P44">
        <v>40</v>
      </c>
      <c r="Q44" s="13">
        <f t="shared" si="3"/>
        <v>1.4758247561911468</v>
      </c>
      <c r="R44" s="13">
        <f t="shared" si="3"/>
        <v>2.6014904967635033</v>
      </c>
      <c r="T44" s="13">
        <f t="shared" si="3"/>
        <v>-6.2745871567156719E-2</v>
      </c>
      <c r="U44" s="13">
        <f t="shared" si="3"/>
        <v>1.297319184949159</v>
      </c>
      <c r="V44" s="13">
        <f t="shared" si="3"/>
        <v>1.1218545104211426</v>
      </c>
      <c r="W44" s="13">
        <f t="shared" si="3"/>
        <v>3.730236937019991</v>
      </c>
      <c r="Y44">
        <v>40</v>
      </c>
      <c r="Z44">
        <f t="shared" si="9"/>
        <v>6.3463013790985734E-2</v>
      </c>
      <c r="AA44">
        <f t="shared" si="9"/>
        <v>-0.16421369787826823</v>
      </c>
      <c r="AC44">
        <f t="shared" si="9"/>
        <v>-0.17000902096838022</v>
      </c>
      <c r="AD44">
        <f t="shared" si="9"/>
        <v>-0.16713047162231476</v>
      </c>
      <c r="AE44">
        <f t="shared" si="9"/>
        <v>-0.12733593274253341</v>
      </c>
      <c r="AF44">
        <f t="shared" si="9"/>
        <v>8.1970076767163391E-2</v>
      </c>
      <c r="AH44">
        <f t="shared" si="13"/>
        <v>14</v>
      </c>
      <c r="AI44">
        <v>40</v>
      </c>
      <c r="AJ44" s="8">
        <f t="shared" si="10"/>
        <v>0.80846778812645792</v>
      </c>
      <c r="AK44" s="8">
        <f t="shared" si="16"/>
        <v>1.297319184949159</v>
      </c>
      <c r="AL44" s="8">
        <f t="shared" si="17"/>
        <v>1.1218545104211426</v>
      </c>
      <c r="AM44" s="8">
        <f t="shared" si="18"/>
        <v>3.730236937019991</v>
      </c>
      <c r="AO44">
        <v>40</v>
      </c>
      <c r="AP44" s="8">
        <f t="shared" si="8"/>
        <v>0.2899339536059175</v>
      </c>
      <c r="AQ44" s="8">
        <f t="shared" si="8"/>
        <v>0.51609180482228434</v>
      </c>
      <c r="AR44" s="8">
        <f t="shared" si="8"/>
        <v>0.51681770128521975</v>
      </c>
      <c r="AS44" s="8">
        <f t="shared" si="8"/>
        <v>0.72262922690612241</v>
      </c>
    </row>
    <row r="45" spans="1:45" x14ac:dyDescent="0.3">
      <c r="A45" s="1"/>
      <c r="B45">
        <v>41</v>
      </c>
      <c r="C45" s="13">
        <f>'S3 UE after recession'!C45</f>
        <v>4.8653022691257295</v>
      </c>
      <c r="D45" s="13">
        <f>'S3 UE after recession'!D45</f>
        <v>7.1788874199125399</v>
      </c>
      <c r="E45" s="13"/>
      <c r="F45" s="13">
        <f>'S3 UE after recession'!F45</f>
        <v>7.2944030860264792</v>
      </c>
      <c r="G45" s="33">
        <f>'S3 UE after recession'!G45+L45*$A$2/G$2</f>
        <v>6.7768440043672484</v>
      </c>
      <c r="H45" s="33">
        <f>'S3 UE after recession'!H45+M45*$A$2/H$2</f>
        <v>5.3002114498382547</v>
      </c>
      <c r="I45" s="33">
        <f>'S3 UE after recession'!I45+N45*$A$2/I$2</f>
        <v>8.6216009373337545</v>
      </c>
      <c r="J45" s="5"/>
      <c r="K45" s="5"/>
      <c r="L45" s="10">
        <f>'S4 GE after recession'!AJ45</f>
        <v>0.13268181712932003</v>
      </c>
      <c r="M45" s="10">
        <f>'S4 GE after recession'!AK45</f>
        <v>-6.0525575682629271E-2</v>
      </c>
      <c r="N45" s="10">
        <f>'S4 GE after recession'!AL45</f>
        <v>-0.21499429108635093</v>
      </c>
      <c r="P45">
        <v>41</v>
      </c>
      <c r="Q45" s="13">
        <f t="shared" si="3"/>
        <v>1.3320277420258564</v>
      </c>
      <c r="R45" s="13">
        <f t="shared" si="3"/>
        <v>2.3329947438686229</v>
      </c>
      <c r="T45" s="13">
        <f t="shared" si="3"/>
        <v>5.113693767908245E-2</v>
      </c>
      <c r="U45" s="13">
        <f t="shared" si="3"/>
        <v>1.2714833960893239</v>
      </c>
      <c r="V45" s="13">
        <f t="shared" si="3"/>
        <v>1.0333761756657749</v>
      </c>
      <c r="W45" s="13">
        <f t="shared" si="3"/>
        <v>3.654670493850861</v>
      </c>
      <c r="Y45">
        <v>41</v>
      </c>
      <c r="Z45">
        <f t="shared" si="9"/>
        <v>-0.14379701416529045</v>
      </c>
      <c r="AA45">
        <f t="shared" si="9"/>
        <v>-0.26849575289488037</v>
      </c>
      <c r="AC45">
        <f t="shared" si="9"/>
        <v>0.11388280924623917</v>
      </c>
      <c r="AD45">
        <f t="shared" si="9"/>
        <v>-2.5835788859835063E-2</v>
      </c>
      <c r="AE45">
        <f t="shared" si="9"/>
        <v>-8.8478334755367705E-2</v>
      </c>
      <c r="AF45">
        <f t="shared" si="9"/>
        <v>-7.5566443169130082E-2</v>
      </c>
      <c r="AH45">
        <f t="shared" si="13"/>
        <v>14</v>
      </c>
      <c r="AI45">
        <v>41</v>
      </c>
      <c r="AJ45" s="8">
        <f t="shared" si="10"/>
        <v>0.70899780218848074</v>
      </c>
      <c r="AK45" s="8">
        <f t="shared" si="16"/>
        <v>1.2714833960893239</v>
      </c>
      <c r="AL45" s="8">
        <f t="shared" si="17"/>
        <v>1.0333761756657749</v>
      </c>
      <c r="AM45" s="8">
        <f t="shared" si="18"/>
        <v>3.654670493850861</v>
      </c>
      <c r="AO45">
        <v>41</v>
      </c>
      <c r="AP45" s="8">
        <f t="shared" si="8"/>
        <v>0.25426187524772359</v>
      </c>
      <c r="AQ45" s="8">
        <f t="shared" si="8"/>
        <v>0.50581396490719654</v>
      </c>
      <c r="AR45" s="8">
        <f t="shared" si="8"/>
        <v>0.47605736279476135</v>
      </c>
      <c r="AS45" s="8">
        <f t="shared" si="8"/>
        <v>0.70799033899382324</v>
      </c>
    </row>
    <row r="46" spans="1:45" x14ac:dyDescent="0.3">
      <c r="A46" s="1"/>
      <c r="B46">
        <v>42</v>
      </c>
      <c r="C46" s="13">
        <f>'S3 UE after recession'!C46</f>
        <v>4.8722472863715547</v>
      </c>
      <c r="D46" s="13">
        <f>'S3 UE after recession'!D46</f>
        <v>7.0045102113211373</v>
      </c>
      <c r="E46" s="13"/>
      <c r="F46" s="13">
        <f>'S3 UE after recession'!F46</f>
        <v>7.3419045543691439</v>
      </c>
      <c r="G46" s="33">
        <f>'S3 UE after recession'!G46+L46*$A$2/G$2</f>
        <v>6.8407537582380256</v>
      </c>
      <c r="H46" s="33">
        <f>'S3 UE after recession'!H46+M46*$A$2/H$2</f>
        <v>5.1999157161797065</v>
      </c>
      <c r="I46" s="33">
        <f>'S3 UE after recession'!I46+N46*$A$2/I$2</f>
        <v>8.6694458463100652</v>
      </c>
      <c r="J46" s="5"/>
      <c r="K46" s="5"/>
      <c r="L46" s="10">
        <f>'S4 GE after recession'!AJ46</f>
        <v>0.12192219167612781</v>
      </c>
      <c r="M46" s="10">
        <f>'S4 GE after recession'!AK46</f>
        <v>-9.3877335213014806E-2</v>
      </c>
      <c r="N46" s="10">
        <f>'S4 GE after recession'!AL46</f>
        <v>-0.22730015364945647</v>
      </c>
      <c r="P46">
        <v>42</v>
      </c>
      <c r="Q46" s="13">
        <f t="shared" si="3"/>
        <v>1.3389727592716816</v>
      </c>
      <c r="R46" s="13">
        <f t="shared" si="3"/>
        <v>2.1586175352772203</v>
      </c>
      <c r="T46" s="13">
        <f t="shared" si="3"/>
        <v>9.8638406021747116E-2</v>
      </c>
      <c r="U46" s="13">
        <f t="shared" si="3"/>
        <v>1.3353931499601011</v>
      </c>
      <c r="V46" s="13">
        <f t="shared" si="3"/>
        <v>0.93308044200722673</v>
      </c>
      <c r="W46" s="13">
        <f t="shared" si="3"/>
        <v>3.7025154028271716</v>
      </c>
      <c r="Y46">
        <v>42</v>
      </c>
      <c r="Z46">
        <f t="shared" si="9"/>
        <v>6.9450172458251913E-3</v>
      </c>
      <c r="AA46">
        <f t="shared" si="9"/>
        <v>-0.1743772085914026</v>
      </c>
      <c r="AC46">
        <f t="shared" si="9"/>
        <v>4.7501468342664666E-2</v>
      </c>
      <c r="AD46">
        <f t="shared" si="9"/>
        <v>6.3909753870777131E-2</v>
      </c>
      <c r="AE46">
        <f t="shared" si="9"/>
        <v>-0.10029573365854816</v>
      </c>
      <c r="AF46">
        <f t="shared" si="9"/>
        <v>4.7844908976310663E-2</v>
      </c>
      <c r="AH46">
        <f t="shared" si="13"/>
        <v>14</v>
      </c>
      <c r="AI46">
        <v>42</v>
      </c>
      <c r="AJ46" s="8">
        <f t="shared" si="10"/>
        <v>0.66902089452084312</v>
      </c>
      <c r="AK46" s="8">
        <f t="shared" si="16"/>
        <v>1.3353931499601011</v>
      </c>
      <c r="AL46" s="8">
        <f t="shared" si="17"/>
        <v>0.93308044200722673</v>
      </c>
      <c r="AM46" s="8">
        <f t="shared" si="18"/>
        <v>3.7025154028271716</v>
      </c>
      <c r="AO46">
        <v>42</v>
      </c>
      <c r="AP46" s="8">
        <f t="shared" si="8"/>
        <v>0.23992529553082839</v>
      </c>
      <c r="AQ46" s="8">
        <f t="shared" si="8"/>
        <v>0.53123816321056927</v>
      </c>
      <c r="AR46" s="8">
        <f t="shared" si="8"/>
        <v>0.42985296638094578</v>
      </c>
      <c r="AS46" s="8">
        <f t="shared" si="8"/>
        <v>0.71725895387504468</v>
      </c>
    </row>
    <row r="47" spans="1:45" x14ac:dyDescent="0.3">
      <c r="A47" s="1"/>
      <c r="B47">
        <v>43</v>
      </c>
      <c r="C47" s="13">
        <f>'S3 UE after recession'!C47</f>
        <v>4.8044730145975629</v>
      </c>
      <c r="D47" s="13">
        <f>'S3 UE after recession'!D47</f>
        <v>7.1992976294995614</v>
      </c>
      <c r="E47" s="13"/>
      <c r="F47" s="13">
        <f>'S3 UE after recession'!F47</f>
        <v>7.2434625161043211</v>
      </c>
      <c r="G47" s="33">
        <f>'S3 UE after recession'!G47+L47*$A$2/G$2</f>
        <v>6.7737076621103256</v>
      </c>
      <c r="H47" s="33">
        <f>'S3 UE after recession'!H47+M47*$A$2/H$2</f>
        <v>5.2661677503151312</v>
      </c>
      <c r="I47" s="33">
        <f>'S3 UE after recession'!I47+N47*$A$2/I$2</f>
        <v>8.4254914630866082</v>
      </c>
      <c r="J47" s="5"/>
      <c r="K47" s="5"/>
      <c r="L47" s="10">
        <f>'S4 GE after recession'!AJ47</f>
        <v>0.10756671385732094</v>
      </c>
      <c r="M47" s="10">
        <f>'S4 GE after recession'!AK47</f>
        <v>-9.9518892450569357E-2</v>
      </c>
      <c r="N47" s="10">
        <f>'S4 GE after recession'!AL47</f>
        <v>-0.30597029801053843</v>
      </c>
      <c r="P47">
        <v>43</v>
      </c>
      <c r="Q47" s="13">
        <f t="shared" si="3"/>
        <v>1.2711984874976898</v>
      </c>
      <c r="R47" s="13">
        <f t="shared" si="3"/>
        <v>2.3534049534556445</v>
      </c>
      <c r="T47" s="13">
        <f t="shared" si="3"/>
        <v>1.9636775692433162E-4</v>
      </c>
      <c r="U47" s="13">
        <f t="shared" si="3"/>
        <v>1.2683470538324011</v>
      </c>
      <c r="V47" s="13">
        <f t="shared" si="3"/>
        <v>0.99933247614265142</v>
      </c>
      <c r="W47" s="13">
        <f t="shared" si="3"/>
        <v>3.4585610196037146</v>
      </c>
      <c r="Y47">
        <v>43</v>
      </c>
      <c r="Z47">
        <f t="shared" si="9"/>
        <v>-6.7774271773991757E-2</v>
      </c>
      <c r="AA47">
        <f t="shared" si="9"/>
        <v>0.19478741817842415</v>
      </c>
      <c r="AC47">
        <f t="shared" si="9"/>
        <v>-9.8442038264822784E-2</v>
      </c>
      <c r="AD47">
        <f t="shared" si="9"/>
        <v>-6.7046096127699961E-2</v>
      </c>
      <c r="AE47">
        <f t="shared" si="9"/>
        <v>6.6252034135424687E-2</v>
      </c>
      <c r="AF47">
        <f t="shared" si="9"/>
        <v>-0.24395438322345697</v>
      </c>
      <c r="AH47">
        <f t="shared" si="13"/>
        <v>15</v>
      </c>
      <c r="AI47">
        <v>43</v>
      </c>
      <c r="AJ47" s="8">
        <f t="shared" si="10"/>
        <v>0.67854459723404636</v>
      </c>
      <c r="AK47" s="8">
        <f t="shared" si="16"/>
        <v>1.2683470538324011</v>
      </c>
      <c r="AL47" s="8">
        <f t="shared" si="17"/>
        <v>0.99933247614265142</v>
      </c>
      <c r="AM47" s="8">
        <f t="shared" si="18"/>
        <v>3.4585610196037146</v>
      </c>
      <c r="AO47">
        <v>43</v>
      </c>
      <c r="AP47" s="8">
        <f t="shared" si="8"/>
        <v>0.24334070035110617</v>
      </c>
      <c r="AQ47" s="8">
        <f t="shared" si="8"/>
        <v>0.50456628387796765</v>
      </c>
      <c r="AR47" s="8">
        <f t="shared" si="8"/>
        <v>0.46037405772503309</v>
      </c>
      <c r="AS47" s="8">
        <f t="shared" si="8"/>
        <v>0.66999960538712799</v>
      </c>
    </row>
    <row r="48" spans="1:45" x14ac:dyDescent="0.3">
      <c r="A48" s="1"/>
      <c r="B48">
        <v>44</v>
      </c>
      <c r="C48" s="13">
        <f>'S3 UE after recession'!C48</f>
        <v>4.8095722217877528</v>
      </c>
      <c r="D48" s="13">
        <f>'S3 UE after recession'!D48</f>
        <v>6.9040469907898858</v>
      </c>
      <c r="E48" s="13"/>
      <c r="F48" s="13">
        <f>'S3 UE after recession'!F48</f>
        <v>7.2306811875693668</v>
      </c>
      <c r="G48" s="33">
        <f>'S3 UE after recession'!G48+L48*$A$2/G$2</f>
        <v>6.6841120362278588</v>
      </c>
      <c r="H48" s="33">
        <f>'S3 UE after recession'!H48+M48*$A$2/H$2</f>
        <v>5.1280011674711243</v>
      </c>
      <c r="I48" s="33">
        <f>'S3 UE after recession'!I48+N48*$A$2/I$2</f>
        <v>8.3679809396883158</v>
      </c>
      <c r="J48" s="5"/>
      <c r="K48" s="5"/>
      <c r="L48" s="10">
        <f>'S4 GE after recession'!AJ48</f>
        <v>9.8923087233146884E-2</v>
      </c>
      <c r="M48" s="10">
        <f>'S4 GE after recession'!AK48</f>
        <v>-0.11936940394947829</v>
      </c>
      <c r="N48" s="10">
        <f>'S4 GE after recession'!AL48</f>
        <v>-0.33109499673196929</v>
      </c>
      <c r="P48">
        <v>44</v>
      </c>
      <c r="Q48" s="13">
        <f t="shared" si="3"/>
        <v>1.2762976946878797</v>
      </c>
      <c r="R48" s="13">
        <f t="shared" si="3"/>
        <v>2.0581543147459689</v>
      </c>
      <c r="T48" s="13">
        <f t="shared" si="3"/>
        <v>-1.2584960778029952E-2</v>
      </c>
      <c r="U48" s="13">
        <f t="shared" si="3"/>
        <v>1.1787514279499343</v>
      </c>
      <c r="V48" s="13">
        <f t="shared" si="3"/>
        <v>0.86116589329864457</v>
      </c>
      <c r="W48" s="13">
        <f t="shared" si="3"/>
        <v>3.4010504962054222</v>
      </c>
      <c r="Y48">
        <v>44</v>
      </c>
      <c r="Z48">
        <f t="shared" si="9"/>
        <v>5.0992071901898584E-3</v>
      </c>
      <c r="AA48">
        <f t="shared" si="9"/>
        <v>-0.29525063870967561</v>
      </c>
      <c r="AC48">
        <f t="shared" si="9"/>
        <v>-1.2781328534954284E-2</v>
      </c>
      <c r="AD48">
        <f t="shared" si="9"/>
        <v>-8.9595625882466834E-2</v>
      </c>
      <c r="AE48">
        <f t="shared" si="9"/>
        <v>-0.13816658284400685</v>
      </c>
      <c r="AF48">
        <f t="shared" si="9"/>
        <v>-5.7510523398292435E-2</v>
      </c>
      <c r="AH48">
        <f t="shared" si="13"/>
        <v>15</v>
      </c>
      <c r="AI48">
        <v>44</v>
      </c>
      <c r="AJ48" s="8">
        <f t="shared" si="10"/>
        <v>0.57756701054923298</v>
      </c>
      <c r="AK48" s="8">
        <f t="shared" si="16"/>
        <v>1.1787514279499343</v>
      </c>
      <c r="AL48" s="8">
        <f t="shared" si="17"/>
        <v>0.86116589329864457</v>
      </c>
      <c r="AM48" s="8">
        <f t="shared" si="18"/>
        <v>3.4010504962054222</v>
      </c>
      <c r="AO48">
        <v>44</v>
      </c>
      <c r="AP48" s="8">
        <f t="shared" si="8"/>
        <v>0.20712796390930149</v>
      </c>
      <c r="AQ48" s="8">
        <f t="shared" si="8"/>
        <v>0.46892388468869134</v>
      </c>
      <c r="AR48" s="8">
        <f t="shared" si="8"/>
        <v>0.39672325891238902</v>
      </c>
      <c r="AS48" s="8">
        <f t="shared" si="8"/>
        <v>0.65885854765703245</v>
      </c>
    </row>
    <row r="49" spans="1:45" x14ac:dyDescent="0.3">
      <c r="A49" s="1"/>
      <c r="B49">
        <v>45</v>
      </c>
      <c r="C49" s="13">
        <f>'S3 UE after recession'!C49</f>
        <v>4.842049021572163</v>
      </c>
      <c r="D49" s="13">
        <f>'S3 UE after recession'!D49</f>
        <v>6.9691846305577361</v>
      </c>
      <c r="E49" s="13"/>
      <c r="F49" s="13">
        <f>'S3 UE after recession'!F49</f>
        <v>7.2790489981011177</v>
      </c>
      <c r="G49" s="33">
        <f>'S3 UE after recession'!G49+L49*$A$2/G$2</f>
        <v>6.6053163330968196</v>
      </c>
      <c r="H49" s="33">
        <f>'S3 UE after recession'!H49+M49*$A$2/H$2</f>
        <v>5.1357176961421107</v>
      </c>
      <c r="I49" s="33">
        <f>'S3 UE after recession'!I49+N49*$A$2/I$2</f>
        <v>8.3884572887800033</v>
      </c>
      <c r="J49" s="5"/>
      <c r="K49" s="5"/>
      <c r="L49" s="10">
        <f>'S4 GE after recession'!AJ49</f>
        <v>0.11916169522714898</v>
      </c>
      <c r="M49" s="10">
        <f>'S4 GE after recession'!AK49</f>
        <v>-0.11797178456571961</v>
      </c>
      <c r="N49" s="10">
        <f>'S4 GE after recession'!AL49</f>
        <v>-0.33394569691448678</v>
      </c>
      <c r="P49">
        <v>45</v>
      </c>
      <c r="Q49" s="13">
        <f t="shared" si="3"/>
        <v>1.3087744944722899</v>
      </c>
      <c r="R49" s="13">
        <f t="shared" si="3"/>
        <v>2.1232919545138191</v>
      </c>
      <c r="T49" s="13">
        <f t="shared" si="3"/>
        <v>3.5782849753720924E-2</v>
      </c>
      <c r="U49" s="13">
        <f t="shared" si="3"/>
        <v>1.0999557248188951</v>
      </c>
      <c r="V49" s="13">
        <f t="shared" si="3"/>
        <v>0.86888242196963095</v>
      </c>
      <c r="W49" s="13">
        <f t="shared" si="3"/>
        <v>3.4215268452971097</v>
      </c>
      <c r="Y49">
        <v>45</v>
      </c>
      <c r="Z49">
        <f t="shared" si="9"/>
        <v>3.2476799784410204E-2</v>
      </c>
      <c r="AA49">
        <f t="shared" si="9"/>
        <v>6.5137639767850253E-2</v>
      </c>
      <c r="AC49">
        <f t="shared" si="9"/>
        <v>4.8367810531750877E-2</v>
      </c>
      <c r="AD49">
        <f t="shared" si="9"/>
        <v>-7.8795703131039119E-2</v>
      </c>
      <c r="AE49">
        <f t="shared" si="9"/>
        <v>7.7165286709863778E-3</v>
      </c>
      <c r="AF49">
        <f t="shared" si="9"/>
        <v>2.0476349091687496E-2</v>
      </c>
      <c r="AH49">
        <f t="shared" si="13"/>
        <v>15</v>
      </c>
      <c r="AI49">
        <v>45</v>
      </c>
      <c r="AJ49" s="8">
        <f t="shared" si="10"/>
        <v>0.62622776057723673</v>
      </c>
      <c r="AK49" s="8">
        <f t="shared" si="16"/>
        <v>1.0999557248188951</v>
      </c>
      <c r="AL49" s="8">
        <f t="shared" si="17"/>
        <v>0.86888242196963095</v>
      </c>
      <c r="AM49" s="8">
        <f t="shared" si="18"/>
        <v>3.4215268452971097</v>
      </c>
      <c r="AO49">
        <v>45</v>
      </c>
      <c r="AP49" s="8">
        <f t="shared" si="8"/>
        <v>0.22457875644334072</v>
      </c>
      <c r="AQ49" s="8">
        <f t="shared" si="8"/>
        <v>0.43757784655642357</v>
      </c>
      <c r="AR49" s="8">
        <f t="shared" si="8"/>
        <v>0.40027812148377856</v>
      </c>
      <c r="AS49" s="8">
        <f t="shared" si="8"/>
        <v>0.66282526842137257</v>
      </c>
    </row>
    <row r="50" spans="1:45" x14ac:dyDescent="0.3">
      <c r="A50" s="1"/>
      <c r="B50">
        <v>46</v>
      </c>
      <c r="C50" s="13">
        <f>'S3 UE after recession'!C50</f>
        <v>4.5977521607438065</v>
      </c>
      <c r="D50" s="13">
        <f>'S3 UE after recession'!D50</f>
        <v>6.7881310769911414</v>
      </c>
      <c r="E50" s="13"/>
      <c r="F50" s="13">
        <f>'S3 UE after recession'!F50</f>
        <v>7.2044709026849718</v>
      </c>
      <c r="G50" s="33">
        <f>'S3 UE after recession'!G50+L50*$A$2/G$2</f>
        <v>6.2244956861839498</v>
      </c>
      <c r="H50" s="33">
        <f>'S3 UE after recession'!H50+M50*$A$2/H$2</f>
        <v>4.9799388792395618</v>
      </c>
      <c r="I50" s="33">
        <f>'S3 UE after recession'!I50+N50*$A$2/I$2</f>
        <v>8.1492583933873597</v>
      </c>
      <c r="J50" s="5"/>
      <c r="K50" s="5"/>
      <c r="L50" s="10">
        <f>'S4 GE after recession'!AJ50</f>
        <v>9.0319689305368239E-2</v>
      </c>
      <c r="M50" s="10">
        <f>'S4 GE after recession'!AK50</f>
        <v>-0.14735578650602679</v>
      </c>
      <c r="N50" s="10">
        <f>'S4 GE after recession'!AL50</f>
        <v>-0.38823895551764942</v>
      </c>
      <c r="P50">
        <v>46</v>
      </c>
      <c r="Q50" s="13">
        <f t="shared" si="3"/>
        <v>1.0644776336439334</v>
      </c>
      <c r="R50" s="13">
        <f t="shared" si="3"/>
        <v>1.9422384009472244</v>
      </c>
      <c r="T50" s="13">
        <f t="shared" si="3"/>
        <v>-3.8795245662424982E-2</v>
      </c>
      <c r="U50" s="13">
        <f t="shared" si="3"/>
        <v>0.71913507790602527</v>
      </c>
      <c r="V50" s="13">
        <f t="shared" si="3"/>
        <v>0.71310360506708204</v>
      </c>
      <c r="W50" s="13">
        <f t="shared" si="3"/>
        <v>3.1823279499044661</v>
      </c>
      <c r="Y50">
        <v>46</v>
      </c>
      <c r="Z50">
        <f t="shared" si="9"/>
        <v>-0.24429686082835644</v>
      </c>
      <c r="AA50">
        <f t="shared" si="9"/>
        <v>-0.18105355356659469</v>
      </c>
      <c r="AC50">
        <f t="shared" si="9"/>
        <v>-7.4578095416145906E-2</v>
      </c>
      <c r="AD50">
        <f t="shared" si="9"/>
        <v>-0.38082064691286988</v>
      </c>
      <c r="AE50">
        <f t="shared" si="9"/>
        <v>-0.15577881690254891</v>
      </c>
      <c r="AF50">
        <f t="shared" si="9"/>
        <v>-0.23919889539264361</v>
      </c>
      <c r="AH50">
        <f t="shared" si="13"/>
        <v>16</v>
      </c>
      <c r="AI50">
        <v>46</v>
      </c>
      <c r="AJ50" s="8">
        <f t="shared" si="10"/>
        <v>0.45958492397353767</v>
      </c>
      <c r="AK50" s="8">
        <f t="shared" si="16"/>
        <v>0.71913507790602527</v>
      </c>
      <c r="AL50" s="8">
        <f t="shared" si="17"/>
        <v>0.71310360506708204</v>
      </c>
      <c r="AM50" s="8">
        <f t="shared" si="18"/>
        <v>3.1823279499044661</v>
      </c>
      <c r="AO50">
        <v>46</v>
      </c>
      <c r="AP50" s="8">
        <f t="shared" si="8"/>
        <v>0.16481704773187622</v>
      </c>
      <c r="AQ50" s="8">
        <f t="shared" si="8"/>
        <v>0.28608204100680079</v>
      </c>
      <c r="AR50" s="8">
        <f t="shared" si="8"/>
        <v>0.32851369096926969</v>
      </c>
      <c r="AS50" s="8">
        <f t="shared" si="8"/>
        <v>0.61648716288739214</v>
      </c>
    </row>
    <row r="51" spans="1:45" x14ac:dyDescent="0.3">
      <c r="A51" s="1"/>
      <c r="B51">
        <v>47</v>
      </c>
      <c r="C51" s="13">
        <f>'S3 UE after recession'!C51</f>
        <v>4.8458926760439169</v>
      </c>
      <c r="D51" s="13">
        <f>'S3 UE after recession'!D51</f>
        <v>6.7755347392676457</v>
      </c>
      <c r="E51" s="13"/>
      <c r="F51" s="13">
        <f>'S3 UE after recession'!F51</f>
        <v>7.3587613621536985</v>
      </c>
      <c r="G51" s="33">
        <f>'S3 UE after recession'!G51+L51*$A$2/G$2</f>
        <v>6.2013528756423195</v>
      </c>
      <c r="H51" s="33">
        <f>'S3 UE after recession'!H51+M51*$A$2/H$2</f>
        <v>5.0580822880844476</v>
      </c>
      <c r="I51" s="33">
        <f>'S3 UE after recession'!I51+N51*$A$2/I$2</f>
        <v>7.8477145874301124</v>
      </c>
      <c r="J51" s="5"/>
      <c r="K51" s="5"/>
      <c r="L51" s="10">
        <f>'S4 GE after recession'!AJ51</f>
        <v>6.8073061127168127E-2</v>
      </c>
      <c r="M51" s="10">
        <f>'S4 GE after recession'!AK51</f>
        <v>-0.16962702179424941</v>
      </c>
      <c r="N51" s="10">
        <f>'S4 GE after recession'!AL51</f>
        <v>-0.41738110771593562</v>
      </c>
      <c r="P51">
        <v>47</v>
      </c>
      <c r="Q51" s="13">
        <f t="shared" si="3"/>
        <v>1.3126181489440438</v>
      </c>
      <c r="R51" s="13">
        <f t="shared" si="3"/>
        <v>1.9296420632237288</v>
      </c>
      <c r="T51" s="13">
        <f t="shared" si="3"/>
        <v>0.11549521380630168</v>
      </c>
      <c r="U51" s="13">
        <f t="shared" si="3"/>
        <v>0.69599226736439501</v>
      </c>
      <c r="V51" s="13">
        <f t="shared" si="3"/>
        <v>0.79124701391196783</v>
      </c>
      <c r="W51" s="13">
        <f t="shared" si="3"/>
        <v>2.8807841439472188</v>
      </c>
      <c r="Y51">
        <v>47</v>
      </c>
      <c r="Z51">
        <f t="shared" si="9"/>
        <v>0.24814051530011039</v>
      </c>
      <c r="AA51">
        <f t="shared" si="9"/>
        <v>-1.2596337723495665E-2</v>
      </c>
      <c r="AC51">
        <f t="shared" si="9"/>
        <v>0.15429045946872666</v>
      </c>
      <c r="AD51">
        <f t="shared" si="9"/>
        <v>-2.3142810541630254E-2</v>
      </c>
      <c r="AE51">
        <f t="shared" si="9"/>
        <v>7.8143408844885798E-2</v>
      </c>
      <c r="AF51">
        <f t="shared" si="9"/>
        <v>-0.30154380595724728</v>
      </c>
      <c r="AH51">
        <f t="shared" si="13"/>
        <v>16</v>
      </c>
      <c r="AI51">
        <v>47</v>
      </c>
      <c r="AJ51" s="8">
        <f t="shared" si="10"/>
        <v>0.58952980298865143</v>
      </c>
      <c r="AK51" s="8">
        <f t="shared" si="16"/>
        <v>0.69599226736439501</v>
      </c>
      <c r="AL51" s="8">
        <f t="shared" si="17"/>
        <v>0.79124701391196783</v>
      </c>
      <c r="AM51" s="8">
        <f t="shared" si="18"/>
        <v>2.8807841439472188</v>
      </c>
      <c r="AO51">
        <v>47</v>
      </c>
      <c r="AP51" s="8">
        <f t="shared" si="8"/>
        <v>0.21141807881439287</v>
      </c>
      <c r="AQ51" s="8">
        <f t="shared" si="8"/>
        <v>0.27687550571490327</v>
      </c>
      <c r="AR51" s="8">
        <f t="shared" si="8"/>
        <v>0.36451291952756482</v>
      </c>
      <c r="AS51" s="8">
        <f t="shared" si="8"/>
        <v>0.55807147212666131</v>
      </c>
    </row>
    <row r="52" spans="1:45" x14ac:dyDescent="0.3">
      <c r="A52" s="1"/>
      <c r="B52">
        <v>48</v>
      </c>
      <c r="C52" s="13">
        <f>'S3 UE after recession'!C52</f>
        <v>4.93893717680713</v>
      </c>
      <c r="D52" s="13"/>
      <c r="E52" s="13"/>
      <c r="F52" s="13">
        <f>'S3 UE after recession'!F52</f>
        <v>7.3820672910163019</v>
      </c>
      <c r="G52" s="33">
        <f>'S3 UE after recession'!G52+L52*$A$2/G$2</f>
        <v>6.1578684221543378</v>
      </c>
      <c r="H52" s="33">
        <f>'S3 UE after recession'!H52+M52*$A$2/H$2</f>
        <v>4.8035580884888338</v>
      </c>
      <c r="I52" s="33">
        <f>'S3 UE after recession'!I52+N52*$A$2/I$2</f>
        <v>7.5930673815288294</v>
      </c>
      <c r="J52" s="5"/>
      <c r="K52" s="5"/>
      <c r="L52" s="10">
        <f>'S4 GE after recession'!AJ52</f>
        <v>3.9872229792566966E-2</v>
      </c>
      <c r="M52" s="10">
        <f>'S4 GE after recession'!AK52</f>
        <v>-0.21713650414657618</v>
      </c>
      <c r="N52" s="10">
        <f>'S4 GE after recession'!AL52</f>
        <v>-0.46115260468936292</v>
      </c>
      <c r="P52">
        <v>48</v>
      </c>
      <c r="Q52" s="13">
        <f t="shared" si="3"/>
        <v>1.4056626497072569</v>
      </c>
      <c r="T52" s="13">
        <f t="shared" si="3"/>
        <v>0.13880114266890509</v>
      </c>
      <c r="U52" s="13">
        <f t="shared" si="3"/>
        <v>0.65250781387641332</v>
      </c>
      <c r="V52" s="13">
        <f t="shared" si="3"/>
        <v>0.53672281431635405</v>
      </c>
      <c r="W52" s="13">
        <f t="shared" si="3"/>
        <v>2.6261369380459358</v>
      </c>
      <c r="Y52">
        <v>48</v>
      </c>
      <c r="Z52">
        <f t="shared" si="9"/>
        <v>9.3044500763213023E-2</v>
      </c>
      <c r="AC52">
        <f t="shared" si="9"/>
        <v>2.3305928862603409E-2</v>
      </c>
      <c r="AD52">
        <f t="shared" si="9"/>
        <v>-4.3484453487981689E-2</v>
      </c>
      <c r="AE52">
        <f t="shared" si="9"/>
        <v>-0.25452419959561379</v>
      </c>
      <c r="AF52">
        <f t="shared" si="9"/>
        <v>-0.25464720590128298</v>
      </c>
      <c r="AH52">
        <f t="shared" si="13"/>
        <v>16</v>
      </c>
      <c r="AI52">
        <v>48</v>
      </c>
      <c r="AJ52" s="8">
        <f t="shared" si="10"/>
        <v>0.64770501780155965</v>
      </c>
      <c r="AK52" s="8">
        <f t="shared" si="16"/>
        <v>0.65250781387641332</v>
      </c>
      <c r="AL52" s="8">
        <f t="shared" si="17"/>
        <v>0.53672281431635405</v>
      </c>
      <c r="AM52" s="8">
        <f t="shared" si="18"/>
        <v>2.6261369380459358</v>
      </c>
      <c r="AO52">
        <v>48</v>
      </c>
      <c r="AP52" s="8">
        <f t="shared" si="8"/>
        <v>0.23228096324874678</v>
      </c>
      <c r="AQ52" s="8">
        <f t="shared" si="8"/>
        <v>0.25957677896925457</v>
      </c>
      <c r="AR52" s="8">
        <f t="shared" si="8"/>
        <v>0.24725831072175389</v>
      </c>
      <c r="AS52" s="8">
        <f t="shared" si="8"/>
        <v>0.50874068787860915</v>
      </c>
    </row>
    <row r="53" spans="1:45" x14ac:dyDescent="0.3">
      <c r="A53" s="1"/>
      <c r="B53">
        <v>49</v>
      </c>
      <c r="C53" s="13">
        <f>'S3 UE after recession'!C53</f>
        <v>5.0921610982576562</v>
      </c>
      <c r="D53" s="13"/>
      <c r="E53" s="13"/>
      <c r="F53" s="13">
        <f>'S3 UE after recession'!F53</f>
        <v>7.1089677424950777</v>
      </c>
      <c r="G53" s="33">
        <f>'S3 UE after recession'!G53+L53*$A$2/G$2</f>
        <v>6.1078674934473245</v>
      </c>
      <c r="H53" s="33">
        <f>'S3 UE after recession'!H53+M53*$A$2/H$2</f>
        <v>4.7415594855650367</v>
      </c>
      <c r="I53" s="33">
        <f>'S3 UE after recession'!I53+N53*$A$2/I$2</f>
        <v>7.267736510601682</v>
      </c>
      <c r="J53" s="5"/>
      <c r="K53" s="5"/>
      <c r="L53" s="10">
        <f>'S4 GE after recession'!AJ53</f>
        <v>3.3982736296232691E-2</v>
      </c>
      <c r="M53" s="10">
        <f>'S4 GE after recession'!AK53</f>
        <v>-0.21693666040286189</v>
      </c>
      <c r="N53" s="10">
        <f>'S4 GE after recession'!AL53</f>
        <v>-0.51740807523528443</v>
      </c>
      <c r="P53">
        <v>49</v>
      </c>
      <c r="Q53" s="13">
        <f t="shared" si="3"/>
        <v>1.5588865711577831</v>
      </c>
      <c r="T53" s="13">
        <f t="shared" si="3"/>
        <v>-0.13429840585231911</v>
      </c>
      <c r="U53" s="13">
        <f t="shared" si="3"/>
        <v>0.60250688516939999</v>
      </c>
      <c r="V53" s="13">
        <f t="shared" si="3"/>
        <v>0.47472421139255694</v>
      </c>
      <c r="W53" s="13">
        <f t="shared" si="3"/>
        <v>2.3008060671187884</v>
      </c>
      <c r="Y53">
        <v>49</v>
      </c>
      <c r="Z53">
        <f t="shared" si="9"/>
        <v>0.15322392145052621</v>
      </c>
      <c r="AC53">
        <f t="shared" si="9"/>
        <v>-0.2730995485212242</v>
      </c>
      <c r="AD53">
        <f t="shared" si="9"/>
        <v>-5.0000928707013337E-2</v>
      </c>
      <c r="AE53">
        <f t="shared" si="9"/>
        <v>-6.1998602923797108E-2</v>
      </c>
      <c r="AF53">
        <f t="shared" si="9"/>
        <v>-0.32533087092714741</v>
      </c>
      <c r="AH53">
        <f t="shared" si="13"/>
        <v>17</v>
      </c>
      <c r="AI53">
        <v>49</v>
      </c>
      <c r="AJ53" s="8">
        <f t="shared" si="10"/>
        <v>0.58776720426621065</v>
      </c>
      <c r="AK53" s="8">
        <f t="shared" si="16"/>
        <v>0.60250688516939999</v>
      </c>
      <c r="AL53" s="8">
        <f t="shared" si="17"/>
        <v>0.47472421139255694</v>
      </c>
      <c r="AM53" s="8">
        <f t="shared" si="18"/>
        <v>2.3008060671187884</v>
      </c>
      <c r="AO53">
        <v>49</v>
      </c>
      <c r="AP53" s="26">
        <f t="shared" si="8"/>
        <v>0.21078597296710577</v>
      </c>
      <c r="AQ53" s="26">
        <f t="shared" si="8"/>
        <v>0.23968570679629189</v>
      </c>
      <c r="AR53" s="26">
        <f t="shared" si="8"/>
        <v>0.2186966967617196</v>
      </c>
      <c r="AS53" s="26">
        <f t="shared" si="8"/>
        <v>0.44571691761521365</v>
      </c>
    </row>
    <row r="54" spans="1:45" x14ac:dyDescent="0.3">
      <c r="A54" s="1"/>
      <c r="B54">
        <v>50</v>
      </c>
      <c r="C54" s="13">
        <f>'S3 UE after recession'!C54</f>
        <v>5.1713395638629285</v>
      </c>
      <c r="D54" s="13"/>
      <c r="E54" s="13"/>
      <c r="F54" s="13">
        <f>'S3 UE after recession'!F54</f>
        <v>7.1161727276648978</v>
      </c>
      <c r="G54" s="33">
        <f>'S3 UE after recession'!G54+L54*$A$2/G$2</f>
        <v>5.9308336347488799</v>
      </c>
      <c r="H54" s="33">
        <f>'S3 UE after recession'!H54+M54*$A$2/H$2</f>
        <v>4.6910830325265138</v>
      </c>
      <c r="I54" s="33">
        <f>'S3 UE after recession'!I54+N54*$A$2/I$2</f>
        <v>7.2605069590379383</v>
      </c>
      <c r="J54" s="5"/>
      <c r="K54" s="5"/>
      <c r="L54" s="10">
        <f>'S4 GE after recession'!AJ54</f>
        <v>2.4076090571815673E-2</v>
      </c>
      <c r="M54" s="10">
        <f>'S4 GE after recession'!AK54</f>
        <v>-0.23008276298495126</v>
      </c>
      <c r="N54" s="10">
        <f>'S4 GE after recession'!AL54</f>
        <v>-0.52767869003446688</v>
      </c>
      <c r="P54">
        <v>50</v>
      </c>
      <c r="Q54" s="13">
        <f t="shared" si="3"/>
        <v>1.6380650367630554</v>
      </c>
      <c r="T54" s="13">
        <f t="shared" si="3"/>
        <v>-0.12709342068249896</v>
      </c>
      <c r="U54" s="13">
        <f t="shared" si="3"/>
        <v>0.42547302647095542</v>
      </c>
      <c r="V54" s="13">
        <f t="shared" si="3"/>
        <v>0.42424775835403405</v>
      </c>
      <c r="W54" s="13">
        <f t="shared" si="3"/>
        <v>2.2935765155550447</v>
      </c>
      <c r="Y54">
        <v>50</v>
      </c>
      <c r="Z54">
        <f t="shared" si="9"/>
        <v>7.9178465605272308E-2</v>
      </c>
      <c r="AC54">
        <f t="shared" si="9"/>
        <v>7.204985169820155E-3</v>
      </c>
      <c r="AD54">
        <f t="shared" si="9"/>
        <v>-0.17703385869844457</v>
      </c>
      <c r="AE54">
        <f t="shared" si="9"/>
        <v>-5.0476453038522884E-2</v>
      </c>
      <c r="AF54">
        <f t="shared" si="9"/>
        <v>-7.2295515637437191E-3</v>
      </c>
      <c r="AH54">
        <f t="shared" si="13"/>
        <v>17</v>
      </c>
      <c r="AI54">
        <v>50</v>
      </c>
      <c r="AJ54" s="8">
        <f t="shared" si="10"/>
        <v>0.63095892965375688</v>
      </c>
      <c r="AK54" s="8">
        <f t="shared" si="16"/>
        <v>0.42547302647095542</v>
      </c>
      <c r="AL54" s="8">
        <f t="shared" si="17"/>
        <v>0.42424775835403405</v>
      </c>
      <c r="AM54" s="8">
        <f t="shared" si="18"/>
        <v>2.2935765155550447</v>
      </c>
      <c r="AO54">
        <v>50</v>
      </c>
      <c r="AP54" s="26">
        <f t="shared" si="8"/>
        <v>0.22627545552731088</v>
      </c>
      <c r="AQ54" s="26">
        <f t="shared" si="8"/>
        <v>0.16925914970046502</v>
      </c>
      <c r="AR54" s="26">
        <f t="shared" si="8"/>
        <v>0.1954431249428501</v>
      </c>
      <c r="AS54" s="26">
        <f t="shared" si="8"/>
        <v>0.44431639390972494</v>
      </c>
    </row>
    <row r="55" spans="1:45" x14ac:dyDescent="0.3">
      <c r="A55" s="1"/>
      <c r="B55">
        <v>51</v>
      </c>
      <c r="C55" s="13">
        <f>'S3 UE after recession'!C55</f>
        <v>5.0670836385903142</v>
      </c>
      <c r="D55" s="13"/>
      <c r="E55" s="13"/>
      <c r="F55" s="13">
        <f>'S3 UE after recession'!F55</f>
        <v>7.1445176288260361</v>
      </c>
      <c r="G55" s="33">
        <f>'S3 UE after recession'!G55+L55*$A$2/G$2</f>
        <v>5.8195307836125325</v>
      </c>
      <c r="H55" s="33">
        <f>'S3 UE after recession'!H55+M55*$A$2/H$2</f>
        <v>4.568328051178395</v>
      </c>
      <c r="I55" s="33">
        <f>'S3 UE after recession'!I55+N55*$A$2/I$2</f>
        <v>7.189914787892584</v>
      </c>
      <c r="J55" s="5"/>
      <c r="K55" s="5"/>
      <c r="L55" s="10">
        <f>'S4 GE after recession'!AJ55</f>
        <v>1.3879495563754535E-2</v>
      </c>
      <c r="M55" s="10">
        <f>'S4 GE after recession'!AK55</f>
        <v>-0.25042545455700005</v>
      </c>
      <c r="N55" s="10">
        <f>'S4 GE after recession'!AL55</f>
        <v>-0.52733149978969263</v>
      </c>
      <c r="P55">
        <v>51</v>
      </c>
      <c r="Q55" s="13">
        <f t="shared" si="3"/>
        <v>1.5338091114904411</v>
      </c>
      <c r="T55" s="13">
        <f t="shared" si="3"/>
        <v>-9.8748519521360656E-2</v>
      </c>
      <c r="U55" s="13">
        <f t="shared" si="3"/>
        <v>0.314170175334608</v>
      </c>
      <c r="V55" s="13">
        <f t="shared" si="3"/>
        <v>0.30149277700591526</v>
      </c>
      <c r="W55" s="13">
        <f t="shared" si="3"/>
        <v>2.2229843444096904</v>
      </c>
      <c r="Y55">
        <v>51</v>
      </c>
      <c r="Z55">
        <f t="shared" si="9"/>
        <v>-0.10425592527261429</v>
      </c>
      <c r="AC55">
        <f t="shared" si="9"/>
        <v>2.8344901161138303E-2</v>
      </c>
      <c r="AD55">
        <f t="shared" si="9"/>
        <v>-0.11130285113634741</v>
      </c>
      <c r="AE55">
        <f t="shared" si="9"/>
        <v>-0.1227549813481188</v>
      </c>
      <c r="AF55">
        <f t="shared" si="9"/>
        <v>-7.0592171145354321E-2</v>
      </c>
      <c r="AH55">
        <f t="shared" si="13"/>
        <v>17</v>
      </c>
      <c r="AI55">
        <v>51</v>
      </c>
      <c r="AJ55" s="8">
        <f t="shared" si="10"/>
        <v>0.59300341759801889</v>
      </c>
      <c r="AK55" s="8">
        <f t="shared" si="16"/>
        <v>0.314170175334608</v>
      </c>
      <c r="AL55" s="8">
        <f t="shared" si="17"/>
        <v>0.30149277700591526</v>
      </c>
      <c r="AM55" s="8">
        <f t="shared" si="18"/>
        <v>2.2229843444096904</v>
      </c>
      <c r="AO55">
        <v>51</v>
      </c>
      <c r="AP55" s="26">
        <f t="shared" si="8"/>
        <v>0.2126637917936707</v>
      </c>
      <c r="AQ55" s="26">
        <f t="shared" si="8"/>
        <v>0.12498131122305538</v>
      </c>
      <c r="AR55" s="26">
        <f t="shared" si="8"/>
        <v>0.13889216696004644</v>
      </c>
      <c r="AS55" s="26">
        <f t="shared" si="8"/>
        <v>0.43064113227845052</v>
      </c>
    </row>
    <row r="56" spans="1:45" x14ac:dyDescent="0.3">
      <c r="A56" s="1"/>
      <c r="B56">
        <v>52</v>
      </c>
      <c r="C56" s="13">
        <f>'S3 UE after recession'!C56</f>
        <v>5.0587706902406691</v>
      </c>
      <c r="D56" s="13"/>
      <c r="E56" s="13"/>
      <c r="F56" s="13">
        <f>'S3 UE after recession'!F56</f>
        <v>6.9987514530503292</v>
      </c>
      <c r="G56" s="33">
        <f>'S3 UE after recession'!G56+L56*$A$2/G$2</f>
        <v>5.6157589928694058</v>
      </c>
      <c r="H56" s="33">
        <f>'S3 UE after recession'!H56+M56*$A$2/H$2</f>
        <v>4.5434219805979925</v>
      </c>
      <c r="I56" s="33">
        <f>'S3 UE after recession'!I56+N56*$A$2/I$2</f>
        <v>7.0644099825203508</v>
      </c>
      <c r="J56" s="5"/>
      <c r="K56" s="5"/>
      <c r="L56" s="10">
        <f>'S4 GE after recession'!AJ56</f>
        <v>1.2591421227742788E-2</v>
      </c>
      <c r="M56" s="10">
        <f>'S4 GE after recession'!AK56</f>
        <v>-0.21835797210843225</v>
      </c>
      <c r="N56" s="10">
        <f>'S4 GE after recession'!AL56</f>
        <v>-0.54316229145601203</v>
      </c>
      <c r="P56">
        <v>52</v>
      </c>
      <c r="Q56" s="13">
        <f t="shared" si="3"/>
        <v>1.5254961631407959</v>
      </c>
      <c r="T56" s="13">
        <f t="shared" si="3"/>
        <v>-0.2445146952970676</v>
      </c>
      <c r="U56" s="13">
        <f t="shared" si="3"/>
        <v>0.11039838459148132</v>
      </c>
      <c r="V56" s="13">
        <f t="shared" si="3"/>
        <v>0.27658670642551275</v>
      </c>
      <c r="W56" s="13">
        <f t="shared" si="3"/>
        <v>2.0974795390374572</v>
      </c>
      <c r="Y56">
        <v>52</v>
      </c>
      <c r="Z56">
        <f t="shared" si="9"/>
        <v>-8.3129483496451329E-3</v>
      </c>
      <c r="AC56">
        <f t="shared" si="9"/>
        <v>-0.14576617577570694</v>
      </c>
      <c r="AD56">
        <f t="shared" si="9"/>
        <v>-0.20377179074312668</v>
      </c>
      <c r="AE56">
        <f t="shared" si="9"/>
        <v>-2.4906070580402506E-2</v>
      </c>
      <c r="AF56">
        <f t="shared" si="9"/>
        <v>-0.12550480537223319</v>
      </c>
      <c r="AH56">
        <f t="shared" si="13"/>
        <v>18</v>
      </c>
      <c r="AI56">
        <v>52</v>
      </c>
      <c r="AJ56" s="8">
        <f t="shared" si="10"/>
        <v>0.51596385553534285</v>
      </c>
      <c r="AK56" s="8">
        <f t="shared" si="16"/>
        <v>0.11039838459148132</v>
      </c>
      <c r="AL56" s="8">
        <f t="shared" si="17"/>
        <v>0.27658670642551275</v>
      </c>
      <c r="AM56" s="8">
        <f t="shared" si="18"/>
        <v>2.0974795390374572</v>
      </c>
      <c r="AO56">
        <v>52</v>
      </c>
      <c r="AP56" s="26">
        <f t="shared" si="8"/>
        <v>0.1850357463218005</v>
      </c>
      <c r="AQ56" s="26">
        <f t="shared" si="8"/>
        <v>4.3918028974122586E-2</v>
      </c>
      <c r="AR56" s="26">
        <f t="shared" si="8"/>
        <v>0.12741839917122774</v>
      </c>
      <c r="AS56" s="26">
        <f t="shared" si="8"/>
        <v>0.40632808138908977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>
      <pane xSplit="1" ySplit="3" topLeftCell="B4" activePane="bottomRight" state="frozen"/>
      <selection pane="topRight" activeCell="C1" sqref="C1"/>
      <selection pane="bottomLeft" activeCell="A4" sqref="A4"/>
      <selection pane="bottomRight" activeCell="D21" sqref="D21"/>
    </sheetView>
  </sheetViews>
  <sheetFormatPr defaultRowHeight="14.4" x14ac:dyDescent="0.3"/>
  <cols>
    <col min="1" max="1" width="13.44140625" customWidth="1"/>
    <col min="2" max="12" width="8.88671875" style="26"/>
  </cols>
  <sheetData>
    <row r="1" spans="1:8" x14ac:dyDescent="0.3">
      <c r="A1" s="9" t="s">
        <v>84</v>
      </c>
      <c r="C1"/>
      <c r="D1" t="s">
        <v>200</v>
      </c>
      <c r="E1"/>
      <c r="F1"/>
      <c r="G1"/>
      <c r="H1"/>
    </row>
    <row r="2" spans="1:8" x14ac:dyDescent="0.3">
      <c r="A2" s="9">
        <v>1.5</v>
      </c>
      <c r="C2"/>
      <c r="D2" t="s">
        <v>135</v>
      </c>
      <c r="E2"/>
      <c r="F2"/>
      <c r="G2"/>
      <c r="H2"/>
    </row>
    <row r="3" spans="1:8" x14ac:dyDescent="0.3">
      <c r="C3" s="16"/>
      <c r="D3" s="34" t="s">
        <v>50</v>
      </c>
      <c r="E3" s="34">
        <v>33055</v>
      </c>
      <c r="F3" s="35" t="s">
        <v>45</v>
      </c>
      <c r="G3" s="16" t="s">
        <v>46</v>
      </c>
      <c r="H3"/>
    </row>
    <row r="4" spans="1:8" x14ac:dyDescent="0.3">
      <c r="A4" s="1"/>
      <c r="C4" s="16">
        <v>-1</v>
      </c>
      <c r="D4" s="36">
        <f>'S5 UE multi'!AV4-'S3 UE after recession'!AR4</f>
        <v>0</v>
      </c>
      <c r="E4" s="36">
        <f>'S5 UE multi'!AW4-'S3 UE after recession'!AS4</f>
        <v>0</v>
      </c>
      <c r="F4" s="36">
        <f>'S5 UE multi'!AX4-'S3 UE after recession'!AT4</f>
        <v>0</v>
      </c>
      <c r="G4" s="36">
        <f>'S5 UE multi'!AY4-'S3 UE after recession'!AU4</f>
        <v>0</v>
      </c>
    </row>
    <row r="5" spans="1:8" x14ac:dyDescent="0.3">
      <c r="A5" s="1"/>
      <c r="C5" s="16">
        <v>0</v>
      </c>
      <c r="D5" s="36">
        <f>'S5 UE multi'!AV5-'S3 UE after recession'!AR5</f>
        <v>0</v>
      </c>
      <c r="E5" s="36">
        <f>'S5 UE multi'!AW5-'S3 UE after recession'!AS5</f>
        <v>-2.490516669694226E-2</v>
      </c>
      <c r="F5" s="36">
        <f>'S5 UE multi'!AX5-'S3 UE after recession'!AT5</f>
        <v>6.2544097274729843E-2</v>
      </c>
      <c r="G5" s="36">
        <f>'S5 UE multi'!AY5-'S3 UE after recession'!AU5</f>
        <v>0.12006181640111328</v>
      </c>
    </row>
    <row r="6" spans="1:8" x14ac:dyDescent="0.3">
      <c r="A6" s="1"/>
      <c r="C6" s="16">
        <f>C5+1</f>
        <v>1</v>
      </c>
      <c r="D6" s="36">
        <f>'S5 UE multi'!AV6-'S3 UE after recession'!AR6</f>
        <v>0</v>
      </c>
      <c r="E6" s="36">
        <f>'S5 UE multi'!AW6-'S3 UE after recession'!AS6</f>
        <v>-2.4399312397287765E-2</v>
      </c>
      <c r="F6" s="36">
        <f>'S5 UE multi'!AX6-'S3 UE after recession'!AT6</f>
        <v>0.12629479152479384</v>
      </c>
      <c r="G6" s="36">
        <f>'S5 UE multi'!AY6-'S3 UE after recession'!AU6</f>
        <v>0.11893079413656577</v>
      </c>
    </row>
    <row r="7" spans="1:8" x14ac:dyDescent="0.3">
      <c r="A7" s="1"/>
      <c r="C7" s="16">
        <f t="shared" ref="C7:C20" si="0">C6+1</f>
        <v>2</v>
      </c>
      <c r="D7" s="36">
        <f>'S5 UE multi'!AV7-'S3 UE after recession'!AR7</f>
        <v>0</v>
      </c>
      <c r="E7" s="36">
        <f>'S5 UE multi'!AW7-'S3 UE after recession'!AS7</f>
        <v>5.2604319497085772E-2</v>
      </c>
      <c r="F7" s="36">
        <f>'S5 UE multi'!AX7-'S3 UE after recession'!AT7</f>
        <v>0.24304001638461781</v>
      </c>
      <c r="G7" s="36">
        <f>'S5 UE multi'!AY7-'S3 UE after recession'!AU7</f>
        <v>0.21638075211704511</v>
      </c>
    </row>
    <row r="8" spans="1:8" x14ac:dyDescent="0.3">
      <c r="A8" s="1"/>
      <c r="C8" s="16">
        <f t="shared" si="0"/>
        <v>3</v>
      </c>
      <c r="D8" s="36">
        <f>'S5 UE multi'!AV8-'S3 UE after recession'!AR8</f>
        <v>0</v>
      </c>
      <c r="E8" s="36">
        <f>'S5 UE multi'!AW8-'S3 UE after recession'!AS8</f>
        <v>7.3160245838845617E-2</v>
      </c>
      <c r="F8" s="36">
        <f>'S5 UE multi'!AX8-'S3 UE after recession'!AT8</f>
        <v>0.25055578585675442</v>
      </c>
      <c r="G8" s="36">
        <f>'S5 UE multi'!AY8-'S3 UE after recession'!AU8</f>
        <v>0.15443355917596002</v>
      </c>
    </row>
    <row r="9" spans="1:8" x14ac:dyDescent="0.3">
      <c r="A9" s="1"/>
      <c r="C9" s="16">
        <f t="shared" si="0"/>
        <v>4</v>
      </c>
      <c r="D9" s="36">
        <f>'S5 UE multi'!AV9-'S3 UE after recession'!AR9</f>
        <v>0</v>
      </c>
      <c r="E9" s="36">
        <f>'S5 UE multi'!AW9-'S3 UE after recession'!AS9</f>
        <v>7.5636870469182327E-2</v>
      </c>
      <c r="F9" s="36">
        <f>'S5 UE multi'!AX9-'S3 UE after recession'!AT9</f>
        <v>0.32771057783238655</v>
      </c>
      <c r="G9" s="36">
        <f>'S5 UE multi'!AY9-'S3 UE after recession'!AU9</f>
        <v>0.21823318133736791</v>
      </c>
    </row>
    <row r="10" spans="1:8" x14ac:dyDescent="0.3">
      <c r="A10" s="1"/>
      <c r="C10" s="16">
        <f t="shared" si="0"/>
        <v>5</v>
      </c>
      <c r="D10" s="36">
        <f>'S5 UE multi'!AV10-'S3 UE after recession'!AR10</f>
        <v>0</v>
      </c>
      <c r="E10" s="36">
        <f>'S5 UE multi'!AW10-'S3 UE after recession'!AS10</f>
        <v>0.1312215994287913</v>
      </c>
      <c r="F10" s="36">
        <f>'S5 UE multi'!AX10-'S3 UE after recession'!AT10</f>
        <v>0.33872159061308693</v>
      </c>
      <c r="G10" s="36">
        <f>'S5 UE multi'!AY10-'S3 UE after recession'!AU10</f>
        <v>0.19052535170596752</v>
      </c>
    </row>
    <row r="11" spans="1:8" x14ac:dyDescent="0.3">
      <c r="A11" s="1"/>
      <c r="C11" s="16">
        <f t="shared" si="0"/>
        <v>6</v>
      </c>
      <c r="D11" s="36">
        <f>'S5 UE multi'!AV11-'S3 UE after recession'!AR11</f>
        <v>0</v>
      </c>
      <c r="E11" s="36">
        <f>'S5 UE multi'!AW11-'S3 UE after recession'!AS11</f>
        <v>0.2003882985440073</v>
      </c>
      <c r="F11" s="36">
        <f>'S5 UE multi'!AX11-'S3 UE after recession'!AT11</f>
        <v>0.3338123165021023</v>
      </c>
      <c r="G11" s="36">
        <f>'S5 UE multi'!AY11-'S3 UE after recession'!AU11</f>
        <v>0.12059536587127084</v>
      </c>
    </row>
    <row r="12" spans="1:8" x14ac:dyDescent="0.3">
      <c r="A12" s="1"/>
      <c r="C12" s="16">
        <f t="shared" si="0"/>
        <v>7</v>
      </c>
      <c r="D12" s="36">
        <f>'S5 UE multi'!AV12-'S3 UE after recession'!AR12</f>
        <v>0</v>
      </c>
      <c r="E12" s="36">
        <f>'S5 UE multi'!AW12-'S3 UE after recession'!AS12</f>
        <v>0.23564026794301762</v>
      </c>
      <c r="F12" s="36">
        <f>'S5 UE multi'!AX12-'S3 UE after recession'!AT12</f>
        <v>0.22544880780723808</v>
      </c>
      <c r="G12" s="36">
        <f>'S5 UE multi'!AY12-'S3 UE after recession'!AU12</f>
        <v>9.7698758697856825E-2</v>
      </c>
    </row>
    <row r="13" spans="1:8" x14ac:dyDescent="0.3">
      <c r="A13" s="1"/>
      <c r="C13" s="16">
        <f t="shared" si="0"/>
        <v>8</v>
      </c>
      <c r="D13" s="36">
        <f>'S5 UE multi'!AV13-'S3 UE after recession'!AR13</f>
        <v>0</v>
      </c>
      <c r="E13" s="36">
        <f>'S5 UE multi'!AW13-'S3 UE after recession'!AS13</f>
        <v>0.26451310321882016</v>
      </c>
      <c r="F13" s="36">
        <f>'S5 UE multi'!AX13-'S3 UE after recession'!AT13</f>
        <v>0.13019652409804761</v>
      </c>
      <c r="G13" s="36">
        <f>'S5 UE multi'!AY13-'S3 UE after recession'!AU13</f>
        <v>3.0405797366900522E-2</v>
      </c>
    </row>
    <row r="14" spans="1:8" x14ac:dyDescent="0.3">
      <c r="A14" s="1"/>
      <c r="C14" s="16">
        <f t="shared" si="0"/>
        <v>9</v>
      </c>
      <c r="D14" s="36">
        <f>'S5 UE multi'!AV14-'S3 UE after recession'!AR14</f>
        <v>0</v>
      </c>
      <c r="E14" s="36">
        <f>'S5 UE multi'!AW14-'S3 UE after recession'!AS14</f>
        <v>0.28015613960315711</v>
      </c>
      <c r="F14" s="36">
        <f>'S5 UE multi'!AX14-'S3 UE after recession'!AT14</f>
        <v>6.2852566260308329E-2</v>
      </c>
      <c r="G14" s="36">
        <f>'S5 UE multi'!AY14-'S3 UE after recession'!AU14</f>
        <v>1.5827345292512618E-2</v>
      </c>
    </row>
    <row r="15" spans="1:8" x14ac:dyDescent="0.3">
      <c r="A15" s="1"/>
      <c r="C15" s="16">
        <f t="shared" si="0"/>
        <v>10</v>
      </c>
      <c r="D15" s="36">
        <f>'S5 UE multi'!AV15-'S3 UE after recession'!AR15</f>
        <v>0</v>
      </c>
      <c r="E15" s="36">
        <f>'S5 UE multi'!AW15-'S3 UE after recession'!AS15</f>
        <v>0.27140232278739029</v>
      </c>
      <c r="F15" s="36">
        <f>'S5 UE multi'!AX15-'S3 UE after recession'!AT15</f>
        <v>-3.4106690418486352E-2</v>
      </c>
      <c r="G15" s="36">
        <f>'S5 UE multi'!AY15-'S3 UE after recession'!AU15</f>
        <v>-0.13890615012212049</v>
      </c>
    </row>
    <row r="16" spans="1:8" x14ac:dyDescent="0.3">
      <c r="A16" s="1"/>
      <c r="C16" s="16">
        <f t="shared" si="0"/>
        <v>11</v>
      </c>
      <c r="D16" s="36">
        <f>'S5 UE multi'!AV16-'S3 UE after recession'!AR16</f>
        <v>0</v>
      </c>
      <c r="E16" s="36">
        <f>'S5 UE multi'!AW16-'S3 UE after recession'!AS16</f>
        <v>0.25939305486554387</v>
      </c>
      <c r="F16" s="36">
        <f>'S5 UE multi'!AX16-'S3 UE after recession'!AT16</f>
        <v>-6.3595809017549687E-2</v>
      </c>
      <c r="G16" s="36">
        <f>'S5 UE multi'!AY16-'S3 UE after recession'!AU16</f>
        <v>-0.25796800883981685</v>
      </c>
    </row>
    <row r="17" spans="1:7" x14ac:dyDescent="0.3">
      <c r="A17" s="1"/>
      <c r="C17" s="16">
        <f t="shared" si="0"/>
        <v>12</v>
      </c>
      <c r="D17" s="36">
        <f>'S5 UE multi'!AV17-'S3 UE after recession'!AR17</f>
        <v>0</v>
      </c>
      <c r="E17" s="36">
        <f>'S5 UE multi'!AW17-'S3 UE after recession'!AS17</f>
        <v>0.21808835851459407</v>
      </c>
      <c r="F17" s="36">
        <f>'S5 UE multi'!AX17-'S3 UE after recession'!AT17</f>
        <v>-8.6851838524828917E-2</v>
      </c>
      <c r="G17" s="36">
        <f>'S5 UE multi'!AY17-'S3 UE after recession'!AU17</f>
        <v>-0.30390474261609279</v>
      </c>
    </row>
    <row r="18" spans="1:7" x14ac:dyDescent="0.3">
      <c r="A18" s="1"/>
      <c r="C18" s="16">
        <f t="shared" si="0"/>
        <v>13</v>
      </c>
      <c r="D18" s="36">
        <f>'S5 UE multi'!AV18-'S3 UE after recession'!AR18</f>
        <v>0</v>
      </c>
      <c r="E18" s="36">
        <f>'S5 UE multi'!AW18-'S3 UE after recession'!AS18</f>
        <v>0.23432427097323294</v>
      </c>
      <c r="F18" s="36">
        <f>'S5 UE multi'!AX18-'S3 UE after recession'!AT18</f>
        <v>-0.13729346161361589</v>
      </c>
      <c r="G18" s="36">
        <f>'S5 UE multi'!AY18-'S3 UE after recession'!AU18</f>
        <v>-0.39615845204289224</v>
      </c>
    </row>
    <row r="19" spans="1:7" x14ac:dyDescent="0.3">
      <c r="A19" s="1"/>
      <c r="C19" s="16">
        <f t="shared" si="0"/>
        <v>14</v>
      </c>
      <c r="D19" s="36">
        <f>'S5 UE multi'!AV19-'S3 UE after recession'!AR19</f>
        <v>0</v>
      </c>
      <c r="E19" s="36">
        <f>'S5 UE multi'!AW19-'S3 UE after recession'!AS19</f>
        <v>0.20707925137265071</v>
      </c>
      <c r="F19" s="36">
        <f>'S5 UE multi'!AX19-'S3 UE after recession'!AT19</f>
        <v>-0.21221253608305657</v>
      </c>
      <c r="G19" s="36">
        <f>'S5 UE multi'!AY19-'S3 UE after recession'!AU19</f>
        <v>-0.61998961603957037</v>
      </c>
    </row>
    <row r="20" spans="1:7" x14ac:dyDescent="0.3">
      <c r="A20" s="1"/>
      <c r="C20" s="16">
        <f t="shared" si="0"/>
        <v>15</v>
      </c>
      <c r="D20" s="36">
        <f>'S5 UE multi'!AV20-'S3 UE after recession'!AR20</f>
        <v>0</v>
      </c>
      <c r="E20" s="36">
        <f>'S5 UE multi'!AW20-'S3 UE after recession'!AS20</f>
        <v>0.12607515746951825</v>
      </c>
      <c r="F20" s="36">
        <f>'S5 UE multi'!AX20-'S3 UE after recession'!AT20</f>
        <v>-0.33648039726263568</v>
      </c>
      <c r="G20" s="36">
        <f>'S5 UE multi'!AY20-'S3 UE after recession'!AU20</f>
        <v>-0.80883317155322754</v>
      </c>
    </row>
    <row r="21" spans="1:7" x14ac:dyDescent="0.3">
      <c r="A21" s="1"/>
      <c r="C21" s="16">
        <f>C20+1</f>
        <v>16</v>
      </c>
      <c r="D21" s="36">
        <f>'S5 UE multi'!AV21-'S3 UE after recession'!AR21</f>
        <v>0</v>
      </c>
      <c r="E21" s="36">
        <f>'S5 UE multi'!AW21-'S3 UE after recession'!AS21</f>
        <v>4.5745019208057847E-2</v>
      </c>
      <c r="F21" s="36">
        <f>'S5 UE multi'!AX21-'S3 UE after recession'!AT21</f>
        <v>-0.43937098721367168</v>
      </c>
      <c r="G21" s="36">
        <f>'S5 UE multi'!AY21-'S3 UE after recession'!AU21</f>
        <v>-1.0039876013599085</v>
      </c>
    </row>
    <row r="22" spans="1:7" x14ac:dyDescent="0.3">
      <c r="A22" s="1"/>
    </row>
    <row r="23" spans="1:7" x14ac:dyDescent="0.3">
      <c r="A23" s="1"/>
    </row>
    <row r="24" spans="1:7" x14ac:dyDescent="0.3">
      <c r="A24" s="1"/>
    </row>
    <row r="25" spans="1:7" x14ac:dyDescent="0.3">
      <c r="A25" s="1"/>
    </row>
    <row r="26" spans="1:7" x14ac:dyDescent="0.3">
      <c r="A26" s="1"/>
    </row>
    <row r="27" spans="1:7" x14ac:dyDescent="0.3">
      <c r="A27" s="1"/>
    </row>
    <row r="28" spans="1:7" x14ac:dyDescent="0.3">
      <c r="A28" s="1"/>
    </row>
    <row r="29" spans="1:7" x14ac:dyDescent="0.3">
      <c r="A29" s="1"/>
    </row>
    <row r="30" spans="1:7" x14ac:dyDescent="0.3">
      <c r="A30" s="1"/>
    </row>
    <row r="31" spans="1:7" x14ac:dyDescent="0.3">
      <c r="A31" s="1"/>
    </row>
    <row r="32" spans="1:7" x14ac:dyDescent="0.3">
      <c r="A32" s="1"/>
    </row>
    <row r="33" spans="1:1" x14ac:dyDescent="0.3">
      <c r="A33" s="1"/>
    </row>
    <row r="34" spans="1:1" x14ac:dyDescent="0.3">
      <c r="A34" s="1"/>
    </row>
    <row r="35" spans="1:1" x14ac:dyDescent="0.3">
      <c r="A35" s="1"/>
    </row>
    <row r="36" spans="1:1" x14ac:dyDescent="0.3">
      <c r="A36" s="1"/>
    </row>
    <row r="37" spans="1:1" x14ac:dyDescent="0.3">
      <c r="A37" s="1"/>
    </row>
    <row r="38" spans="1:1" x14ac:dyDescent="0.3">
      <c r="A38" s="1"/>
    </row>
    <row r="39" spans="1:1" x14ac:dyDescent="0.3">
      <c r="A39" s="1"/>
    </row>
    <row r="40" spans="1:1" x14ac:dyDescent="0.3">
      <c r="A40" s="1"/>
    </row>
    <row r="41" spans="1:1" x14ac:dyDescent="0.3">
      <c r="A41" s="1"/>
    </row>
    <row r="42" spans="1:1" x14ac:dyDescent="0.3">
      <c r="A42" s="1"/>
    </row>
    <row r="43" spans="1:1" x14ac:dyDescent="0.3">
      <c r="A43" s="1"/>
    </row>
    <row r="44" spans="1:1" x14ac:dyDescent="0.3">
      <c r="A44" s="1"/>
    </row>
    <row r="45" spans="1:1" x14ac:dyDescent="0.3">
      <c r="A45" s="1"/>
    </row>
    <row r="46" spans="1:1" x14ac:dyDescent="0.3">
      <c r="A46" s="1"/>
    </row>
    <row r="47" spans="1:1" x14ac:dyDescent="0.3">
      <c r="A47" s="1"/>
    </row>
    <row r="48" spans="1:1" x14ac:dyDescent="0.3">
      <c r="A48" s="1"/>
    </row>
    <row r="49" spans="1:1" x14ac:dyDescent="0.3">
      <c r="A49" s="1"/>
    </row>
    <row r="50" spans="1:1" x14ac:dyDescent="0.3">
      <c r="A50" s="1"/>
    </row>
    <row r="51" spans="1:1" x14ac:dyDescent="0.3">
      <c r="A51" s="1"/>
    </row>
    <row r="52" spans="1:1" x14ac:dyDescent="0.3">
      <c r="A52" s="1"/>
    </row>
    <row r="53" spans="1:1" x14ac:dyDescent="0.3">
      <c r="A53" s="1"/>
    </row>
    <row r="54" spans="1:1" x14ac:dyDescent="0.3">
      <c r="A54" s="1"/>
    </row>
    <row r="55" spans="1:1" x14ac:dyDescent="0.3">
      <c r="A55" s="1"/>
    </row>
    <row r="56" spans="1:1" x14ac:dyDescent="0.3">
      <c r="A56" s="1"/>
    </row>
  </sheetData>
  <pageMargins left="0.7" right="0.7" top="0.75" bottom="0.75" header="0.3" footer="0.3"/>
  <pageSetup orientation="portrait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320"/>
  <sheetViews>
    <sheetView workbookViewId="0">
      <selection activeCell="J8" sqref="J8"/>
    </sheetView>
  </sheetViews>
  <sheetFormatPr defaultRowHeight="14.4" x14ac:dyDescent="0.3"/>
  <cols>
    <col min="3" max="3" width="8.88671875" style="37"/>
    <col min="4" max="7" width="7.88671875" style="37" customWidth="1"/>
    <col min="8" max="8" width="1.5546875" customWidth="1"/>
    <col min="9" max="11" width="8.44140625" style="38" customWidth="1"/>
    <col min="12" max="12" width="2.33203125" customWidth="1"/>
    <col min="13" max="15" width="8.88671875" style="19"/>
    <col min="16" max="16" width="3.109375" customWidth="1"/>
    <col min="17" max="19" width="8.88671875" style="40"/>
    <col min="20" max="20" width="3.88671875" style="26" customWidth="1"/>
    <col min="21" max="21" width="4.88671875" style="41" customWidth="1"/>
    <col min="22" max="27" width="8.88671875" style="41"/>
    <col min="29" max="34" width="20.6640625" customWidth="1"/>
  </cols>
  <sheetData>
    <row r="1" spans="1:34" x14ac:dyDescent="0.3">
      <c r="A1" t="s">
        <v>140</v>
      </c>
      <c r="I1" s="38" t="s">
        <v>141</v>
      </c>
      <c r="K1" s="39">
        <v>1.5</v>
      </c>
      <c r="M1" s="19" t="s">
        <v>142</v>
      </c>
      <c r="O1" s="19">
        <v>-0.249</v>
      </c>
      <c r="AC1" s="3" t="s">
        <v>0</v>
      </c>
      <c r="AD1" s="3" t="s">
        <v>143</v>
      </c>
      <c r="AE1" s="3" t="s">
        <v>144</v>
      </c>
      <c r="AF1" s="3"/>
      <c r="AG1" s="3" t="s">
        <v>145</v>
      </c>
      <c r="AH1" s="3" t="s">
        <v>145</v>
      </c>
    </row>
    <row r="2" spans="1:34" x14ac:dyDescent="0.3">
      <c r="V2" s="41" t="s">
        <v>146</v>
      </c>
      <c r="AC2" s="3" t="s">
        <v>1</v>
      </c>
      <c r="AD2" s="3" t="s">
        <v>147</v>
      </c>
      <c r="AE2" s="3" t="s">
        <v>148</v>
      </c>
      <c r="AF2" s="3"/>
      <c r="AG2" s="3" t="s">
        <v>149</v>
      </c>
      <c r="AH2" s="3" t="s">
        <v>149</v>
      </c>
    </row>
    <row r="3" spans="1:34" ht="44.25" customHeight="1" x14ac:dyDescent="0.3">
      <c r="D3" s="75" t="s">
        <v>150</v>
      </c>
      <c r="E3" s="75"/>
      <c r="F3" s="75"/>
      <c r="G3" s="75"/>
      <c r="I3" s="76" t="s">
        <v>151</v>
      </c>
      <c r="J3" s="76"/>
      <c r="K3" s="76"/>
      <c r="M3" s="77" t="s">
        <v>152</v>
      </c>
      <c r="N3" s="77"/>
      <c r="O3" s="77"/>
      <c r="Q3" s="78" t="s">
        <v>153</v>
      </c>
      <c r="R3" s="78"/>
      <c r="S3" s="78"/>
      <c r="T3" s="42"/>
      <c r="U3" s="43"/>
      <c r="V3" s="79">
        <v>33055</v>
      </c>
      <c r="W3" s="74"/>
      <c r="X3" s="79">
        <v>36951</v>
      </c>
      <c r="Y3" s="74"/>
      <c r="Z3" s="74" t="s">
        <v>154</v>
      </c>
      <c r="AA3" s="74"/>
      <c r="AC3" s="3" t="s">
        <v>2</v>
      </c>
      <c r="AD3" s="3" t="s">
        <v>155</v>
      </c>
      <c r="AE3" s="3" t="s">
        <v>156</v>
      </c>
      <c r="AF3" s="3"/>
      <c r="AG3" s="3" t="s">
        <v>13</v>
      </c>
      <c r="AH3" s="3" t="s">
        <v>13</v>
      </c>
    </row>
    <row r="4" spans="1:34" x14ac:dyDescent="0.3">
      <c r="C4" s="44"/>
      <c r="D4" s="45" t="s">
        <v>157</v>
      </c>
      <c r="E4" s="45" t="s">
        <v>158</v>
      </c>
      <c r="F4" s="45" t="s">
        <v>159</v>
      </c>
      <c r="G4" s="45" t="s">
        <v>160</v>
      </c>
      <c r="H4" s="46"/>
      <c r="I4" s="47" t="s">
        <v>158</v>
      </c>
      <c r="J4" s="47" t="s">
        <v>159</v>
      </c>
      <c r="K4" s="47" t="s">
        <v>160</v>
      </c>
      <c r="L4" s="46"/>
      <c r="M4" s="48" t="s">
        <v>158</v>
      </c>
      <c r="N4" s="48" t="s">
        <v>159</v>
      </c>
      <c r="O4" s="48" t="s">
        <v>160</v>
      </c>
      <c r="P4" s="46"/>
      <c r="Q4" s="49" t="s">
        <v>158</v>
      </c>
      <c r="R4" s="49" t="s">
        <v>159</v>
      </c>
      <c r="S4" s="49" t="s">
        <v>160</v>
      </c>
      <c r="T4" s="50"/>
      <c r="U4" s="51" t="s">
        <v>161</v>
      </c>
      <c r="V4" s="52" t="s">
        <v>110</v>
      </c>
      <c r="W4" s="51" t="s">
        <v>162</v>
      </c>
      <c r="X4" s="51" t="s">
        <v>110</v>
      </c>
      <c r="Y4" s="51" t="s">
        <v>162</v>
      </c>
      <c r="Z4" s="51" t="s">
        <v>110</v>
      </c>
      <c r="AA4" s="51" t="s">
        <v>162</v>
      </c>
      <c r="AC4" s="3" t="s">
        <v>3</v>
      </c>
      <c r="AD4" s="3" t="s">
        <v>163</v>
      </c>
      <c r="AE4" s="3" t="s">
        <v>164</v>
      </c>
      <c r="AF4" s="3"/>
      <c r="AG4" s="3" t="s">
        <v>14</v>
      </c>
      <c r="AH4" s="3" t="s">
        <v>14</v>
      </c>
    </row>
    <row r="5" spans="1:34" x14ac:dyDescent="0.3">
      <c r="C5" s="53">
        <v>-1</v>
      </c>
      <c r="D5" s="54">
        <v>0</v>
      </c>
      <c r="E5" s="55">
        <v>0</v>
      </c>
      <c r="F5" s="55">
        <v>0</v>
      </c>
      <c r="G5" s="55">
        <v>0</v>
      </c>
      <c r="Q5" s="40">
        <v>0</v>
      </c>
      <c r="R5" s="40">
        <v>0</v>
      </c>
      <c r="S5" s="40">
        <v>0</v>
      </c>
      <c r="U5" s="56">
        <v>-1</v>
      </c>
      <c r="V5" s="57">
        <v>5.3</v>
      </c>
      <c r="W5" s="58">
        <f>V5-Q5</f>
        <v>5.3</v>
      </c>
      <c r="X5" s="57">
        <v>3.9</v>
      </c>
      <c r="Y5" s="58">
        <f>X5-R5</f>
        <v>3.9</v>
      </c>
      <c r="Z5" s="57">
        <v>4.7</v>
      </c>
      <c r="AA5" s="58">
        <f>Z5-S5</f>
        <v>4.7</v>
      </c>
      <c r="AC5" s="3" t="s">
        <v>4</v>
      </c>
      <c r="AD5" s="3" t="s">
        <v>165</v>
      </c>
      <c r="AE5" s="3" t="s">
        <v>99</v>
      </c>
      <c r="AF5" s="3"/>
      <c r="AG5" s="3" t="s">
        <v>15</v>
      </c>
      <c r="AH5" s="3" t="s">
        <v>15</v>
      </c>
    </row>
    <row r="6" spans="1:34" x14ac:dyDescent="0.3">
      <c r="C6" s="53">
        <v>0</v>
      </c>
      <c r="D6" s="54">
        <v>-7.8685262480608781E-2</v>
      </c>
      <c r="E6" s="55">
        <v>0.43742365292362351</v>
      </c>
      <c r="F6" s="55">
        <v>0.18306894932103068</v>
      </c>
      <c r="G6" s="55">
        <v>5.5041773171500274E-3</v>
      </c>
      <c r="I6" s="38">
        <f>-((E6-E5)-($D6-$D5))*$K$1</f>
        <v>-0.77416337310634842</v>
      </c>
      <c r="J6" s="38">
        <f t="shared" ref="J6:K21" si="0">-((F6-F5)-($D6-$D5))*$K$1</f>
        <v>-0.39263131770245924</v>
      </c>
      <c r="K6" s="38">
        <f t="shared" si="0"/>
        <v>-0.1262841596966382</v>
      </c>
      <c r="M6" s="19">
        <f>I6*$O$1</f>
        <v>0.19276667990348076</v>
      </c>
      <c r="N6" s="19">
        <f t="shared" ref="N6:O21" si="1">J6*$O$1</f>
        <v>9.7765198107912343E-2</v>
      </c>
      <c r="O6" s="19">
        <f t="shared" si="1"/>
        <v>3.1444755764462914E-2</v>
      </c>
      <c r="Q6" s="40">
        <f>M6</f>
        <v>0.19276667990348076</v>
      </c>
      <c r="R6" s="40">
        <f t="shared" ref="R6:S6" si="2">N6</f>
        <v>9.7765198107912343E-2</v>
      </c>
      <c r="S6" s="40">
        <f t="shared" si="2"/>
        <v>3.1444755764462914E-2</v>
      </c>
      <c r="U6" s="56">
        <v>0</v>
      </c>
      <c r="V6" s="57">
        <v>5.7</v>
      </c>
      <c r="W6" s="58">
        <f>V6-Q6</f>
        <v>5.5072333200965193</v>
      </c>
      <c r="X6" s="57">
        <v>4.2</v>
      </c>
      <c r="Y6" s="58">
        <f t="shared" ref="Y6:Y22" si="3">X6-R6</f>
        <v>4.102234801892088</v>
      </c>
      <c r="Z6" s="57">
        <v>4.8</v>
      </c>
      <c r="AA6" s="58">
        <f t="shared" ref="AA6:AA22" si="4">Z6-S6</f>
        <v>4.7685552442355368</v>
      </c>
      <c r="AC6" s="3" t="s">
        <v>5</v>
      </c>
      <c r="AD6" s="3" t="s">
        <v>166</v>
      </c>
      <c r="AE6" s="3" t="s">
        <v>166</v>
      </c>
      <c r="AF6" s="3"/>
      <c r="AG6" s="3" t="s">
        <v>166</v>
      </c>
      <c r="AH6" s="3" t="s">
        <v>166</v>
      </c>
    </row>
    <row r="7" spans="1:34" x14ac:dyDescent="0.3">
      <c r="C7" s="53">
        <v>1</v>
      </c>
      <c r="D7" s="54">
        <v>-7.4179072313212857E-2</v>
      </c>
      <c r="E7" s="55">
        <v>0.76484683902336048</v>
      </c>
      <c r="F7" s="55">
        <v>-7.308062228767942E-2</v>
      </c>
      <c r="G7" s="55">
        <v>-0.44887333307785715</v>
      </c>
      <c r="I7" s="38">
        <f t="shared" ref="I7:K22" si="5">-((E7-E6)-($D7-$D6))*$K$1</f>
        <v>-0.48437549389851153</v>
      </c>
      <c r="J7" s="38">
        <f t="shared" si="0"/>
        <v>0.39098364266415908</v>
      </c>
      <c r="K7" s="38">
        <f t="shared" si="0"/>
        <v>0.68832555084360469</v>
      </c>
      <c r="M7" s="19">
        <f t="shared" ref="M7:O22" si="6">I7*$O$1</f>
        <v>0.12060949798072937</v>
      </c>
      <c r="N7" s="19">
        <f t="shared" si="1"/>
        <v>-9.7354927023375615E-2</v>
      </c>
      <c r="O7" s="19">
        <f t="shared" si="1"/>
        <v>-0.17139306216005756</v>
      </c>
      <c r="Q7" s="40">
        <f>Q6+M7</f>
        <v>0.31337617788421013</v>
      </c>
      <c r="R7" s="40">
        <f t="shared" ref="R7:S22" si="7">R6+N7</f>
        <v>4.1027108453672856E-4</v>
      </c>
      <c r="S7" s="40">
        <f t="shared" si="7"/>
        <v>-0.13994830639559463</v>
      </c>
      <c r="U7" s="56">
        <f>U6+1</f>
        <v>1</v>
      </c>
      <c r="V7" s="57">
        <v>6.1</v>
      </c>
      <c r="W7" s="58">
        <f>V7-Q7</f>
        <v>5.7866238221157893</v>
      </c>
      <c r="X7" s="57">
        <v>4.4000000000000004</v>
      </c>
      <c r="Y7" s="58">
        <f t="shared" si="3"/>
        <v>4.3995897289154637</v>
      </c>
      <c r="Z7" s="57">
        <v>5</v>
      </c>
      <c r="AA7" s="58">
        <f t="shared" si="4"/>
        <v>5.1399483063955946</v>
      </c>
      <c r="AC7" s="3" t="s">
        <v>6</v>
      </c>
      <c r="AD7" s="3" t="s">
        <v>167</v>
      </c>
      <c r="AE7" s="3" t="s">
        <v>168</v>
      </c>
      <c r="AF7" s="3"/>
      <c r="AG7" s="3" t="s">
        <v>157</v>
      </c>
      <c r="AH7" s="3" t="s">
        <v>157</v>
      </c>
    </row>
    <row r="8" spans="1:34" x14ac:dyDescent="0.3">
      <c r="C8" s="53">
        <v>2</v>
      </c>
      <c r="D8" s="54">
        <v>-0.26743994472104154</v>
      </c>
      <c r="E8" s="55">
        <v>1.6966906071935817</v>
      </c>
      <c r="F8" s="55">
        <v>-1.7374335316557441</v>
      </c>
      <c r="G8" s="55">
        <v>-2.8988054570928266</v>
      </c>
      <c r="I8" s="38">
        <f t="shared" si="5"/>
        <v>-1.6876569608670748</v>
      </c>
      <c r="J8" s="38">
        <f t="shared" si="0"/>
        <v>2.206638055440354</v>
      </c>
      <c r="K8" s="38">
        <f t="shared" si="0"/>
        <v>3.3850068774107109</v>
      </c>
      <c r="M8" s="19">
        <f t="shared" si="6"/>
        <v>0.42022658325590162</v>
      </c>
      <c r="N8" s="19">
        <f t="shared" si="1"/>
        <v>-0.54945287580464819</v>
      </c>
      <c r="O8" s="19">
        <f t="shared" si="1"/>
        <v>-0.84286671247526701</v>
      </c>
      <c r="Q8" s="40">
        <f t="shared" ref="Q8:Q22" si="8">Q7+M8</f>
        <v>0.73360276114011169</v>
      </c>
      <c r="R8" s="40">
        <f t="shared" si="7"/>
        <v>-0.54904260472011146</v>
      </c>
      <c r="S8" s="40">
        <f t="shared" si="7"/>
        <v>-0.98281501887086165</v>
      </c>
      <c r="U8" s="56">
        <f t="shared" ref="U8:U22" si="9">U7+1</f>
        <v>2</v>
      </c>
      <c r="V8" s="57">
        <v>6.6</v>
      </c>
      <c r="W8" s="58">
        <f t="shared" ref="W8:W22" si="10">V8-Q8</f>
        <v>5.8663972388598875</v>
      </c>
      <c r="X8" s="57">
        <v>4.8</v>
      </c>
      <c r="Y8" s="58">
        <f t="shared" si="3"/>
        <v>5.3490426047201112</v>
      </c>
      <c r="Z8" s="57">
        <v>5.3</v>
      </c>
      <c r="AA8" s="58">
        <f t="shared" si="4"/>
        <v>6.2828150188708616</v>
      </c>
      <c r="AC8" s="3" t="s">
        <v>7</v>
      </c>
      <c r="AD8" s="3" t="s">
        <v>169</v>
      </c>
      <c r="AE8" s="3" t="s">
        <v>170</v>
      </c>
      <c r="AF8" s="3"/>
      <c r="AG8" s="3" t="s">
        <v>171</v>
      </c>
      <c r="AH8" s="3" t="s">
        <v>172</v>
      </c>
    </row>
    <row r="9" spans="1:34" x14ac:dyDescent="0.3">
      <c r="C9" s="53">
        <v>3</v>
      </c>
      <c r="D9" s="54">
        <v>-6.6257248447727318E-2</v>
      </c>
      <c r="E9" s="55">
        <v>0.84509115513621902</v>
      </c>
      <c r="F9" s="55">
        <v>-0.5567488673667782</v>
      </c>
      <c r="G9" s="55">
        <v>-1.512661112463495</v>
      </c>
      <c r="I9" s="38">
        <f t="shared" si="5"/>
        <v>1.5791732224960153</v>
      </c>
      <c r="J9" s="38">
        <f t="shared" si="0"/>
        <v>-1.4692529520234776</v>
      </c>
      <c r="K9" s="38">
        <f t="shared" si="0"/>
        <v>-1.7774424725340259</v>
      </c>
      <c r="M9" s="19">
        <f t="shared" si="6"/>
        <v>-0.39321413240150782</v>
      </c>
      <c r="N9" s="19">
        <f t="shared" si="1"/>
        <v>0.36584398505384591</v>
      </c>
      <c r="O9" s="19">
        <f t="shared" si="1"/>
        <v>0.44258317566097244</v>
      </c>
      <c r="Q9" s="40">
        <f t="shared" si="8"/>
        <v>0.34038862873860387</v>
      </c>
      <c r="R9" s="40">
        <f t="shared" si="7"/>
        <v>-0.18319861966626555</v>
      </c>
      <c r="S9" s="40">
        <f t="shared" si="7"/>
        <v>-0.54023184320988915</v>
      </c>
      <c r="U9" s="56">
        <f t="shared" si="9"/>
        <v>3</v>
      </c>
      <c r="V9" s="57">
        <v>6.8</v>
      </c>
      <c r="W9" s="58">
        <f t="shared" si="10"/>
        <v>6.4596113712613956</v>
      </c>
      <c r="X9" s="57">
        <v>5.5</v>
      </c>
      <c r="Y9" s="58">
        <f t="shared" si="3"/>
        <v>5.6831986196662658</v>
      </c>
      <c r="Z9" s="57">
        <v>6</v>
      </c>
      <c r="AA9" s="58">
        <f t="shared" si="4"/>
        <v>6.5402318432098889</v>
      </c>
      <c r="AC9" s="3" t="s">
        <v>8</v>
      </c>
      <c r="AD9" s="3" t="s">
        <v>173</v>
      </c>
      <c r="AE9" s="3" t="s">
        <v>174</v>
      </c>
      <c r="AF9" s="3"/>
      <c r="AG9" s="3" t="s">
        <v>175</v>
      </c>
      <c r="AH9" s="3" t="s">
        <v>176</v>
      </c>
    </row>
    <row r="10" spans="1:34" x14ac:dyDescent="0.3">
      <c r="C10" s="53">
        <v>4</v>
      </c>
      <c r="D10" s="54">
        <v>-0.21643825355538432</v>
      </c>
      <c r="E10" s="55">
        <v>0.65111608316829983</v>
      </c>
      <c r="F10" s="55">
        <v>-2.3532024612443943</v>
      </c>
      <c r="G10" s="55">
        <v>-0.7469927911693115</v>
      </c>
      <c r="I10" s="38">
        <f t="shared" si="5"/>
        <v>6.5691100290393281E-2</v>
      </c>
      <c r="J10" s="38">
        <f t="shared" si="0"/>
        <v>2.4694088831549386</v>
      </c>
      <c r="K10" s="38">
        <f t="shared" si="0"/>
        <v>-1.3737739896027608</v>
      </c>
      <c r="M10" s="19">
        <f t="shared" si="6"/>
        <v>-1.6357083972307927E-2</v>
      </c>
      <c r="N10" s="19">
        <f t="shared" si="1"/>
        <v>-0.6148828119055797</v>
      </c>
      <c r="O10" s="19">
        <f t="shared" si="1"/>
        <v>0.34206972341108743</v>
      </c>
      <c r="Q10" s="40">
        <f t="shared" si="8"/>
        <v>0.32403154476629592</v>
      </c>
      <c r="R10" s="40">
        <f t="shared" si="7"/>
        <v>-0.79808143157184519</v>
      </c>
      <c r="S10" s="40">
        <f t="shared" si="7"/>
        <v>-0.19816211979880172</v>
      </c>
      <c r="U10" s="56">
        <f t="shared" si="9"/>
        <v>4</v>
      </c>
      <c r="V10" s="57">
        <v>6.9</v>
      </c>
      <c r="W10" s="58">
        <f t="shared" si="10"/>
        <v>6.5759684552337045</v>
      </c>
      <c r="X10" s="57">
        <v>5.7</v>
      </c>
      <c r="Y10" s="58">
        <f t="shared" si="3"/>
        <v>6.4980814315718458</v>
      </c>
      <c r="Z10" s="57">
        <v>6.9</v>
      </c>
      <c r="AA10" s="58">
        <f t="shared" si="4"/>
        <v>7.0981621197988023</v>
      </c>
      <c r="AC10" s="3" t="s">
        <v>9</v>
      </c>
      <c r="AD10" s="3" t="s">
        <v>177</v>
      </c>
      <c r="AG10" s="3" t="s">
        <v>16</v>
      </c>
      <c r="AH10" s="3" t="s">
        <v>16</v>
      </c>
    </row>
    <row r="11" spans="1:34" x14ac:dyDescent="0.3">
      <c r="C11" s="53">
        <v>5</v>
      </c>
      <c r="D11" s="54">
        <v>-0.42309884911426698</v>
      </c>
      <c r="E11" s="55">
        <v>0.5891077713661157</v>
      </c>
      <c r="F11" s="55">
        <v>-2.619962373205504</v>
      </c>
      <c r="G11" s="55">
        <v>-2.4559228036737397</v>
      </c>
      <c r="I11" s="38">
        <f t="shared" si="5"/>
        <v>-0.21697842563504779</v>
      </c>
      <c r="J11" s="38">
        <f t="shared" si="0"/>
        <v>9.0148974603340565E-2</v>
      </c>
      <c r="K11" s="38">
        <f t="shared" si="0"/>
        <v>2.2534041254183181</v>
      </c>
      <c r="M11" s="19">
        <f t="shared" si="6"/>
        <v>5.4027627983126901E-2</v>
      </c>
      <c r="N11" s="19">
        <f t="shared" si="1"/>
        <v>-2.24470946762318E-2</v>
      </c>
      <c r="O11" s="19">
        <f t="shared" si="1"/>
        <v>-0.56109762722916123</v>
      </c>
      <c r="Q11" s="40">
        <f t="shared" si="8"/>
        <v>0.3780591727494228</v>
      </c>
      <c r="R11" s="40">
        <f t="shared" si="7"/>
        <v>-0.82052852624807704</v>
      </c>
      <c r="S11" s="40">
        <f t="shared" si="7"/>
        <v>-0.75925974702796295</v>
      </c>
      <c r="U11" s="56">
        <f t="shared" si="9"/>
        <v>5</v>
      </c>
      <c r="V11" s="57">
        <v>7.1</v>
      </c>
      <c r="W11" s="58">
        <f t="shared" si="10"/>
        <v>6.7219408272505765</v>
      </c>
      <c r="X11" s="57">
        <v>5.8</v>
      </c>
      <c r="Y11" s="58">
        <f t="shared" si="3"/>
        <v>6.6205285262480764</v>
      </c>
      <c r="Z11" s="57">
        <v>8.3000000000000007</v>
      </c>
      <c r="AA11" s="58">
        <f t="shared" si="4"/>
        <v>9.0592597470279639</v>
      </c>
      <c r="AD11" s="3" t="s">
        <v>10</v>
      </c>
      <c r="AE11" s="3" t="s">
        <v>178</v>
      </c>
      <c r="AF11" s="3"/>
      <c r="AG11" s="3" t="s">
        <v>179</v>
      </c>
      <c r="AH11" s="3" t="s">
        <v>179</v>
      </c>
    </row>
    <row r="12" spans="1:34" x14ac:dyDescent="0.3">
      <c r="C12" s="53">
        <v>6</v>
      </c>
      <c r="D12" s="54">
        <v>-1.3962927128950786</v>
      </c>
      <c r="E12" s="55">
        <v>-3.7187577841274688E-2</v>
      </c>
      <c r="F12" s="55">
        <v>-2.6317123365992647</v>
      </c>
      <c r="G12" s="55">
        <v>-4.1013761677735427</v>
      </c>
      <c r="I12" s="38">
        <f t="shared" si="5"/>
        <v>-0.52034777186013192</v>
      </c>
      <c r="J12" s="38">
        <f t="shared" si="0"/>
        <v>-1.4421658505805763</v>
      </c>
      <c r="K12" s="38">
        <f t="shared" si="0"/>
        <v>1.008389250478487</v>
      </c>
      <c r="M12" s="19">
        <f t="shared" si="6"/>
        <v>0.12956659519317285</v>
      </c>
      <c r="N12" s="19">
        <f t="shared" si="1"/>
        <v>0.35909929679456348</v>
      </c>
      <c r="O12" s="19">
        <f t="shared" si="1"/>
        <v>-0.25108892336914329</v>
      </c>
      <c r="Q12" s="40">
        <f t="shared" si="8"/>
        <v>0.50762576794259562</v>
      </c>
      <c r="R12" s="40">
        <f t="shared" si="7"/>
        <v>-0.46142922945351356</v>
      </c>
      <c r="S12" s="40">
        <f t="shared" si="7"/>
        <v>-1.0103486703971063</v>
      </c>
      <c r="U12" s="56">
        <f t="shared" si="9"/>
        <v>6</v>
      </c>
      <c r="V12" s="57">
        <v>7.4</v>
      </c>
      <c r="W12" s="58">
        <f t="shared" si="10"/>
        <v>6.8923742320574046</v>
      </c>
      <c r="X12" s="57">
        <v>5.7</v>
      </c>
      <c r="Y12" s="58">
        <f t="shared" si="3"/>
        <v>6.161429229453514</v>
      </c>
      <c r="Z12" s="57">
        <v>9.3000000000000007</v>
      </c>
      <c r="AA12" s="58">
        <f t="shared" si="4"/>
        <v>10.310348670397108</v>
      </c>
      <c r="AD12" s="3" t="s">
        <v>180</v>
      </c>
      <c r="AE12" s="3" t="s">
        <v>181</v>
      </c>
      <c r="AF12" s="3"/>
      <c r="AG12" s="3" t="s">
        <v>182</v>
      </c>
      <c r="AH12" s="3" t="s">
        <v>182</v>
      </c>
    </row>
    <row r="13" spans="1:34" x14ac:dyDescent="0.3">
      <c r="C13" s="53">
        <v>7</v>
      </c>
      <c r="D13" s="54">
        <v>-0.91463303900919879</v>
      </c>
      <c r="E13" s="55">
        <v>-0.16973256754538335</v>
      </c>
      <c r="F13" s="55">
        <v>-2.6457680798621839</v>
      </c>
      <c r="G13" s="55">
        <v>-3.9188855017917201</v>
      </c>
      <c r="I13" s="38">
        <f t="shared" si="5"/>
        <v>0.92130699538498273</v>
      </c>
      <c r="J13" s="38">
        <f t="shared" si="0"/>
        <v>0.74357312572319845</v>
      </c>
      <c r="K13" s="38">
        <f t="shared" si="0"/>
        <v>0.44875351185608581</v>
      </c>
      <c r="M13" s="19">
        <f t="shared" si="6"/>
        <v>-0.2294054418508607</v>
      </c>
      <c r="N13" s="19">
        <f t="shared" si="1"/>
        <v>-0.1851497083050764</v>
      </c>
      <c r="O13" s="19">
        <f t="shared" si="1"/>
        <v>-0.11173962445216537</v>
      </c>
      <c r="Q13" s="40">
        <f t="shared" si="8"/>
        <v>0.27822032609173492</v>
      </c>
      <c r="R13" s="40">
        <f t="shared" si="7"/>
        <v>-0.64657893775858999</v>
      </c>
      <c r="S13" s="40">
        <f t="shared" si="7"/>
        <v>-1.1220882948492716</v>
      </c>
      <c r="U13" s="56">
        <f t="shared" si="9"/>
        <v>7</v>
      </c>
      <c r="V13" s="57">
        <v>7.6</v>
      </c>
      <c r="W13" s="58">
        <f t="shared" si="10"/>
        <v>7.3217796739082646</v>
      </c>
      <c r="X13" s="57">
        <v>5.9</v>
      </c>
      <c r="Y13" s="58">
        <f t="shared" si="3"/>
        <v>6.5465789377585901</v>
      </c>
      <c r="Z13" s="57">
        <v>9.6</v>
      </c>
      <c r="AA13" s="58">
        <f t="shared" si="4"/>
        <v>10.722088294849272</v>
      </c>
      <c r="AD13" s="3" t="s">
        <v>183</v>
      </c>
      <c r="AG13" s="3" t="s">
        <v>184</v>
      </c>
      <c r="AH13" s="3" t="s">
        <v>184</v>
      </c>
    </row>
    <row r="14" spans="1:34" x14ac:dyDescent="0.3">
      <c r="C14" s="53">
        <v>8</v>
      </c>
      <c r="D14" s="54">
        <v>-1.1900965916470492</v>
      </c>
      <c r="E14" s="55">
        <v>-0.40787044372246228</v>
      </c>
      <c r="F14" s="55">
        <v>-2.5546046933562252</v>
      </c>
      <c r="G14" s="55">
        <v>-3.5226683933886158</v>
      </c>
      <c r="I14" s="38">
        <f t="shared" si="5"/>
        <v>-5.5988514691157176E-2</v>
      </c>
      <c r="J14" s="38">
        <f t="shared" si="0"/>
        <v>-0.54994040871571359</v>
      </c>
      <c r="K14" s="38">
        <f t="shared" si="0"/>
        <v>-1.007520991561432</v>
      </c>
      <c r="M14" s="19">
        <f t="shared" si="6"/>
        <v>1.3941140158098136E-2</v>
      </c>
      <c r="N14" s="19">
        <f t="shared" si="1"/>
        <v>0.13693516177021267</v>
      </c>
      <c r="O14" s="19">
        <f t="shared" si="1"/>
        <v>0.25087272689879658</v>
      </c>
      <c r="Q14" s="40">
        <f t="shared" si="8"/>
        <v>0.29216146624983308</v>
      </c>
      <c r="R14" s="40">
        <f t="shared" si="7"/>
        <v>-0.50964377598837729</v>
      </c>
      <c r="S14" s="40">
        <f t="shared" si="7"/>
        <v>-0.87121556795047506</v>
      </c>
      <c r="U14" s="56">
        <f t="shared" si="9"/>
        <v>8</v>
      </c>
      <c r="V14" s="57">
        <v>7.6</v>
      </c>
      <c r="W14" s="58">
        <f t="shared" si="10"/>
        <v>7.3078385337501661</v>
      </c>
      <c r="X14" s="57">
        <v>5.9</v>
      </c>
      <c r="Y14" s="58">
        <f t="shared" si="3"/>
        <v>6.4096437759883775</v>
      </c>
      <c r="Z14" s="57">
        <v>9.9</v>
      </c>
      <c r="AA14" s="58">
        <f t="shared" si="4"/>
        <v>10.771215567950476</v>
      </c>
      <c r="AD14" s="3" t="s">
        <v>185</v>
      </c>
      <c r="AG14" s="3" t="s">
        <v>186</v>
      </c>
      <c r="AH14" s="3" t="s">
        <v>186</v>
      </c>
    </row>
    <row r="15" spans="1:34" x14ac:dyDescent="0.3">
      <c r="C15" s="53">
        <v>9</v>
      </c>
      <c r="D15" s="54">
        <v>-0.92321146185046399</v>
      </c>
      <c r="E15" s="55">
        <v>-0.29860775924030136</v>
      </c>
      <c r="F15" s="55">
        <v>-3.1698478651158348</v>
      </c>
      <c r="G15" s="55">
        <v>-3.8002743678198061</v>
      </c>
      <c r="I15" s="38">
        <f t="shared" si="5"/>
        <v>0.2364336679716364</v>
      </c>
      <c r="J15" s="38">
        <f t="shared" si="0"/>
        <v>1.3231924523342922</v>
      </c>
      <c r="K15" s="38">
        <f t="shared" si="0"/>
        <v>0.81673665634166315</v>
      </c>
      <c r="M15" s="19">
        <f t="shared" si="6"/>
        <v>-5.8871983324937462E-2</v>
      </c>
      <c r="N15" s="19">
        <f t="shared" si="1"/>
        <v>-0.32947492063123873</v>
      </c>
      <c r="O15" s="19">
        <f t="shared" si="1"/>
        <v>-0.20336742742907413</v>
      </c>
      <c r="Q15" s="40">
        <f t="shared" si="8"/>
        <v>0.23328948292489562</v>
      </c>
      <c r="R15" s="40">
        <f t="shared" si="7"/>
        <v>-0.83911869661961602</v>
      </c>
      <c r="S15" s="40">
        <f t="shared" si="7"/>
        <v>-1.0745829953795492</v>
      </c>
      <c r="U15" s="56">
        <f t="shared" si="9"/>
        <v>9</v>
      </c>
      <c r="V15" s="57">
        <v>7.4</v>
      </c>
      <c r="W15" s="58">
        <f t="shared" si="10"/>
        <v>7.1667105170751046</v>
      </c>
      <c r="X15" s="57">
        <v>6.1</v>
      </c>
      <c r="Y15" s="58">
        <f t="shared" si="3"/>
        <v>6.9391186966196159</v>
      </c>
      <c r="Z15" s="57">
        <v>9.8000000000000007</v>
      </c>
      <c r="AA15" s="58">
        <f t="shared" si="4"/>
        <v>10.87458299537955</v>
      </c>
      <c r="AD15" s="3" t="s">
        <v>137</v>
      </c>
      <c r="AG15" s="3" t="s">
        <v>187</v>
      </c>
      <c r="AH15" s="3" t="s">
        <v>187</v>
      </c>
    </row>
    <row r="16" spans="1:34" x14ac:dyDescent="0.3">
      <c r="C16" s="53">
        <v>10</v>
      </c>
      <c r="D16" s="54">
        <v>-1.0890958730605147</v>
      </c>
      <c r="E16" s="55">
        <v>-0.38079440424677191</v>
      </c>
      <c r="F16" s="55">
        <v>-4.11032127712555</v>
      </c>
      <c r="G16" s="55">
        <v>-3.8426866035364484</v>
      </c>
      <c r="I16" s="38">
        <f t="shared" si="5"/>
        <v>-0.12554664930537024</v>
      </c>
      <c r="J16" s="38">
        <f t="shared" si="0"/>
        <v>1.1618835011994966</v>
      </c>
      <c r="K16" s="38">
        <f t="shared" si="0"/>
        <v>-0.18520826324011258</v>
      </c>
      <c r="M16" s="19">
        <f t="shared" si="6"/>
        <v>3.1261115677037189E-2</v>
      </c>
      <c r="N16" s="19">
        <f t="shared" si="1"/>
        <v>-0.28930899179867464</v>
      </c>
      <c r="O16" s="19">
        <f t="shared" si="1"/>
        <v>4.6116857546788036E-2</v>
      </c>
      <c r="Q16" s="40">
        <f t="shared" si="8"/>
        <v>0.26455059860193281</v>
      </c>
      <c r="R16" s="40">
        <f t="shared" si="7"/>
        <v>-1.1284276884182907</v>
      </c>
      <c r="S16" s="40">
        <f t="shared" si="7"/>
        <v>-1.0284661378327611</v>
      </c>
      <c r="U16" s="56">
        <f t="shared" si="9"/>
        <v>10</v>
      </c>
      <c r="V16" s="57">
        <v>7.1</v>
      </c>
      <c r="W16" s="58">
        <f t="shared" si="10"/>
        <v>6.8354494013980664</v>
      </c>
      <c r="X16" s="57">
        <v>6.1</v>
      </c>
      <c r="Y16" s="58">
        <f t="shared" si="3"/>
        <v>7.2284276884182903</v>
      </c>
      <c r="Z16" s="57">
        <v>9.6</v>
      </c>
      <c r="AA16" s="58">
        <f t="shared" si="4"/>
        <v>10.62846613783276</v>
      </c>
      <c r="AD16" s="3" t="s">
        <v>188</v>
      </c>
      <c r="AG16" s="3" t="s">
        <v>189</v>
      </c>
      <c r="AH16" s="3" t="s">
        <v>189</v>
      </c>
    </row>
    <row r="17" spans="3:34" x14ac:dyDescent="0.3">
      <c r="C17" s="53">
        <v>11</v>
      </c>
      <c r="D17" s="54">
        <v>-0.94804017760359272</v>
      </c>
      <c r="E17" s="55">
        <v>0.2609286679561702</v>
      </c>
      <c r="F17" s="55">
        <v>-3.5599100554858052</v>
      </c>
      <c r="G17" s="55">
        <v>-3.7376744052127253</v>
      </c>
      <c r="I17" s="38">
        <f t="shared" si="5"/>
        <v>-0.7510010651190302</v>
      </c>
      <c r="J17" s="38">
        <f t="shared" si="0"/>
        <v>-0.61403328927423417</v>
      </c>
      <c r="K17" s="38">
        <f t="shared" si="0"/>
        <v>5.4065245699798314E-2</v>
      </c>
      <c r="M17" s="19">
        <f t="shared" si="6"/>
        <v>0.18699926521463853</v>
      </c>
      <c r="N17" s="19">
        <f t="shared" si="1"/>
        <v>0.15289428902928431</v>
      </c>
      <c r="O17" s="19">
        <f t="shared" si="1"/>
        <v>-1.3462246179249781E-2</v>
      </c>
      <c r="Q17" s="40">
        <f t="shared" si="8"/>
        <v>0.45154986381657136</v>
      </c>
      <c r="R17" s="40">
        <f t="shared" si="7"/>
        <v>-0.97553339938900629</v>
      </c>
      <c r="S17" s="40">
        <f t="shared" si="7"/>
        <v>-1.0419283840120108</v>
      </c>
      <c r="U17" s="56">
        <f t="shared" si="9"/>
        <v>11</v>
      </c>
      <c r="V17" s="57">
        <v>7.1</v>
      </c>
      <c r="W17" s="58">
        <f t="shared" si="10"/>
        <v>6.6484501361834285</v>
      </c>
      <c r="X17" s="57">
        <v>5.8</v>
      </c>
      <c r="Y17" s="58">
        <f t="shared" si="3"/>
        <v>6.7755333993890066</v>
      </c>
      <c r="Z17" s="57">
        <v>9.5</v>
      </c>
      <c r="AA17" s="58">
        <f t="shared" si="4"/>
        <v>10.54192838401201</v>
      </c>
      <c r="AD17" s="3" t="s">
        <v>190</v>
      </c>
      <c r="AG17" s="3" t="s">
        <v>10</v>
      </c>
      <c r="AH17" s="3" t="s">
        <v>10</v>
      </c>
    </row>
    <row r="18" spans="3:34" x14ac:dyDescent="0.3">
      <c r="C18" s="53">
        <v>12</v>
      </c>
      <c r="D18" s="54">
        <v>-1.3270913614849165</v>
      </c>
      <c r="E18" s="55">
        <v>0.20988284909810417</v>
      </c>
      <c r="F18" s="55">
        <v>-3.8310694953529918</v>
      </c>
      <c r="G18" s="55">
        <v>-3.652666696224808</v>
      </c>
      <c r="I18" s="38">
        <f t="shared" si="5"/>
        <v>-0.49200804753488658</v>
      </c>
      <c r="J18" s="38">
        <f t="shared" si="0"/>
        <v>-0.16183761602120572</v>
      </c>
      <c r="K18" s="38">
        <f t="shared" si="0"/>
        <v>-0.6960883393038616</v>
      </c>
      <c r="M18" s="19">
        <f t="shared" si="6"/>
        <v>0.12251000383618676</v>
      </c>
      <c r="N18" s="19">
        <f t="shared" si="1"/>
        <v>4.0297566389280226E-2</v>
      </c>
      <c r="O18" s="19">
        <f t="shared" si="1"/>
        <v>0.17332599648666153</v>
      </c>
      <c r="Q18" s="40">
        <f t="shared" si="8"/>
        <v>0.57405986765275818</v>
      </c>
      <c r="R18" s="40">
        <f t="shared" si="7"/>
        <v>-0.93523583299972612</v>
      </c>
      <c r="S18" s="40">
        <f t="shared" si="7"/>
        <v>-0.86860238752534924</v>
      </c>
      <c r="U18" s="56">
        <f t="shared" si="9"/>
        <v>12</v>
      </c>
      <c r="V18" s="57">
        <v>6.8</v>
      </c>
      <c r="W18" s="58">
        <f t="shared" si="10"/>
        <v>6.2259401323472421</v>
      </c>
      <c r="X18" s="57">
        <v>5.7</v>
      </c>
      <c r="Y18" s="58">
        <f t="shared" si="3"/>
        <v>6.6352358329997259</v>
      </c>
      <c r="Z18" s="57">
        <v>9.5</v>
      </c>
      <c r="AA18" s="58">
        <f t="shared" si="4"/>
        <v>10.36860238752535</v>
      </c>
      <c r="AD18" s="3" t="s">
        <v>191</v>
      </c>
      <c r="AG18" s="3" t="s">
        <v>192</v>
      </c>
      <c r="AH18" s="3" t="s">
        <v>192</v>
      </c>
    </row>
    <row r="19" spans="3:34" x14ac:dyDescent="0.3">
      <c r="C19" s="53">
        <v>13</v>
      </c>
      <c r="D19" s="54">
        <v>-1.1927150226523362</v>
      </c>
      <c r="E19" s="55">
        <v>0.56603869658358619</v>
      </c>
      <c r="F19" s="55">
        <v>-3.6420630970000669</v>
      </c>
      <c r="G19" s="55">
        <v>-3.1351571921278025</v>
      </c>
      <c r="I19" s="38">
        <f t="shared" si="5"/>
        <v>-0.33266926297935262</v>
      </c>
      <c r="J19" s="38">
        <f t="shared" si="0"/>
        <v>-8.1945089280516914E-2</v>
      </c>
      <c r="K19" s="38">
        <f t="shared" si="0"/>
        <v>-0.5746997478966378</v>
      </c>
      <c r="M19" s="19">
        <f t="shared" si="6"/>
        <v>8.2834646481858801E-2</v>
      </c>
      <c r="N19" s="19">
        <f t="shared" si="1"/>
        <v>2.0404327230848712E-2</v>
      </c>
      <c r="O19" s="19">
        <f t="shared" si="1"/>
        <v>0.14310023722626281</v>
      </c>
      <c r="Q19" s="40">
        <f t="shared" si="8"/>
        <v>0.65689451413461697</v>
      </c>
      <c r="R19" s="40">
        <f t="shared" si="7"/>
        <v>-0.9148315057688774</v>
      </c>
      <c r="S19" s="40">
        <f t="shared" si="7"/>
        <v>-0.72550215029908638</v>
      </c>
      <c r="U19" s="56">
        <f t="shared" si="9"/>
        <v>13</v>
      </c>
      <c r="V19" s="57">
        <v>6.6</v>
      </c>
      <c r="W19" s="58">
        <f t="shared" si="10"/>
        <v>5.9431054858653827</v>
      </c>
      <c r="X19" s="57">
        <v>5.6</v>
      </c>
      <c r="Y19" s="58">
        <f t="shared" si="3"/>
        <v>6.5148315057688766</v>
      </c>
      <c r="Z19" s="57">
        <v>9</v>
      </c>
      <c r="AA19" s="58">
        <f t="shared" si="4"/>
        <v>9.7255021502990857</v>
      </c>
      <c r="AF19" s="59"/>
      <c r="AG19" s="3" t="s">
        <v>193</v>
      </c>
      <c r="AH19" s="3" t="s">
        <v>193</v>
      </c>
    </row>
    <row r="20" spans="3:34" x14ac:dyDescent="0.3">
      <c r="C20" s="53">
        <v>14</v>
      </c>
      <c r="D20" s="54">
        <v>-0.99203338753891768</v>
      </c>
      <c r="E20" s="55">
        <v>0.7211623032693506</v>
      </c>
      <c r="F20" s="55">
        <v>-3.4936292930829747</v>
      </c>
      <c r="G20" s="55">
        <v>-3.5630644907386526</v>
      </c>
      <c r="I20" s="38">
        <f t="shared" si="5"/>
        <v>6.833704264148116E-2</v>
      </c>
      <c r="J20" s="38">
        <f t="shared" si="0"/>
        <v>7.8371746794489383E-2</v>
      </c>
      <c r="K20" s="38">
        <f t="shared" si="0"/>
        <v>0.94288340058640285</v>
      </c>
      <c r="M20" s="19">
        <f t="shared" si="6"/>
        <v>-1.7015923617728808E-2</v>
      </c>
      <c r="N20" s="19">
        <f t="shared" si="1"/>
        <v>-1.9514564951827858E-2</v>
      </c>
      <c r="O20" s="19">
        <f t="shared" si="1"/>
        <v>-0.23477796674601431</v>
      </c>
      <c r="Q20" s="40">
        <f t="shared" si="8"/>
        <v>0.63987859051688811</v>
      </c>
      <c r="R20" s="40">
        <f t="shared" si="7"/>
        <v>-0.9343460707207053</v>
      </c>
      <c r="S20" s="40">
        <f t="shared" si="7"/>
        <v>-0.96028011704510075</v>
      </c>
      <c r="U20" s="56">
        <f t="shared" si="9"/>
        <v>14</v>
      </c>
      <c r="V20" s="57">
        <v>6.6</v>
      </c>
      <c r="W20" s="58">
        <f t="shared" si="10"/>
        <v>5.9601214094831114</v>
      </c>
      <c r="X20" s="57">
        <v>5.4</v>
      </c>
      <c r="Y20" s="58">
        <f t="shared" si="3"/>
        <v>6.3343460707207058</v>
      </c>
      <c r="Z20" s="57">
        <v>9</v>
      </c>
      <c r="AA20" s="58">
        <f t="shared" si="4"/>
        <v>9.9602801170451016</v>
      </c>
      <c r="AC20" s="3" t="s">
        <v>11</v>
      </c>
      <c r="AD20" s="3" t="s">
        <v>194</v>
      </c>
      <c r="AE20" s="3" t="s">
        <v>195</v>
      </c>
      <c r="AF20" s="3" t="s">
        <v>196</v>
      </c>
      <c r="AG20" s="3" t="s">
        <v>197</v>
      </c>
    </row>
    <row r="21" spans="3:34" x14ac:dyDescent="0.3">
      <c r="C21" s="53">
        <v>15</v>
      </c>
      <c r="D21" s="54">
        <v>-1.4573277045083717</v>
      </c>
      <c r="E21" s="55">
        <v>1.0065543085515678</v>
      </c>
      <c r="F21" s="55">
        <v>-3.5327016586186191</v>
      </c>
      <c r="G21" s="55">
        <v>-3.0206585469003637</v>
      </c>
      <c r="I21" s="38">
        <f t="shared" si="5"/>
        <v>-1.1260294833775069</v>
      </c>
      <c r="J21" s="38">
        <f t="shared" si="0"/>
        <v>-0.63933292715071444</v>
      </c>
      <c r="K21" s="38">
        <f t="shared" si="0"/>
        <v>-1.5115503912116142</v>
      </c>
      <c r="M21" s="19">
        <f t="shared" si="6"/>
        <v>0.28038134136099918</v>
      </c>
      <c r="N21" s="19">
        <f t="shared" si="1"/>
        <v>0.1591938988605279</v>
      </c>
      <c r="O21" s="19">
        <f t="shared" si="1"/>
        <v>0.37637604741169195</v>
      </c>
      <c r="Q21" s="40">
        <f t="shared" si="8"/>
        <v>0.92025993187788724</v>
      </c>
      <c r="R21" s="40">
        <f t="shared" si="7"/>
        <v>-0.77515217186017737</v>
      </c>
      <c r="S21" s="40">
        <f t="shared" si="7"/>
        <v>-0.5839040696334088</v>
      </c>
      <c r="U21" s="56">
        <f t="shared" si="9"/>
        <v>15</v>
      </c>
      <c r="V21" s="57">
        <v>6.2</v>
      </c>
      <c r="W21" s="58">
        <f t="shared" si="10"/>
        <v>5.2797400681221127</v>
      </c>
      <c r="X21" s="57">
        <v>5.4</v>
      </c>
      <c r="Y21" s="58">
        <f t="shared" si="3"/>
        <v>6.1751521718601774</v>
      </c>
      <c r="Z21" s="57">
        <v>9</v>
      </c>
      <c r="AA21" s="58">
        <f t="shared" si="4"/>
        <v>9.5839040696334088</v>
      </c>
      <c r="AC21" s="1">
        <v>17899</v>
      </c>
      <c r="AD21" s="2">
        <v>-27.7</v>
      </c>
      <c r="AE21" s="2">
        <v>1867</v>
      </c>
      <c r="AF21" s="2">
        <f>100*AD21/AE21</f>
        <v>-1.4836636314943761</v>
      </c>
      <c r="AG21" s="2">
        <v>0.9</v>
      </c>
    </row>
    <row r="22" spans="3:34" x14ac:dyDescent="0.3">
      <c r="C22" s="53">
        <v>16</v>
      </c>
      <c r="D22" s="54">
        <v>-1.568529907269371</v>
      </c>
      <c r="E22" s="55">
        <v>0.73862280950056114</v>
      </c>
      <c r="F22" s="55">
        <v>-3.0583841747180065</v>
      </c>
      <c r="G22" s="55">
        <v>-2.8308486764471081</v>
      </c>
      <c r="I22" s="38">
        <f t="shared" si="5"/>
        <v>0.23509394443501097</v>
      </c>
      <c r="J22" s="38">
        <f t="shared" si="5"/>
        <v>-0.87827952999241787</v>
      </c>
      <c r="K22" s="38">
        <f t="shared" si="5"/>
        <v>-0.45151810982138241</v>
      </c>
      <c r="M22" s="19">
        <f t="shared" si="6"/>
        <v>-5.8538392164317735E-2</v>
      </c>
      <c r="N22" s="19">
        <f t="shared" si="6"/>
        <v>0.21869160296811205</v>
      </c>
      <c r="O22" s="19">
        <f t="shared" si="6"/>
        <v>0.11242800934552422</v>
      </c>
      <c r="Q22" s="40">
        <f t="shared" si="8"/>
        <v>0.86172153971356946</v>
      </c>
      <c r="R22" s="40">
        <f t="shared" si="7"/>
        <v>-0.5564605688920653</v>
      </c>
      <c r="S22" s="40">
        <f t="shared" si="7"/>
        <v>-0.47147606028788458</v>
      </c>
      <c r="U22" s="56">
        <f t="shared" si="9"/>
        <v>16</v>
      </c>
      <c r="V22" s="57">
        <v>6</v>
      </c>
      <c r="W22" s="58">
        <f t="shared" si="10"/>
        <v>5.1382784602864309</v>
      </c>
      <c r="X22" s="57">
        <v>5.3</v>
      </c>
      <c r="Y22" s="58">
        <f t="shared" si="3"/>
        <v>5.8564605688920652</v>
      </c>
      <c r="Z22" s="57">
        <v>8.6999999999999993</v>
      </c>
      <c r="AA22" s="58">
        <f t="shared" si="4"/>
        <v>9.1714760602878833</v>
      </c>
      <c r="AC22" s="1">
        <v>17989</v>
      </c>
      <c r="AD22" s="2">
        <v>-6.8</v>
      </c>
      <c r="AE22" s="2">
        <v>1885.3</v>
      </c>
      <c r="AF22" s="2">
        <f t="shared" ref="AF22:AF85" si="11">100*AD22/AE22</f>
        <v>-0.36068530207394051</v>
      </c>
      <c r="AG22" s="2">
        <v>1.2</v>
      </c>
    </row>
    <row r="23" spans="3:34" x14ac:dyDescent="0.3">
      <c r="U23" s="56"/>
      <c r="V23" s="57">
        <v>5.6</v>
      </c>
      <c r="W23" s="56"/>
      <c r="X23" s="57">
        <v>5.0999999999999996</v>
      </c>
      <c r="Y23" s="56"/>
      <c r="Z23" s="57">
        <v>8.3000000000000007</v>
      </c>
      <c r="AA23" s="56"/>
      <c r="AC23" s="1">
        <v>18080</v>
      </c>
      <c r="AD23" s="2">
        <v>22</v>
      </c>
      <c r="AE23" s="2">
        <v>1903.9</v>
      </c>
      <c r="AF23" s="2">
        <f t="shared" si="11"/>
        <v>1.1555228741005303</v>
      </c>
      <c r="AG23" s="2">
        <v>0.8</v>
      </c>
    </row>
    <row r="24" spans="3:34" x14ac:dyDescent="0.3">
      <c r="U24" s="56"/>
      <c r="V24" s="57">
        <v>5.5</v>
      </c>
      <c r="W24" s="56"/>
      <c r="X24" s="56"/>
      <c r="Y24" s="56"/>
      <c r="Z24" s="57">
        <v>8.1999999999999993</v>
      </c>
      <c r="AA24" s="56"/>
      <c r="AC24" s="1">
        <v>18172</v>
      </c>
      <c r="AD24" s="2">
        <v>-18.100000000000001</v>
      </c>
      <c r="AE24" s="2">
        <v>1922.9</v>
      </c>
      <c r="AF24" s="2">
        <f t="shared" si="11"/>
        <v>-0.94128659836704986</v>
      </c>
      <c r="AG24" s="2">
        <v>0.3</v>
      </c>
    </row>
    <row r="25" spans="3:34" x14ac:dyDescent="0.3">
      <c r="U25" s="56"/>
      <c r="V25" s="57">
        <v>5.7</v>
      </c>
      <c r="W25" s="56"/>
      <c r="X25" s="56"/>
      <c r="Y25" s="56"/>
      <c r="Z25" s="57">
        <v>8</v>
      </c>
      <c r="AA25" s="56"/>
      <c r="AC25" s="1">
        <v>18264</v>
      </c>
      <c r="AD25" s="2">
        <v>79.8</v>
      </c>
      <c r="AE25" s="2">
        <v>1942.5</v>
      </c>
      <c r="AF25" s="2">
        <f t="shared" si="11"/>
        <v>4.1081081081081079</v>
      </c>
      <c r="AG25" s="2">
        <v>-0.6</v>
      </c>
    </row>
    <row r="26" spans="3:34" x14ac:dyDescent="0.3">
      <c r="U26" s="56"/>
      <c r="V26" s="57">
        <v>5.7</v>
      </c>
      <c r="W26" s="56"/>
      <c r="X26" s="56"/>
      <c r="Y26" s="56"/>
      <c r="Z26" s="57">
        <v>7.8</v>
      </c>
      <c r="AA26" s="56"/>
      <c r="AC26" s="1">
        <v>18354</v>
      </c>
      <c r="AD26" s="2">
        <v>63</v>
      </c>
      <c r="AE26" s="2">
        <v>1962.9</v>
      </c>
      <c r="AF26" s="2">
        <f t="shared" si="11"/>
        <v>3.209536909674461</v>
      </c>
      <c r="AG26" s="2">
        <v>-0.8</v>
      </c>
    </row>
    <row r="27" spans="3:34" x14ac:dyDescent="0.3">
      <c r="U27" s="56"/>
      <c r="V27" s="56"/>
      <c r="W27" s="56"/>
      <c r="X27" s="56"/>
      <c r="Y27" s="56"/>
      <c r="Z27" s="57">
        <v>7.7</v>
      </c>
      <c r="AA27" s="56"/>
      <c r="AC27" s="1">
        <v>18445</v>
      </c>
      <c r="AD27" s="2">
        <v>82.7</v>
      </c>
      <c r="AE27" s="2">
        <v>1984.1</v>
      </c>
      <c r="AF27" s="2">
        <f t="shared" si="11"/>
        <v>4.1681366866589391</v>
      </c>
      <c r="AG27" s="2">
        <v>-1</v>
      </c>
    </row>
    <row r="28" spans="3:34" x14ac:dyDescent="0.3">
      <c r="U28" s="56"/>
      <c r="V28" s="56"/>
      <c r="W28" s="56"/>
      <c r="X28" s="56"/>
      <c r="Y28" s="56"/>
      <c r="Z28" s="57">
        <v>7.6</v>
      </c>
      <c r="AA28" s="56"/>
      <c r="AC28" s="1">
        <v>18537</v>
      </c>
      <c r="AD28" s="2">
        <v>43</v>
      </c>
      <c r="AE28" s="2">
        <v>2006</v>
      </c>
      <c r="AF28" s="2">
        <f t="shared" si="11"/>
        <v>2.1435692921236291</v>
      </c>
      <c r="AG28" s="2">
        <v>-0.4</v>
      </c>
    </row>
    <row r="29" spans="3:34" x14ac:dyDescent="0.3">
      <c r="AC29" s="1">
        <v>18629</v>
      </c>
      <c r="AD29" s="2">
        <v>31.1</v>
      </c>
      <c r="AE29" s="2">
        <v>2029.1</v>
      </c>
      <c r="AF29" s="2">
        <f t="shared" si="11"/>
        <v>1.5326992262579469</v>
      </c>
      <c r="AG29" s="2">
        <v>-0.7</v>
      </c>
    </row>
    <row r="30" spans="3:34" x14ac:dyDescent="0.3">
      <c r="R30" s="40">
        <v>1990</v>
      </c>
      <c r="AC30" s="1">
        <v>18719</v>
      </c>
      <c r="AD30" s="2">
        <v>40</v>
      </c>
      <c r="AE30" s="2">
        <v>2053.4</v>
      </c>
      <c r="AF30" s="2">
        <f t="shared" si="11"/>
        <v>1.9479887016655302</v>
      </c>
      <c r="AG30" s="2">
        <v>-0.4</v>
      </c>
    </row>
    <row r="31" spans="3:34" x14ac:dyDescent="0.3">
      <c r="AC31" s="1">
        <v>18810</v>
      </c>
      <c r="AD31" s="2">
        <v>48.2</v>
      </c>
      <c r="AE31" s="2">
        <v>2078.3000000000002</v>
      </c>
      <c r="AF31" s="2">
        <f t="shared" si="11"/>
        <v>2.319203194918924</v>
      </c>
      <c r="AG31" s="2">
        <v>0.1</v>
      </c>
    </row>
    <row r="32" spans="3:34" x14ac:dyDescent="0.3">
      <c r="AC32" s="1">
        <v>18902</v>
      </c>
      <c r="AD32" s="2">
        <v>5.3</v>
      </c>
      <c r="AE32" s="2">
        <v>2103.4</v>
      </c>
      <c r="AF32" s="2">
        <f t="shared" si="11"/>
        <v>0.25197299610154988</v>
      </c>
      <c r="AG32" s="2">
        <v>0.2</v>
      </c>
    </row>
    <row r="33" spans="18:33" x14ac:dyDescent="0.3">
      <c r="AC33" s="1">
        <v>18994</v>
      </c>
      <c r="AD33" s="2">
        <v>25.3</v>
      </c>
      <c r="AE33" s="2">
        <v>2128.4</v>
      </c>
      <c r="AF33" s="2">
        <f t="shared" si="11"/>
        <v>1.1886863371546701</v>
      </c>
      <c r="AG33" s="2">
        <v>-0.3</v>
      </c>
    </row>
    <row r="34" spans="18:33" x14ac:dyDescent="0.3">
      <c r="AC34" s="1">
        <v>19085</v>
      </c>
      <c r="AD34" s="2">
        <v>5.0999999999999996</v>
      </c>
      <c r="AE34" s="2">
        <v>2153.1</v>
      </c>
      <c r="AF34" s="2">
        <f t="shared" si="11"/>
        <v>0.23686777204960288</v>
      </c>
      <c r="AG34" s="2">
        <v>-0.1</v>
      </c>
    </row>
    <row r="35" spans="18:33" x14ac:dyDescent="0.3">
      <c r="AC35" s="1">
        <v>19176</v>
      </c>
      <c r="AD35" s="2">
        <v>17.5</v>
      </c>
      <c r="AE35" s="2">
        <v>2177.3000000000002</v>
      </c>
      <c r="AF35" s="2">
        <f t="shared" si="11"/>
        <v>0.80374776098838008</v>
      </c>
      <c r="AG35" s="2">
        <v>0.2</v>
      </c>
    </row>
    <row r="36" spans="18:33" x14ac:dyDescent="0.3">
      <c r="AC36" s="1">
        <v>19268</v>
      </c>
      <c r="AD36" s="2">
        <v>80.2</v>
      </c>
      <c r="AE36" s="2">
        <v>2200.9</v>
      </c>
      <c r="AF36" s="2">
        <f t="shared" si="11"/>
        <v>3.643963832977418</v>
      </c>
      <c r="AG36" s="2">
        <v>-0.4</v>
      </c>
    </row>
    <row r="37" spans="18:33" x14ac:dyDescent="0.3">
      <c r="AC37" s="1">
        <v>19360</v>
      </c>
      <c r="AD37" s="2">
        <v>47</v>
      </c>
      <c r="AE37" s="2">
        <v>2223.1999999999998</v>
      </c>
      <c r="AF37" s="2">
        <f t="shared" si="11"/>
        <v>2.1140698092839152</v>
      </c>
      <c r="AG37" s="2">
        <v>-0.1</v>
      </c>
    </row>
    <row r="38" spans="18:33" x14ac:dyDescent="0.3">
      <c r="AC38" s="1">
        <v>19450</v>
      </c>
      <c r="AD38" s="2">
        <v>20.100000000000001</v>
      </c>
      <c r="AE38" s="2">
        <v>2244.5</v>
      </c>
      <c r="AF38" s="2">
        <f t="shared" si="11"/>
        <v>0.89552238805970164</v>
      </c>
      <c r="AG38" s="2">
        <v>-0.1</v>
      </c>
    </row>
    <row r="39" spans="18:33" x14ac:dyDescent="0.3">
      <c r="AC39" s="1">
        <v>19541</v>
      </c>
      <c r="AD39" s="2">
        <v>-14.6</v>
      </c>
      <c r="AE39" s="2">
        <v>2265</v>
      </c>
      <c r="AF39" s="2">
        <f t="shared" si="11"/>
        <v>-0.64459161147902866</v>
      </c>
      <c r="AG39" s="2">
        <v>0.1</v>
      </c>
    </row>
    <row r="40" spans="18:33" x14ac:dyDescent="0.3">
      <c r="AC40" s="1">
        <v>19633</v>
      </c>
      <c r="AD40" s="2">
        <v>-39.1</v>
      </c>
      <c r="AE40" s="2">
        <v>2284.8000000000002</v>
      </c>
      <c r="AF40" s="2">
        <f t="shared" si="11"/>
        <v>-1.7113095238095237</v>
      </c>
      <c r="AG40" s="2">
        <v>1</v>
      </c>
    </row>
    <row r="41" spans="18:33" x14ac:dyDescent="0.3">
      <c r="AC41" s="1">
        <v>19725</v>
      </c>
      <c r="AD41" s="2">
        <v>-11.7</v>
      </c>
      <c r="AE41" s="2">
        <v>2303.9</v>
      </c>
      <c r="AF41" s="2">
        <f t="shared" si="11"/>
        <v>-0.50783454142974949</v>
      </c>
      <c r="AG41" s="2">
        <v>1.6</v>
      </c>
    </row>
    <row r="42" spans="18:33" x14ac:dyDescent="0.3">
      <c r="R42" s="40">
        <v>2001</v>
      </c>
      <c r="AC42" s="1">
        <v>19815</v>
      </c>
      <c r="AD42" s="2">
        <v>2.7</v>
      </c>
      <c r="AE42" s="2">
        <v>2322</v>
      </c>
      <c r="AF42" s="2">
        <f t="shared" si="11"/>
        <v>0.11627906976744186</v>
      </c>
      <c r="AG42" s="2">
        <v>0.5</v>
      </c>
    </row>
    <row r="43" spans="18:33" x14ac:dyDescent="0.3">
      <c r="AC43" s="1">
        <v>19906</v>
      </c>
      <c r="AD43" s="2">
        <v>28.6</v>
      </c>
      <c r="AE43" s="2">
        <v>2339.6</v>
      </c>
      <c r="AF43" s="2">
        <f t="shared" si="11"/>
        <v>1.2224311848179177</v>
      </c>
      <c r="AG43" s="2">
        <v>0.2</v>
      </c>
    </row>
    <row r="44" spans="18:33" x14ac:dyDescent="0.3">
      <c r="AC44" s="1">
        <v>19998</v>
      </c>
      <c r="AD44" s="2">
        <v>49.9</v>
      </c>
      <c r="AE44" s="2">
        <v>2357.1</v>
      </c>
      <c r="AF44" s="2">
        <f t="shared" si="11"/>
        <v>2.1170081880276612</v>
      </c>
      <c r="AG44" s="2">
        <v>-0.7</v>
      </c>
    </row>
    <row r="45" spans="18:33" x14ac:dyDescent="0.3">
      <c r="AC45" s="1">
        <v>20090</v>
      </c>
      <c r="AD45" s="2">
        <v>74.400000000000006</v>
      </c>
      <c r="AE45" s="2">
        <v>2374.9</v>
      </c>
      <c r="AF45" s="2">
        <f t="shared" si="11"/>
        <v>3.1327634847783066</v>
      </c>
      <c r="AG45" s="2">
        <v>-0.6</v>
      </c>
    </row>
    <row r="46" spans="18:33" x14ac:dyDescent="0.3">
      <c r="AC46" s="1">
        <v>20180</v>
      </c>
      <c r="AD46" s="2">
        <v>43.6</v>
      </c>
      <c r="AE46" s="2">
        <v>2393.1</v>
      </c>
      <c r="AF46" s="2">
        <f t="shared" si="11"/>
        <v>1.8219046425138943</v>
      </c>
      <c r="AG46" s="2">
        <v>-0.3</v>
      </c>
    </row>
    <row r="47" spans="18:33" x14ac:dyDescent="0.3">
      <c r="AC47" s="1">
        <v>20271</v>
      </c>
      <c r="AD47" s="2">
        <v>36.700000000000003</v>
      </c>
      <c r="AE47" s="2">
        <v>2411.8000000000002</v>
      </c>
      <c r="AF47" s="2">
        <f t="shared" si="11"/>
        <v>1.5216850485114852</v>
      </c>
      <c r="AG47" s="2">
        <v>-0.3</v>
      </c>
    </row>
    <row r="48" spans="18:33" x14ac:dyDescent="0.3">
      <c r="AC48" s="1">
        <v>20363</v>
      </c>
      <c r="AD48" s="2">
        <v>16.600000000000001</v>
      </c>
      <c r="AE48" s="2">
        <v>2430.9</v>
      </c>
      <c r="AF48" s="2">
        <f t="shared" si="11"/>
        <v>0.68287465547739523</v>
      </c>
      <c r="AG48" s="2">
        <v>0.1</v>
      </c>
    </row>
    <row r="49" spans="18:33" x14ac:dyDescent="0.3">
      <c r="AC49" s="1">
        <v>20455</v>
      </c>
      <c r="AD49" s="2">
        <v>-10.7</v>
      </c>
      <c r="AE49" s="2">
        <v>2451.1999999999998</v>
      </c>
      <c r="AF49" s="2">
        <f t="shared" si="11"/>
        <v>-0.43652088772845954</v>
      </c>
      <c r="AG49" s="2">
        <v>-0.2</v>
      </c>
    </row>
    <row r="50" spans="18:33" x14ac:dyDescent="0.3">
      <c r="AC50" s="1">
        <v>20546</v>
      </c>
      <c r="AD50" s="2">
        <v>22.8</v>
      </c>
      <c r="AE50" s="2">
        <v>2472</v>
      </c>
      <c r="AF50" s="2">
        <f t="shared" si="11"/>
        <v>0.92233009708737868</v>
      </c>
      <c r="AG50" s="2">
        <v>0.2</v>
      </c>
    </row>
    <row r="51" spans="18:33" x14ac:dyDescent="0.3">
      <c r="AC51" s="1">
        <v>20637</v>
      </c>
      <c r="AD51" s="2">
        <v>-2.2999999999999998</v>
      </c>
      <c r="AE51" s="2">
        <v>2493.3000000000002</v>
      </c>
      <c r="AF51" s="2">
        <f t="shared" si="11"/>
        <v>-9.2247222556451278E-2</v>
      </c>
      <c r="AG51" s="2">
        <v>-0.1</v>
      </c>
    </row>
    <row r="52" spans="18:33" x14ac:dyDescent="0.3">
      <c r="AC52" s="1">
        <v>20729</v>
      </c>
      <c r="AD52" s="2">
        <v>45.6</v>
      </c>
      <c r="AE52" s="2">
        <v>2515.1999999999998</v>
      </c>
      <c r="AF52" s="2">
        <f t="shared" si="11"/>
        <v>1.8129770992366414</v>
      </c>
      <c r="AG52" s="2">
        <v>0</v>
      </c>
    </row>
    <row r="53" spans="18:33" x14ac:dyDescent="0.3">
      <c r="AC53" s="1">
        <v>20821</v>
      </c>
      <c r="AD53" s="2">
        <v>18.3</v>
      </c>
      <c r="AE53" s="2">
        <v>2537.3000000000002</v>
      </c>
      <c r="AF53" s="2">
        <f t="shared" si="11"/>
        <v>0.72123911244235994</v>
      </c>
      <c r="AG53" s="2">
        <v>-0.2</v>
      </c>
    </row>
    <row r="54" spans="18:33" x14ac:dyDescent="0.3">
      <c r="AC54" s="1">
        <v>20911</v>
      </c>
      <c r="AD54" s="2">
        <v>-6.3</v>
      </c>
      <c r="AE54" s="2">
        <v>2560.4</v>
      </c>
      <c r="AF54" s="2">
        <f t="shared" si="11"/>
        <v>-0.24605530385877206</v>
      </c>
      <c r="AG54" s="2">
        <v>0.2</v>
      </c>
    </row>
    <row r="55" spans="18:33" x14ac:dyDescent="0.3">
      <c r="AC55" s="1">
        <v>21002</v>
      </c>
      <c r="AD55" s="2">
        <v>27.7</v>
      </c>
      <c r="AE55" s="2">
        <v>2583.9</v>
      </c>
      <c r="AF55" s="2">
        <f t="shared" si="11"/>
        <v>1.0720229111033708</v>
      </c>
      <c r="AG55" s="2">
        <v>0.1</v>
      </c>
    </row>
    <row r="56" spans="18:33" x14ac:dyDescent="0.3">
      <c r="AC56" s="1">
        <v>21094</v>
      </c>
      <c r="AD56" s="2">
        <v>-29.5</v>
      </c>
      <c r="AE56" s="2">
        <v>2607.6</v>
      </c>
      <c r="AF56" s="2">
        <f t="shared" si="11"/>
        <v>-1.1313084828961497</v>
      </c>
      <c r="AG56" s="2">
        <v>0.7</v>
      </c>
    </row>
    <row r="57" spans="18:33" x14ac:dyDescent="0.3">
      <c r="R57" s="40">
        <v>2007</v>
      </c>
      <c r="AC57" s="1">
        <v>21186</v>
      </c>
      <c r="AD57" s="2">
        <v>-73.7</v>
      </c>
      <c r="AE57" s="2">
        <v>2631.6</v>
      </c>
      <c r="AF57" s="2">
        <f t="shared" si="11"/>
        <v>-2.8005775953792371</v>
      </c>
      <c r="AG57" s="2">
        <v>1.4</v>
      </c>
    </row>
    <row r="58" spans="18:33" x14ac:dyDescent="0.3">
      <c r="AC58" s="1">
        <v>21276</v>
      </c>
      <c r="AD58" s="2">
        <v>18.3</v>
      </c>
      <c r="AE58" s="2">
        <v>2655</v>
      </c>
      <c r="AF58" s="2">
        <f t="shared" si="11"/>
        <v>0.68926553672316382</v>
      </c>
      <c r="AG58" s="2">
        <v>1.1000000000000001</v>
      </c>
    </row>
    <row r="59" spans="18:33" x14ac:dyDescent="0.3">
      <c r="AC59" s="1">
        <v>21367</v>
      </c>
      <c r="AD59" s="2">
        <v>64.400000000000006</v>
      </c>
      <c r="AE59" s="2">
        <v>2678.5</v>
      </c>
      <c r="AF59" s="2">
        <f t="shared" si="11"/>
        <v>2.404330782154191</v>
      </c>
      <c r="AG59" s="2">
        <v>-0.1</v>
      </c>
    </row>
    <row r="60" spans="18:33" x14ac:dyDescent="0.3">
      <c r="AC60" s="1">
        <v>21459</v>
      </c>
      <c r="AD60" s="2">
        <v>66.8</v>
      </c>
      <c r="AE60" s="2">
        <v>2702</v>
      </c>
      <c r="AF60" s="2">
        <f t="shared" si="11"/>
        <v>2.4722427831236122</v>
      </c>
      <c r="AG60" s="2">
        <v>-0.9</v>
      </c>
    </row>
    <row r="61" spans="18:33" x14ac:dyDescent="0.3">
      <c r="AC61" s="1">
        <v>21551</v>
      </c>
      <c r="AD61" s="2">
        <v>54.3</v>
      </c>
      <c r="AE61" s="2">
        <v>2725.2</v>
      </c>
      <c r="AF61" s="2">
        <f t="shared" si="11"/>
        <v>1.9925143108762662</v>
      </c>
      <c r="AG61" s="2">
        <v>-0.6</v>
      </c>
    </row>
    <row r="62" spans="18:33" x14ac:dyDescent="0.3">
      <c r="AC62" s="1">
        <v>21641</v>
      </c>
      <c r="AD62" s="2">
        <v>72.3</v>
      </c>
      <c r="AE62" s="2">
        <v>2749</v>
      </c>
      <c r="AF62" s="2">
        <f t="shared" si="11"/>
        <v>2.6300472899236085</v>
      </c>
      <c r="AG62" s="2">
        <v>-0.7</v>
      </c>
    </row>
    <row r="63" spans="18:33" x14ac:dyDescent="0.3">
      <c r="AC63" s="1">
        <v>21732</v>
      </c>
      <c r="AD63" s="2">
        <v>-5.9</v>
      </c>
      <c r="AE63" s="2">
        <v>2773.2</v>
      </c>
      <c r="AF63" s="2">
        <f t="shared" si="11"/>
        <v>-0.2127506130102409</v>
      </c>
      <c r="AG63" s="2">
        <v>0.2</v>
      </c>
    </row>
    <row r="64" spans="18:33" x14ac:dyDescent="0.3">
      <c r="AC64" s="1">
        <v>21824</v>
      </c>
      <c r="AD64" s="2">
        <v>12</v>
      </c>
      <c r="AE64" s="2">
        <v>2798</v>
      </c>
      <c r="AF64" s="2">
        <f t="shared" si="11"/>
        <v>0.42887776983559683</v>
      </c>
      <c r="AG64" s="2">
        <v>0.3</v>
      </c>
    </row>
    <row r="65" spans="29:33" x14ac:dyDescent="0.3">
      <c r="AC65" s="1">
        <v>21916</v>
      </c>
      <c r="AD65" s="2">
        <v>68</v>
      </c>
      <c r="AE65" s="2">
        <v>2824.2</v>
      </c>
      <c r="AF65" s="2">
        <f t="shared" si="11"/>
        <v>2.4077614899794635</v>
      </c>
      <c r="AG65" s="2">
        <v>-0.5</v>
      </c>
    </row>
    <row r="66" spans="29:33" x14ac:dyDescent="0.3">
      <c r="AC66" s="1">
        <v>22007</v>
      </c>
      <c r="AD66" s="2">
        <v>-11.8</v>
      </c>
      <c r="AE66" s="2">
        <v>2851.2</v>
      </c>
      <c r="AF66" s="2">
        <f t="shared" si="11"/>
        <v>-0.41386083052749723</v>
      </c>
      <c r="AG66" s="2">
        <v>0.1</v>
      </c>
    </row>
    <row r="67" spans="29:33" x14ac:dyDescent="0.3">
      <c r="AC67" s="1">
        <v>22098</v>
      </c>
      <c r="AD67" s="2">
        <v>7.7</v>
      </c>
      <c r="AE67" s="2">
        <v>2878.7</v>
      </c>
      <c r="AF67" s="2">
        <f t="shared" si="11"/>
        <v>0.26748184944593045</v>
      </c>
      <c r="AG67" s="2">
        <v>0.3</v>
      </c>
    </row>
    <row r="68" spans="29:33" x14ac:dyDescent="0.3">
      <c r="AC68" s="1">
        <v>22190</v>
      </c>
      <c r="AD68" s="2">
        <v>-37.700000000000003</v>
      </c>
      <c r="AE68" s="2">
        <v>2906.7</v>
      </c>
      <c r="AF68" s="2">
        <f t="shared" si="11"/>
        <v>-1.2970034747307946</v>
      </c>
      <c r="AG68" s="2">
        <v>0.8</v>
      </c>
    </row>
    <row r="69" spans="29:33" x14ac:dyDescent="0.3">
      <c r="AC69" s="1">
        <v>22282</v>
      </c>
      <c r="AD69" s="2">
        <v>20.9</v>
      </c>
      <c r="AE69" s="2">
        <v>2934.8</v>
      </c>
      <c r="AF69" s="2">
        <f t="shared" si="11"/>
        <v>0.71214392803598192</v>
      </c>
      <c r="AG69" s="2">
        <v>0.5</v>
      </c>
    </row>
    <row r="70" spans="29:33" x14ac:dyDescent="0.3">
      <c r="AC70" s="1">
        <v>22372</v>
      </c>
      <c r="AD70" s="2">
        <v>57.6</v>
      </c>
      <c r="AE70" s="2">
        <v>2962.9</v>
      </c>
      <c r="AF70" s="2">
        <f t="shared" si="11"/>
        <v>1.944041310877856</v>
      </c>
      <c r="AG70" s="2">
        <v>0.2</v>
      </c>
    </row>
    <row r="71" spans="29:33" x14ac:dyDescent="0.3">
      <c r="AC71" s="1">
        <v>22463</v>
      </c>
      <c r="AD71" s="2">
        <v>52.7</v>
      </c>
      <c r="AE71" s="2">
        <v>2991.3</v>
      </c>
      <c r="AF71" s="2">
        <f t="shared" si="11"/>
        <v>1.7617758165346169</v>
      </c>
      <c r="AG71" s="2">
        <v>-0.2</v>
      </c>
    </row>
    <row r="72" spans="29:33" x14ac:dyDescent="0.3">
      <c r="AC72" s="1">
        <v>22555</v>
      </c>
      <c r="AD72" s="2">
        <v>65</v>
      </c>
      <c r="AE72" s="2">
        <v>3019.9</v>
      </c>
      <c r="AF72" s="2">
        <f t="shared" si="11"/>
        <v>2.152389151958674</v>
      </c>
      <c r="AG72" s="2">
        <v>-0.6</v>
      </c>
    </row>
    <row r="73" spans="29:33" x14ac:dyDescent="0.3">
      <c r="AC73" s="1">
        <v>22647</v>
      </c>
      <c r="AD73" s="2">
        <v>59</v>
      </c>
      <c r="AE73" s="2">
        <v>3048.7</v>
      </c>
      <c r="AF73" s="2">
        <f t="shared" si="11"/>
        <v>1.9352510906287927</v>
      </c>
      <c r="AG73" s="2">
        <v>-0.6</v>
      </c>
    </row>
    <row r="74" spans="29:33" x14ac:dyDescent="0.3">
      <c r="AC74" s="1">
        <v>22737</v>
      </c>
      <c r="AD74" s="2">
        <v>35.9</v>
      </c>
      <c r="AE74" s="2">
        <v>3078</v>
      </c>
      <c r="AF74" s="2">
        <f t="shared" si="11"/>
        <v>1.1663417803768681</v>
      </c>
      <c r="AG74" s="2">
        <v>-0.1</v>
      </c>
    </row>
    <row r="75" spans="29:33" x14ac:dyDescent="0.3">
      <c r="AC75" s="1">
        <v>22828</v>
      </c>
      <c r="AD75" s="2">
        <v>32.1</v>
      </c>
      <c r="AE75" s="2">
        <v>3107.7</v>
      </c>
      <c r="AF75" s="2">
        <f t="shared" si="11"/>
        <v>1.0329182353509025</v>
      </c>
      <c r="AG75" s="2">
        <v>0.1</v>
      </c>
    </row>
    <row r="76" spans="29:33" x14ac:dyDescent="0.3">
      <c r="AC76" s="1">
        <v>22920</v>
      </c>
      <c r="AD76" s="2">
        <v>13.2</v>
      </c>
      <c r="AE76" s="2">
        <v>3137.7</v>
      </c>
      <c r="AF76" s="2">
        <f t="shared" si="11"/>
        <v>0.42069031456162159</v>
      </c>
      <c r="AG76" s="2">
        <v>-0.1</v>
      </c>
    </row>
    <row r="77" spans="29:33" x14ac:dyDescent="0.3">
      <c r="AC77" s="1">
        <v>23012</v>
      </c>
      <c r="AD77" s="2">
        <v>38</v>
      </c>
      <c r="AE77" s="2">
        <v>3168.4</v>
      </c>
      <c r="AF77" s="2">
        <f t="shared" si="11"/>
        <v>1.1993435172326725</v>
      </c>
      <c r="AG77" s="2">
        <v>0.3</v>
      </c>
    </row>
    <row r="78" spans="29:33" x14ac:dyDescent="0.3">
      <c r="AC78" s="1">
        <v>23102</v>
      </c>
      <c r="AD78" s="2">
        <v>45</v>
      </c>
      <c r="AE78" s="2">
        <v>3199.4</v>
      </c>
      <c r="AF78" s="2">
        <f t="shared" si="11"/>
        <v>1.4065137213227479</v>
      </c>
      <c r="AG78" s="2">
        <v>-0.1</v>
      </c>
    </row>
    <row r="79" spans="29:33" x14ac:dyDescent="0.3">
      <c r="AC79" s="1">
        <v>23193</v>
      </c>
      <c r="AD79" s="2">
        <v>68.3</v>
      </c>
      <c r="AE79" s="2">
        <v>3230.7</v>
      </c>
      <c r="AF79" s="2">
        <f t="shared" si="11"/>
        <v>2.1140929210387842</v>
      </c>
      <c r="AG79" s="2">
        <v>-0.2</v>
      </c>
    </row>
    <row r="80" spans="29:33" x14ac:dyDescent="0.3">
      <c r="AC80" s="1">
        <v>23285</v>
      </c>
      <c r="AD80" s="2">
        <v>25.4</v>
      </c>
      <c r="AE80" s="2">
        <v>3262.5</v>
      </c>
      <c r="AF80" s="2">
        <f t="shared" si="11"/>
        <v>0.77854406130268194</v>
      </c>
      <c r="AG80" s="2">
        <v>0.1</v>
      </c>
    </row>
    <row r="81" spans="29:33" x14ac:dyDescent="0.3">
      <c r="AC81" s="1">
        <v>23377</v>
      </c>
      <c r="AD81" s="2">
        <v>77.7</v>
      </c>
      <c r="AE81" s="2">
        <v>3294.5</v>
      </c>
      <c r="AF81" s="2">
        <f t="shared" si="11"/>
        <v>2.3584762482926087</v>
      </c>
      <c r="AG81" s="2">
        <v>-0.1</v>
      </c>
    </row>
    <row r="82" spans="29:33" x14ac:dyDescent="0.3">
      <c r="AC82" s="1">
        <v>23468</v>
      </c>
      <c r="AD82" s="2">
        <v>43.7</v>
      </c>
      <c r="AE82" s="2">
        <v>3326.8</v>
      </c>
      <c r="AF82" s="2">
        <f t="shared" si="11"/>
        <v>1.3135746062282072</v>
      </c>
      <c r="AG82" s="2">
        <v>-0.3</v>
      </c>
    </row>
    <row r="83" spans="29:33" x14ac:dyDescent="0.3">
      <c r="AC83" s="1">
        <v>23559</v>
      </c>
      <c r="AD83" s="2">
        <v>50.4</v>
      </c>
      <c r="AE83" s="2">
        <v>3359.6</v>
      </c>
      <c r="AF83" s="2">
        <f t="shared" si="11"/>
        <v>1.5001785926896058</v>
      </c>
      <c r="AG83" s="2">
        <v>-0.2</v>
      </c>
    </row>
    <row r="84" spans="29:33" x14ac:dyDescent="0.3">
      <c r="AC84" s="1">
        <v>23651</v>
      </c>
      <c r="AD84" s="2">
        <v>13.3</v>
      </c>
      <c r="AE84" s="2">
        <v>3393</v>
      </c>
      <c r="AF84" s="2">
        <f t="shared" si="11"/>
        <v>0.3919834954317713</v>
      </c>
      <c r="AG84" s="2">
        <v>0</v>
      </c>
    </row>
    <row r="85" spans="29:33" x14ac:dyDescent="0.3">
      <c r="AC85" s="1">
        <v>23743</v>
      </c>
      <c r="AD85" s="2">
        <v>93.2</v>
      </c>
      <c r="AE85" s="2">
        <v>3427.3</v>
      </c>
      <c r="AF85" s="2">
        <f t="shared" si="11"/>
        <v>2.7193417559011466</v>
      </c>
      <c r="AG85" s="2">
        <v>-0.1</v>
      </c>
    </row>
    <row r="86" spans="29:33" x14ac:dyDescent="0.3">
      <c r="AC86" s="1">
        <v>23833</v>
      </c>
      <c r="AD86" s="2">
        <v>52.9</v>
      </c>
      <c r="AE86" s="2">
        <v>3462.3</v>
      </c>
      <c r="AF86" s="2">
        <f t="shared" ref="AF86:AF149" si="12">100*AD86/AE86</f>
        <v>1.5278860872830198</v>
      </c>
      <c r="AG86" s="2">
        <v>-0.2</v>
      </c>
    </row>
    <row r="87" spans="29:33" x14ac:dyDescent="0.3">
      <c r="AC87" s="1">
        <v>23924</v>
      </c>
      <c r="AD87" s="2">
        <v>79.7</v>
      </c>
      <c r="AE87" s="2">
        <v>3498.1</v>
      </c>
      <c r="AF87" s="2">
        <f t="shared" si="12"/>
        <v>2.2783796918327091</v>
      </c>
      <c r="AG87" s="2">
        <v>-0.3</v>
      </c>
    </row>
    <row r="88" spans="29:33" x14ac:dyDescent="0.3">
      <c r="AC88" s="1">
        <v>24016</v>
      </c>
      <c r="AD88" s="2">
        <v>94.3</v>
      </c>
      <c r="AE88" s="2">
        <v>3534.9</v>
      </c>
      <c r="AF88" s="2">
        <f t="shared" si="12"/>
        <v>2.6676850830292227</v>
      </c>
      <c r="AG88" s="2">
        <v>-0.3</v>
      </c>
    </row>
    <row r="89" spans="29:33" x14ac:dyDescent="0.3">
      <c r="AC89" s="1">
        <v>24108</v>
      </c>
      <c r="AD89" s="2">
        <v>101.2</v>
      </c>
      <c r="AE89" s="2">
        <v>3572.7</v>
      </c>
      <c r="AF89" s="2">
        <f t="shared" si="12"/>
        <v>2.8325915973913287</v>
      </c>
      <c r="AG89" s="2">
        <v>-0.2</v>
      </c>
    </row>
    <row r="90" spans="29:33" x14ac:dyDescent="0.3">
      <c r="AC90" s="1">
        <v>24198</v>
      </c>
      <c r="AD90" s="2">
        <v>17.2</v>
      </c>
      <c r="AE90" s="2">
        <v>3612.1</v>
      </c>
      <c r="AF90" s="2">
        <f t="shared" si="12"/>
        <v>0.47617729298745881</v>
      </c>
      <c r="AG90" s="2">
        <v>-0.1</v>
      </c>
    </row>
    <row r="91" spans="29:33" x14ac:dyDescent="0.3">
      <c r="AC91" s="1">
        <v>24289</v>
      </c>
      <c r="AD91" s="2">
        <v>30.1</v>
      </c>
      <c r="AE91" s="2">
        <v>3652.4</v>
      </c>
      <c r="AF91" s="2">
        <f t="shared" si="12"/>
        <v>0.82411564998357245</v>
      </c>
      <c r="AG91" s="2">
        <v>0</v>
      </c>
    </row>
    <row r="92" spans="29:33" x14ac:dyDescent="0.3">
      <c r="AC92" s="1">
        <v>24381</v>
      </c>
      <c r="AD92" s="2">
        <v>36.4</v>
      </c>
      <c r="AE92" s="2">
        <v>3693.2</v>
      </c>
      <c r="AF92" s="2">
        <f t="shared" si="12"/>
        <v>0.98559514783927227</v>
      </c>
      <c r="AG92" s="2">
        <v>-0.1</v>
      </c>
    </row>
    <row r="93" spans="29:33" x14ac:dyDescent="0.3">
      <c r="AC93" s="1">
        <v>24473</v>
      </c>
      <c r="AD93" s="2">
        <v>39.299999999999997</v>
      </c>
      <c r="AE93" s="2">
        <v>3734.4</v>
      </c>
      <c r="AF93" s="2">
        <f t="shared" si="12"/>
        <v>1.0523778920308482</v>
      </c>
      <c r="AG93" s="2">
        <v>0.1</v>
      </c>
    </row>
    <row r="94" spans="29:33" x14ac:dyDescent="0.3">
      <c r="AC94" s="1">
        <v>24563</v>
      </c>
      <c r="AD94" s="2">
        <v>3.8</v>
      </c>
      <c r="AE94" s="2">
        <v>3775.4</v>
      </c>
      <c r="AF94" s="2">
        <f t="shared" si="12"/>
        <v>0.10065158658685172</v>
      </c>
      <c r="AG94" s="2">
        <v>0</v>
      </c>
    </row>
    <row r="95" spans="29:33" x14ac:dyDescent="0.3">
      <c r="AC95" s="1">
        <v>24654</v>
      </c>
      <c r="AD95" s="2">
        <v>37.299999999999997</v>
      </c>
      <c r="AE95" s="2">
        <v>3816.4</v>
      </c>
      <c r="AF95" s="2">
        <f t="shared" si="12"/>
        <v>0.97736086364112762</v>
      </c>
      <c r="AG95" s="2">
        <v>0</v>
      </c>
    </row>
    <row r="96" spans="29:33" x14ac:dyDescent="0.3">
      <c r="AC96" s="1">
        <v>24746</v>
      </c>
      <c r="AD96" s="2">
        <v>35.1</v>
      </c>
      <c r="AE96" s="2">
        <v>3857.3</v>
      </c>
      <c r="AF96" s="2">
        <f t="shared" si="12"/>
        <v>0.90996292743628959</v>
      </c>
      <c r="AG96" s="2">
        <v>0.1</v>
      </c>
    </row>
    <row r="97" spans="29:33" x14ac:dyDescent="0.3">
      <c r="AC97" s="1">
        <v>24838</v>
      </c>
      <c r="AD97" s="2">
        <v>89.3</v>
      </c>
      <c r="AE97" s="2">
        <v>3897.1</v>
      </c>
      <c r="AF97" s="2">
        <f t="shared" si="12"/>
        <v>2.2914474865925945</v>
      </c>
      <c r="AG97" s="2">
        <v>-0.2</v>
      </c>
    </row>
    <row r="98" spans="29:33" x14ac:dyDescent="0.3">
      <c r="AC98" s="1">
        <v>24929</v>
      </c>
      <c r="AD98" s="2">
        <v>75.8</v>
      </c>
      <c r="AE98" s="2">
        <v>3936.7</v>
      </c>
      <c r="AF98" s="2">
        <f t="shared" si="12"/>
        <v>1.9254705717987148</v>
      </c>
      <c r="AG98" s="2">
        <v>-0.1</v>
      </c>
    </row>
    <row r="99" spans="29:33" x14ac:dyDescent="0.3">
      <c r="AC99" s="1">
        <v>25020</v>
      </c>
      <c r="AD99" s="2">
        <v>32.799999999999997</v>
      </c>
      <c r="AE99" s="2">
        <v>3976.2</v>
      </c>
      <c r="AF99" s="2">
        <f t="shared" si="12"/>
        <v>0.82490820381268537</v>
      </c>
      <c r="AG99" s="2">
        <v>-0.1</v>
      </c>
    </row>
    <row r="100" spans="29:33" x14ac:dyDescent="0.3">
      <c r="AC100" s="1">
        <v>25112</v>
      </c>
      <c r="AD100" s="2">
        <v>20.399999999999999</v>
      </c>
      <c r="AE100" s="2">
        <v>4015.6</v>
      </c>
      <c r="AF100" s="2">
        <f t="shared" si="12"/>
        <v>0.50801872696483708</v>
      </c>
      <c r="AG100" s="2">
        <v>-0.1</v>
      </c>
    </row>
    <row r="101" spans="29:33" x14ac:dyDescent="0.3">
      <c r="AC101" s="1">
        <v>25204</v>
      </c>
      <c r="AD101" s="2">
        <v>71.7</v>
      </c>
      <c r="AE101" s="2">
        <v>4055.4</v>
      </c>
      <c r="AF101" s="2">
        <f t="shared" si="12"/>
        <v>1.768013019677467</v>
      </c>
      <c r="AG101" s="2">
        <v>0</v>
      </c>
    </row>
    <row r="102" spans="29:33" x14ac:dyDescent="0.3">
      <c r="AC102" s="1">
        <v>25294</v>
      </c>
      <c r="AD102" s="2">
        <v>15</v>
      </c>
      <c r="AE102" s="2">
        <v>4095.6</v>
      </c>
      <c r="AF102" s="2">
        <f t="shared" si="12"/>
        <v>0.36624670377966601</v>
      </c>
      <c r="AG102" s="2">
        <v>0</v>
      </c>
    </row>
    <row r="103" spans="29:33" x14ac:dyDescent="0.3">
      <c r="AC103" s="1">
        <v>25385</v>
      </c>
      <c r="AD103" s="2">
        <v>29.4</v>
      </c>
      <c r="AE103" s="2">
        <v>4135.7</v>
      </c>
      <c r="AF103" s="2">
        <f t="shared" si="12"/>
        <v>0.7108832845709312</v>
      </c>
      <c r="AG103" s="2">
        <v>0.2</v>
      </c>
    </row>
    <row r="104" spans="29:33" x14ac:dyDescent="0.3">
      <c r="AC104" s="1">
        <v>25477</v>
      </c>
      <c r="AD104" s="2">
        <v>-20.5</v>
      </c>
      <c r="AE104" s="2">
        <v>4175.7</v>
      </c>
      <c r="AF104" s="2">
        <f t="shared" si="12"/>
        <v>-0.49093565150753171</v>
      </c>
      <c r="AG104" s="2">
        <v>0</v>
      </c>
    </row>
    <row r="105" spans="29:33" x14ac:dyDescent="0.3">
      <c r="AC105" s="1">
        <v>25569</v>
      </c>
      <c r="AD105" s="2">
        <v>-8.1999999999999993</v>
      </c>
      <c r="AE105" s="2">
        <v>4215.3</v>
      </c>
      <c r="AF105" s="2">
        <f t="shared" si="12"/>
        <v>-0.19452945223353019</v>
      </c>
      <c r="AG105" s="2">
        <v>0.6</v>
      </c>
    </row>
    <row r="106" spans="29:33" x14ac:dyDescent="0.3">
      <c r="AC106" s="1">
        <v>25659</v>
      </c>
      <c r="AD106" s="2">
        <v>8.3000000000000007</v>
      </c>
      <c r="AE106" s="2">
        <v>4254.2</v>
      </c>
      <c r="AF106" s="2">
        <f t="shared" si="12"/>
        <v>0.19510131164496267</v>
      </c>
      <c r="AG106" s="2">
        <v>0.6</v>
      </c>
    </row>
    <row r="107" spans="29:33" x14ac:dyDescent="0.3">
      <c r="AC107" s="1">
        <v>25750</v>
      </c>
      <c r="AD107" s="2">
        <v>41.7</v>
      </c>
      <c r="AE107" s="2">
        <v>4292.7</v>
      </c>
      <c r="AF107" s="2">
        <f t="shared" si="12"/>
        <v>0.9714165909567406</v>
      </c>
      <c r="AG107" s="2">
        <v>0.4</v>
      </c>
    </row>
    <row r="108" spans="29:33" x14ac:dyDescent="0.3">
      <c r="AC108" s="1">
        <v>25842</v>
      </c>
      <c r="AD108" s="2">
        <v>-48.9</v>
      </c>
      <c r="AE108" s="2">
        <v>4330.7</v>
      </c>
      <c r="AF108" s="2">
        <f t="shared" si="12"/>
        <v>-1.1291477128408802</v>
      </c>
      <c r="AG108" s="2">
        <v>0.6</v>
      </c>
    </row>
    <row r="109" spans="29:33" x14ac:dyDescent="0.3">
      <c r="AC109" s="1">
        <v>25934</v>
      </c>
      <c r="AD109" s="2">
        <v>126</v>
      </c>
      <c r="AE109" s="2">
        <v>4368</v>
      </c>
      <c r="AF109" s="2">
        <f t="shared" si="12"/>
        <v>2.8846153846153846</v>
      </c>
      <c r="AG109" s="2">
        <v>0.1</v>
      </c>
    </row>
    <row r="110" spans="29:33" x14ac:dyDescent="0.3">
      <c r="AC110" s="1">
        <v>26024</v>
      </c>
      <c r="AD110" s="2">
        <v>27.5</v>
      </c>
      <c r="AE110" s="2">
        <v>4404.8</v>
      </c>
      <c r="AF110" s="2">
        <f t="shared" si="12"/>
        <v>0.62431892480929896</v>
      </c>
      <c r="AG110" s="2">
        <v>0</v>
      </c>
    </row>
    <row r="111" spans="29:33" x14ac:dyDescent="0.3">
      <c r="AC111" s="1">
        <v>26115</v>
      </c>
      <c r="AD111" s="2">
        <v>37.9</v>
      </c>
      <c r="AE111" s="2">
        <v>4441.6000000000004</v>
      </c>
      <c r="AF111" s="2">
        <f t="shared" si="12"/>
        <v>0.85329610951008639</v>
      </c>
      <c r="AG111" s="2">
        <v>0.1</v>
      </c>
    </row>
    <row r="112" spans="29:33" x14ac:dyDescent="0.3">
      <c r="AC112" s="1">
        <v>26207</v>
      </c>
      <c r="AD112" s="2">
        <v>14.2</v>
      </c>
      <c r="AE112" s="2">
        <v>4478.6000000000004</v>
      </c>
      <c r="AF112" s="2">
        <f t="shared" si="12"/>
        <v>0.31706336801679091</v>
      </c>
      <c r="AG112" s="2">
        <v>-0.1</v>
      </c>
    </row>
    <row r="113" spans="29:33" x14ac:dyDescent="0.3">
      <c r="AC113" s="1">
        <v>26299</v>
      </c>
      <c r="AD113" s="2">
        <v>87.5</v>
      </c>
      <c r="AE113" s="2">
        <v>4516.3999999999996</v>
      </c>
      <c r="AF113" s="2">
        <f t="shared" si="12"/>
        <v>1.9373837569745818</v>
      </c>
      <c r="AG113" s="2">
        <v>-0.1</v>
      </c>
    </row>
    <row r="114" spans="29:33" x14ac:dyDescent="0.3">
      <c r="AC114" s="1">
        <v>26390</v>
      </c>
      <c r="AD114" s="2">
        <v>115.7</v>
      </c>
      <c r="AE114" s="2">
        <v>4554.5</v>
      </c>
      <c r="AF114" s="2">
        <f t="shared" si="12"/>
        <v>2.5403447140191018</v>
      </c>
      <c r="AG114" s="2">
        <v>-0.1</v>
      </c>
    </row>
    <row r="115" spans="29:33" x14ac:dyDescent="0.3">
      <c r="AC115" s="1">
        <v>26481</v>
      </c>
      <c r="AD115" s="2">
        <v>47.1</v>
      </c>
      <c r="AE115" s="2">
        <v>4593.3999999999996</v>
      </c>
      <c r="AF115" s="2">
        <f t="shared" si="12"/>
        <v>1.0253842469630341</v>
      </c>
      <c r="AG115" s="2">
        <v>-0.1</v>
      </c>
    </row>
    <row r="116" spans="29:33" x14ac:dyDescent="0.3">
      <c r="AC116" s="1">
        <v>26573</v>
      </c>
      <c r="AD116" s="2">
        <v>85.7</v>
      </c>
      <c r="AE116" s="2">
        <v>4633.2</v>
      </c>
      <c r="AF116" s="2">
        <f t="shared" si="12"/>
        <v>1.8496935163601831</v>
      </c>
      <c r="AG116" s="2">
        <v>-0.2</v>
      </c>
    </row>
    <row r="117" spans="29:33" x14ac:dyDescent="0.3">
      <c r="AC117" s="1">
        <v>26665</v>
      </c>
      <c r="AD117" s="2">
        <v>129.19999999999999</v>
      </c>
      <c r="AE117" s="2">
        <v>4674.3</v>
      </c>
      <c r="AF117" s="2">
        <f t="shared" si="12"/>
        <v>2.7640502321203169</v>
      </c>
      <c r="AG117" s="2">
        <v>-0.5</v>
      </c>
    </row>
    <row r="118" spans="29:33" x14ac:dyDescent="0.3">
      <c r="AC118" s="1">
        <v>26755</v>
      </c>
      <c r="AD118" s="2">
        <v>60.9</v>
      </c>
      <c r="AE118" s="2">
        <v>4717.1000000000004</v>
      </c>
      <c r="AF118" s="2">
        <f t="shared" si="12"/>
        <v>1.2910474656038666</v>
      </c>
      <c r="AG118" s="2">
        <v>0</v>
      </c>
    </row>
    <row r="119" spans="29:33" x14ac:dyDescent="0.3">
      <c r="AC119" s="1">
        <v>26846</v>
      </c>
      <c r="AD119" s="2">
        <v>-29.5</v>
      </c>
      <c r="AE119" s="2">
        <v>4761</v>
      </c>
      <c r="AF119" s="2">
        <f t="shared" si="12"/>
        <v>-0.61961772736819998</v>
      </c>
      <c r="AG119" s="2">
        <v>-0.1</v>
      </c>
    </row>
    <row r="120" spans="29:33" x14ac:dyDescent="0.3">
      <c r="AC120" s="1">
        <v>26938</v>
      </c>
      <c r="AD120" s="2">
        <v>50.4</v>
      </c>
      <c r="AE120" s="2">
        <v>4805.7</v>
      </c>
      <c r="AF120" s="2">
        <f t="shared" si="12"/>
        <v>1.0487546039078595</v>
      </c>
      <c r="AG120" s="2">
        <v>0</v>
      </c>
    </row>
    <row r="121" spans="29:33" x14ac:dyDescent="0.3">
      <c r="AC121" s="1">
        <v>27030</v>
      </c>
      <c r="AD121" s="2">
        <v>-45.3</v>
      </c>
      <c r="AE121" s="2">
        <v>4851.5</v>
      </c>
      <c r="AF121" s="2">
        <f t="shared" si="12"/>
        <v>-0.93373183551478922</v>
      </c>
      <c r="AG121" s="2">
        <v>0.3</v>
      </c>
    </row>
    <row r="122" spans="29:33" x14ac:dyDescent="0.3">
      <c r="AC122" s="1">
        <v>27120</v>
      </c>
      <c r="AD122" s="2">
        <v>14.2</v>
      </c>
      <c r="AE122" s="2">
        <v>4898.3</v>
      </c>
      <c r="AF122" s="2">
        <f t="shared" si="12"/>
        <v>0.2898964947022436</v>
      </c>
      <c r="AG122" s="2">
        <v>0.1</v>
      </c>
    </row>
    <row r="123" spans="29:33" x14ac:dyDescent="0.3">
      <c r="AC123" s="1">
        <v>27211</v>
      </c>
      <c r="AD123" s="2">
        <v>-52.6</v>
      </c>
      <c r="AE123" s="2">
        <v>4945.3999999999996</v>
      </c>
      <c r="AF123" s="2">
        <f t="shared" si="12"/>
        <v>-1.0636146722206496</v>
      </c>
      <c r="AG123" s="2">
        <v>0.4</v>
      </c>
    </row>
    <row r="124" spans="29:33" x14ac:dyDescent="0.3">
      <c r="AC124" s="1">
        <v>27303</v>
      </c>
      <c r="AD124" s="2">
        <v>-21.4</v>
      </c>
      <c r="AE124" s="2">
        <v>4992.2</v>
      </c>
      <c r="AF124" s="2">
        <f t="shared" si="12"/>
        <v>-0.42866872320820482</v>
      </c>
      <c r="AG124" s="2">
        <v>1</v>
      </c>
    </row>
    <row r="125" spans="29:33" x14ac:dyDescent="0.3">
      <c r="AC125" s="1">
        <v>27395</v>
      </c>
      <c r="AD125" s="2">
        <v>-64.7</v>
      </c>
      <c r="AE125" s="2">
        <v>5037.8</v>
      </c>
      <c r="AF125" s="2">
        <f t="shared" si="12"/>
        <v>-1.284290761840486</v>
      </c>
      <c r="AG125" s="2">
        <v>1.7</v>
      </c>
    </row>
    <row r="126" spans="29:33" x14ac:dyDescent="0.3">
      <c r="AC126" s="1">
        <v>27485</v>
      </c>
      <c r="AD126" s="2">
        <v>40.700000000000003</v>
      </c>
      <c r="AE126" s="2">
        <v>5081.7</v>
      </c>
      <c r="AF126" s="2">
        <f t="shared" si="12"/>
        <v>0.80091308026841423</v>
      </c>
      <c r="AG126" s="2">
        <v>0.6</v>
      </c>
    </row>
    <row r="127" spans="29:33" x14ac:dyDescent="0.3">
      <c r="AC127" s="1">
        <v>27576</v>
      </c>
      <c r="AD127" s="2">
        <v>88.1</v>
      </c>
      <c r="AE127" s="2">
        <v>5124.7</v>
      </c>
      <c r="AF127" s="2">
        <f t="shared" si="12"/>
        <v>1.7191250219525045</v>
      </c>
      <c r="AG127" s="2">
        <v>-0.4</v>
      </c>
    </row>
    <row r="128" spans="29:33" x14ac:dyDescent="0.3">
      <c r="AC128" s="1">
        <v>27668</v>
      </c>
      <c r="AD128" s="2">
        <v>73</v>
      </c>
      <c r="AE128" s="2">
        <v>5167.2</v>
      </c>
      <c r="AF128" s="2">
        <f t="shared" si="12"/>
        <v>1.412757392785261</v>
      </c>
      <c r="AG128" s="2">
        <v>-0.2</v>
      </c>
    </row>
    <row r="129" spans="29:33" x14ac:dyDescent="0.3">
      <c r="AC129" s="1">
        <v>27760</v>
      </c>
      <c r="AD129" s="2">
        <v>123.9</v>
      </c>
      <c r="AE129" s="2">
        <v>5208.6000000000004</v>
      </c>
      <c r="AF129" s="2">
        <f t="shared" si="12"/>
        <v>2.378758207579772</v>
      </c>
      <c r="AG129" s="2">
        <v>-0.6</v>
      </c>
    </row>
    <row r="130" spans="29:33" x14ac:dyDescent="0.3">
      <c r="AC130" s="1">
        <v>27851</v>
      </c>
      <c r="AD130" s="2">
        <v>42.4</v>
      </c>
      <c r="AE130" s="2">
        <v>5249.9</v>
      </c>
      <c r="AF130" s="2">
        <f t="shared" si="12"/>
        <v>0.8076344311320216</v>
      </c>
      <c r="AG130" s="2">
        <v>-0.1</v>
      </c>
    </row>
    <row r="131" spans="29:33" x14ac:dyDescent="0.3">
      <c r="AC131" s="1">
        <v>27942</v>
      </c>
      <c r="AD131" s="2">
        <v>28.8</v>
      </c>
      <c r="AE131" s="2">
        <v>5291.5</v>
      </c>
      <c r="AF131" s="2">
        <f t="shared" si="12"/>
        <v>0.54426911083813667</v>
      </c>
      <c r="AG131" s="2">
        <v>0.1</v>
      </c>
    </row>
    <row r="132" spans="29:33" x14ac:dyDescent="0.3">
      <c r="AC132" s="1">
        <v>28034</v>
      </c>
      <c r="AD132" s="2">
        <v>42.6</v>
      </c>
      <c r="AE132" s="2">
        <v>5333.7</v>
      </c>
      <c r="AF132" s="2">
        <f t="shared" si="12"/>
        <v>0.7986950897125823</v>
      </c>
      <c r="AG132" s="2">
        <v>0.1</v>
      </c>
    </row>
    <row r="133" spans="29:33" x14ac:dyDescent="0.3">
      <c r="AC133" s="1">
        <v>28126</v>
      </c>
      <c r="AD133" s="2">
        <v>66.7</v>
      </c>
      <c r="AE133" s="2">
        <v>5377.8</v>
      </c>
      <c r="AF133" s="2">
        <f t="shared" si="12"/>
        <v>1.2402841310573096</v>
      </c>
      <c r="AG133" s="2">
        <v>-0.3</v>
      </c>
    </row>
    <row r="134" spans="29:33" x14ac:dyDescent="0.3">
      <c r="AC134" s="1">
        <v>28216</v>
      </c>
      <c r="AD134" s="2">
        <v>113.7</v>
      </c>
      <c r="AE134" s="2">
        <v>5422.7</v>
      </c>
      <c r="AF134" s="2">
        <f t="shared" si="12"/>
        <v>2.096741475648662</v>
      </c>
      <c r="AG134" s="2">
        <v>-0.4</v>
      </c>
    </row>
    <row r="135" spans="29:33" x14ac:dyDescent="0.3">
      <c r="AC135" s="1">
        <v>28307</v>
      </c>
      <c r="AD135" s="2">
        <v>104.5</v>
      </c>
      <c r="AE135" s="2">
        <v>5468.8</v>
      </c>
      <c r="AF135" s="2">
        <f t="shared" si="12"/>
        <v>1.9108396723229959</v>
      </c>
      <c r="AG135" s="2">
        <v>-0.2</v>
      </c>
    </row>
    <row r="136" spans="29:33" x14ac:dyDescent="0.3">
      <c r="AC136" s="1">
        <v>28399</v>
      </c>
      <c r="AD136" s="2">
        <v>0.6</v>
      </c>
      <c r="AE136" s="2">
        <v>5516</v>
      </c>
      <c r="AF136" s="2">
        <f t="shared" si="12"/>
        <v>1.0877447425670777E-2</v>
      </c>
      <c r="AG136" s="2">
        <v>-0.2</v>
      </c>
    </row>
    <row r="137" spans="29:33" x14ac:dyDescent="0.3">
      <c r="AC137" s="1">
        <v>28491</v>
      </c>
      <c r="AD137" s="2">
        <v>20.9</v>
      </c>
      <c r="AE137" s="2">
        <v>5564.6</v>
      </c>
      <c r="AF137" s="2">
        <f t="shared" si="12"/>
        <v>0.37558854185386187</v>
      </c>
      <c r="AG137" s="2">
        <v>-0.4</v>
      </c>
    </row>
    <row r="138" spans="29:33" x14ac:dyDescent="0.3">
      <c r="AC138" s="1">
        <v>28581</v>
      </c>
      <c r="AD138" s="2">
        <v>234.6</v>
      </c>
      <c r="AE138" s="2">
        <v>5616.8</v>
      </c>
      <c r="AF138" s="2">
        <f t="shared" si="12"/>
        <v>4.1767554479418889</v>
      </c>
      <c r="AG138" s="2">
        <v>-0.3</v>
      </c>
    </row>
    <row r="139" spans="29:33" x14ac:dyDescent="0.3">
      <c r="AC139" s="1">
        <v>28672</v>
      </c>
      <c r="AD139" s="2">
        <v>61.3</v>
      </c>
      <c r="AE139" s="2">
        <v>5669.5</v>
      </c>
      <c r="AF139" s="2">
        <f t="shared" si="12"/>
        <v>1.0812240938354352</v>
      </c>
      <c r="AG139" s="2">
        <v>0</v>
      </c>
    </row>
    <row r="140" spans="29:33" x14ac:dyDescent="0.3">
      <c r="AC140" s="1">
        <v>28764</v>
      </c>
      <c r="AD140" s="2">
        <v>84.8</v>
      </c>
      <c r="AE140" s="2">
        <v>5722.1</v>
      </c>
      <c r="AF140" s="2">
        <f t="shared" si="12"/>
        <v>1.4819734013736214</v>
      </c>
      <c r="AG140" s="2">
        <v>-0.1</v>
      </c>
    </row>
    <row r="141" spans="29:33" x14ac:dyDescent="0.3">
      <c r="AC141" s="1">
        <v>28856</v>
      </c>
      <c r="AD141" s="2">
        <v>12.8</v>
      </c>
      <c r="AE141" s="2">
        <v>5774.1</v>
      </c>
      <c r="AF141" s="2">
        <f t="shared" si="12"/>
        <v>0.22167956911033754</v>
      </c>
      <c r="AG141" s="2">
        <v>0</v>
      </c>
    </row>
    <row r="142" spans="29:33" x14ac:dyDescent="0.3">
      <c r="AC142" s="1">
        <v>28946</v>
      </c>
      <c r="AD142" s="2">
        <v>7.8</v>
      </c>
      <c r="AE142" s="2">
        <v>5823.7</v>
      </c>
      <c r="AF142" s="2">
        <f t="shared" si="12"/>
        <v>0.13393547057712452</v>
      </c>
      <c r="AG142" s="2">
        <v>-0.2</v>
      </c>
    </row>
    <row r="143" spans="29:33" x14ac:dyDescent="0.3">
      <c r="AC143" s="1">
        <v>29037</v>
      </c>
      <c r="AD143" s="2">
        <v>46.2</v>
      </c>
      <c r="AE143" s="2">
        <v>5870.9</v>
      </c>
      <c r="AF143" s="2">
        <f t="shared" si="12"/>
        <v>0.7869321569095028</v>
      </c>
      <c r="AG143" s="2">
        <v>0.2</v>
      </c>
    </row>
    <row r="144" spans="29:33" x14ac:dyDescent="0.3">
      <c r="AC144" s="1">
        <v>29129</v>
      </c>
      <c r="AD144" s="2">
        <v>16.7</v>
      </c>
      <c r="AE144" s="2">
        <v>5915.2</v>
      </c>
      <c r="AF144" s="2">
        <f t="shared" si="12"/>
        <v>0.28232350554503655</v>
      </c>
      <c r="AG144" s="2">
        <v>0.1</v>
      </c>
    </row>
    <row r="145" spans="29:33" x14ac:dyDescent="0.3">
      <c r="AC145" s="1">
        <v>29221</v>
      </c>
      <c r="AD145" s="2">
        <v>21.1</v>
      </c>
      <c r="AE145" s="2">
        <v>5954</v>
      </c>
      <c r="AF145" s="2">
        <f t="shared" si="12"/>
        <v>0.35438360765871685</v>
      </c>
      <c r="AG145" s="2">
        <v>0.3</v>
      </c>
    </row>
    <row r="146" spans="29:33" x14ac:dyDescent="0.3">
      <c r="AC146" s="1">
        <v>29312</v>
      </c>
      <c r="AD146" s="2">
        <v>-132.19999999999999</v>
      </c>
      <c r="AE146" s="2">
        <v>5986.7</v>
      </c>
      <c r="AF146" s="2">
        <f t="shared" si="12"/>
        <v>-2.2082282392637009</v>
      </c>
      <c r="AG146" s="2">
        <v>1</v>
      </c>
    </row>
    <row r="147" spans="29:33" x14ac:dyDescent="0.3">
      <c r="AC147" s="1">
        <v>29403</v>
      </c>
      <c r="AD147" s="2">
        <v>-9.6999999999999993</v>
      </c>
      <c r="AE147" s="2">
        <v>6017.5</v>
      </c>
      <c r="AF147" s="2">
        <f t="shared" si="12"/>
        <v>-0.16119651017864559</v>
      </c>
      <c r="AG147" s="2">
        <v>0.4</v>
      </c>
    </row>
    <row r="148" spans="29:33" x14ac:dyDescent="0.3">
      <c r="AC148" s="1">
        <v>29495</v>
      </c>
      <c r="AD148" s="2">
        <v>118.1</v>
      </c>
      <c r="AE148" s="2">
        <v>6047.7</v>
      </c>
      <c r="AF148" s="2">
        <f t="shared" si="12"/>
        <v>1.9528085057129156</v>
      </c>
      <c r="AG148" s="2">
        <v>-0.3</v>
      </c>
    </row>
    <row r="149" spans="29:33" x14ac:dyDescent="0.3">
      <c r="AC149" s="1">
        <v>29587</v>
      </c>
      <c r="AD149" s="2">
        <v>134.5</v>
      </c>
      <c r="AE149" s="2">
        <v>6079.4</v>
      </c>
      <c r="AF149" s="2">
        <f t="shared" si="12"/>
        <v>2.2123893805309738</v>
      </c>
      <c r="AG149" s="2">
        <v>0</v>
      </c>
    </row>
    <row r="150" spans="29:33" x14ac:dyDescent="0.3">
      <c r="AC150" s="1">
        <v>29677</v>
      </c>
      <c r="AD150" s="2">
        <v>-48.4</v>
      </c>
      <c r="AE150" s="2">
        <v>6115.2</v>
      </c>
      <c r="AF150" s="2">
        <f t="shared" ref="AF150:AF213" si="13">100*AD150/AE150</f>
        <v>-0.79147043432757724</v>
      </c>
      <c r="AG150" s="2">
        <v>0</v>
      </c>
    </row>
    <row r="151" spans="29:33" x14ac:dyDescent="0.3">
      <c r="AC151" s="1">
        <v>29768</v>
      </c>
      <c r="AD151" s="2">
        <v>75.5</v>
      </c>
      <c r="AE151" s="2">
        <v>6153.1</v>
      </c>
      <c r="AF151" s="2">
        <f t="shared" si="13"/>
        <v>1.2270237766329166</v>
      </c>
      <c r="AG151" s="2">
        <v>0</v>
      </c>
    </row>
    <row r="152" spans="29:33" x14ac:dyDescent="0.3">
      <c r="AC152" s="1">
        <v>29860</v>
      </c>
      <c r="AD152" s="2">
        <v>-77.7</v>
      </c>
      <c r="AE152" s="2">
        <v>6193.3</v>
      </c>
      <c r="AF152" s="2">
        <f t="shared" si="13"/>
        <v>-1.2545815639481375</v>
      </c>
      <c r="AG152" s="2">
        <v>0.8</v>
      </c>
    </row>
    <row r="153" spans="29:33" x14ac:dyDescent="0.3">
      <c r="AC153" s="1">
        <v>29952</v>
      </c>
      <c r="AD153" s="2">
        <v>-110</v>
      </c>
      <c r="AE153" s="2">
        <v>6238.9</v>
      </c>
      <c r="AF153" s="2">
        <f t="shared" si="13"/>
        <v>-1.7631313212264983</v>
      </c>
      <c r="AG153" s="2">
        <v>0.6</v>
      </c>
    </row>
    <row r="154" spans="29:33" x14ac:dyDescent="0.3">
      <c r="AC154" s="1">
        <v>30042</v>
      </c>
      <c r="AD154" s="2">
        <v>35.299999999999997</v>
      </c>
      <c r="AE154" s="2">
        <v>6285.6</v>
      </c>
      <c r="AF154" s="2">
        <f t="shared" si="13"/>
        <v>0.56160112002036389</v>
      </c>
      <c r="AG154" s="2">
        <v>0.6</v>
      </c>
    </row>
    <row r="155" spans="29:33" x14ac:dyDescent="0.3">
      <c r="AC155" s="1">
        <v>30133</v>
      </c>
      <c r="AD155" s="2">
        <v>-23.5</v>
      </c>
      <c r="AE155" s="2">
        <v>6333.4</v>
      </c>
      <c r="AF155" s="2">
        <f t="shared" si="13"/>
        <v>-0.37104872580288628</v>
      </c>
      <c r="AG155" s="2">
        <v>0.5</v>
      </c>
    </row>
    <row r="156" spans="29:33" x14ac:dyDescent="0.3">
      <c r="AC156" s="1">
        <v>30225</v>
      </c>
      <c r="AD156" s="2">
        <v>6.4</v>
      </c>
      <c r="AE156" s="2">
        <v>6381.6</v>
      </c>
      <c r="AF156" s="2">
        <f t="shared" si="13"/>
        <v>0.10028832894571893</v>
      </c>
      <c r="AG156" s="2">
        <v>0.8</v>
      </c>
    </row>
    <row r="157" spans="29:33" x14ac:dyDescent="0.3">
      <c r="AC157" s="1">
        <v>30317</v>
      </c>
      <c r="AD157" s="2">
        <v>84.9</v>
      </c>
      <c r="AE157" s="2">
        <v>6427.4</v>
      </c>
      <c r="AF157" s="2">
        <f t="shared" si="13"/>
        <v>1.320907365342129</v>
      </c>
      <c r="AG157" s="2">
        <v>-0.3</v>
      </c>
    </row>
    <row r="158" spans="29:33" x14ac:dyDescent="0.3">
      <c r="AC158" s="1">
        <v>30407</v>
      </c>
      <c r="AD158" s="2">
        <v>150</v>
      </c>
      <c r="AE158" s="2">
        <v>6472.6</v>
      </c>
      <c r="AF158" s="2">
        <f t="shared" si="13"/>
        <v>2.3174612983963168</v>
      </c>
      <c r="AG158" s="2">
        <v>-0.3</v>
      </c>
    </row>
    <row r="159" spans="29:33" x14ac:dyDescent="0.3">
      <c r="AC159" s="1">
        <v>30498</v>
      </c>
      <c r="AD159" s="2">
        <v>131.6</v>
      </c>
      <c r="AE159" s="2">
        <v>6518.3</v>
      </c>
      <c r="AF159" s="2">
        <f t="shared" si="13"/>
        <v>2.01893131644754</v>
      </c>
      <c r="AG159" s="2">
        <v>-0.7</v>
      </c>
    </row>
    <row r="160" spans="29:33" x14ac:dyDescent="0.3">
      <c r="AC160" s="1">
        <v>30590</v>
      </c>
      <c r="AD160" s="2">
        <v>141.30000000000001</v>
      </c>
      <c r="AE160" s="2">
        <v>6564.9</v>
      </c>
      <c r="AF160" s="2">
        <f t="shared" si="13"/>
        <v>2.152355709911804</v>
      </c>
      <c r="AG160" s="2">
        <v>-0.9</v>
      </c>
    </row>
    <row r="161" spans="29:33" x14ac:dyDescent="0.3">
      <c r="AC161" s="1">
        <v>30682</v>
      </c>
      <c r="AD161" s="2">
        <v>138.9</v>
      </c>
      <c r="AE161" s="2">
        <v>6613.5</v>
      </c>
      <c r="AF161" s="2">
        <f t="shared" si="13"/>
        <v>2.1002494896801998</v>
      </c>
      <c r="AG161" s="2">
        <v>-0.6</v>
      </c>
    </row>
    <row r="162" spans="29:33" x14ac:dyDescent="0.3">
      <c r="AC162" s="1">
        <v>30773</v>
      </c>
      <c r="AD162" s="2">
        <v>125.3</v>
      </c>
      <c r="AE162" s="2">
        <v>6664.6</v>
      </c>
      <c r="AF162" s="2">
        <f t="shared" si="13"/>
        <v>1.8800828256759594</v>
      </c>
      <c r="AG162" s="2">
        <v>-0.5</v>
      </c>
    </row>
    <row r="163" spans="29:33" x14ac:dyDescent="0.3">
      <c r="AC163" s="1">
        <v>30864</v>
      </c>
      <c r="AD163" s="2">
        <v>71.400000000000006</v>
      </c>
      <c r="AE163" s="2">
        <v>6717.3</v>
      </c>
      <c r="AF163" s="2">
        <f t="shared" si="13"/>
        <v>1.0629270689116164</v>
      </c>
      <c r="AG163" s="2">
        <v>0</v>
      </c>
    </row>
    <row r="164" spans="29:33" x14ac:dyDescent="0.3">
      <c r="AC164" s="1">
        <v>30956</v>
      </c>
      <c r="AD164" s="2">
        <v>58.5</v>
      </c>
      <c r="AE164" s="2">
        <v>6771.5</v>
      </c>
      <c r="AF164" s="2">
        <f t="shared" si="13"/>
        <v>0.86391493760614335</v>
      </c>
      <c r="AG164" s="2">
        <v>-0.1</v>
      </c>
    </row>
    <row r="165" spans="29:33" x14ac:dyDescent="0.3">
      <c r="AC165" s="1">
        <v>31048</v>
      </c>
      <c r="AD165" s="2">
        <v>73.400000000000006</v>
      </c>
      <c r="AE165" s="2">
        <v>6827.6</v>
      </c>
      <c r="AF165" s="2">
        <f t="shared" si="13"/>
        <v>1.0750483332356906</v>
      </c>
      <c r="AG165" s="2">
        <v>-0.1</v>
      </c>
    </row>
    <row r="166" spans="29:33" x14ac:dyDescent="0.3">
      <c r="AC166" s="1">
        <v>31138</v>
      </c>
      <c r="AD166" s="2">
        <v>68.400000000000006</v>
      </c>
      <c r="AE166" s="2">
        <v>6884.8</v>
      </c>
      <c r="AF166" s="2">
        <f t="shared" si="13"/>
        <v>0.99349291192191502</v>
      </c>
      <c r="AG166" s="2">
        <v>0.1</v>
      </c>
    </row>
    <row r="167" spans="29:33" x14ac:dyDescent="0.3">
      <c r="AC167" s="1">
        <v>31229</v>
      </c>
      <c r="AD167" s="2">
        <v>117.1</v>
      </c>
      <c r="AE167" s="2">
        <v>6942.5</v>
      </c>
      <c r="AF167" s="2">
        <f t="shared" si="13"/>
        <v>1.6867122794382428</v>
      </c>
      <c r="AG167" s="2">
        <v>-0.1</v>
      </c>
    </row>
    <row r="168" spans="29:33" x14ac:dyDescent="0.3">
      <c r="AC168" s="1">
        <v>31321</v>
      </c>
      <c r="AD168" s="2">
        <v>57.4</v>
      </c>
      <c r="AE168" s="2">
        <v>7000.4</v>
      </c>
      <c r="AF168" s="2">
        <f t="shared" si="13"/>
        <v>0.81995314553454091</v>
      </c>
      <c r="AG168" s="2">
        <v>-0.2</v>
      </c>
    </row>
    <row r="169" spans="29:33" x14ac:dyDescent="0.3">
      <c r="AC169" s="1">
        <v>31413</v>
      </c>
      <c r="AD169" s="2">
        <v>71.400000000000006</v>
      </c>
      <c r="AE169" s="2">
        <v>7057.2</v>
      </c>
      <c r="AF169" s="2">
        <f t="shared" si="13"/>
        <v>1.0117326985206598</v>
      </c>
      <c r="AG169" s="2">
        <v>0</v>
      </c>
    </row>
    <row r="170" spans="29:33" x14ac:dyDescent="0.3">
      <c r="AC170" s="1">
        <v>31503</v>
      </c>
      <c r="AD170" s="2">
        <v>35.700000000000003</v>
      </c>
      <c r="AE170" s="2">
        <v>7113.4</v>
      </c>
      <c r="AF170" s="2">
        <f t="shared" si="13"/>
        <v>0.50186971068687281</v>
      </c>
      <c r="AG170" s="2">
        <v>0.2</v>
      </c>
    </row>
    <row r="171" spans="29:33" x14ac:dyDescent="0.3">
      <c r="AC171" s="1">
        <v>31594</v>
      </c>
      <c r="AD171" s="2">
        <v>78.599999999999994</v>
      </c>
      <c r="AE171" s="2">
        <v>7169.4</v>
      </c>
      <c r="AF171" s="2">
        <f t="shared" si="13"/>
        <v>1.0963260523893212</v>
      </c>
      <c r="AG171" s="2">
        <v>-0.2</v>
      </c>
    </row>
    <row r="172" spans="29:33" x14ac:dyDescent="0.3">
      <c r="AC172" s="1">
        <v>31686</v>
      </c>
      <c r="AD172" s="2">
        <v>40.9</v>
      </c>
      <c r="AE172" s="2">
        <v>7225.1</v>
      </c>
      <c r="AF172" s="2">
        <f t="shared" si="13"/>
        <v>0.56608213035113697</v>
      </c>
      <c r="AG172" s="2">
        <v>-0.2</v>
      </c>
    </row>
    <row r="173" spans="29:33" x14ac:dyDescent="0.3">
      <c r="AC173" s="1">
        <v>31778</v>
      </c>
      <c r="AD173" s="2">
        <v>55.4</v>
      </c>
      <c r="AE173" s="2">
        <v>7280.7</v>
      </c>
      <c r="AF173" s="2">
        <f t="shared" si="13"/>
        <v>0.76091584600381834</v>
      </c>
      <c r="AG173" s="2">
        <v>-0.2</v>
      </c>
    </row>
    <row r="174" spans="29:33" x14ac:dyDescent="0.3">
      <c r="AC174" s="1">
        <v>31868</v>
      </c>
      <c r="AD174" s="2">
        <v>89.7</v>
      </c>
      <c r="AE174" s="2">
        <v>7336.2</v>
      </c>
      <c r="AF174" s="2">
        <f t="shared" si="13"/>
        <v>1.2227038521305309</v>
      </c>
      <c r="AG174" s="2">
        <v>-0.3</v>
      </c>
    </row>
    <row r="175" spans="29:33" x14ac:dyDescent="0.3">
      <c r="AC175" s="1">
        <v>31959</v>
      </c>
      <c r="AD175" s="2">
        <v>73.3</v>
      </c>
      <c r="AE175" s="2">
        <v>7391.7</v>
      </c>
      <c r="AF175" s="2">
        <f t="shared" si="13"/>
        <v>0.99165279976189513</v>
      </c>
      <c r="AG175" s="2">
        <v>-0.3</v>
      </c>
    </row>
    <row r="176" spans="29:33" x14ac:dyDescent="0.3">
      <c r="AC176" s="1">
        <v>32051</v>
      </c>
      <c r="AD176" s="2">
        <v>134.4</v>
      </c>
      <c r="AE176" s="2">
        <v>7447.5</v>
      </c>
      <c r="AF176" s="2">
        <f t="shared" si="13"/>
        <v>1.8046324269889225</v>
      </c>
      <c r="AG176" s="2">
        <v>-0.2</v>
      </c>
    </row>
    <row r="177" spans="29:34" x14ac:dyDescent="0.3">
      <c r="AC177" s="1">
        <v>32143</v>
      </c>
      <c r="AD177" s="2">
        <v>46.6</v>
      </c>
      <c r="AE177" s="2">
        <v>7503.7</v>
      </c>
      <c r="AF177" s="2">
        <f t="shared" si="13"/>
        <v>0.62102696003305036</v>
      </c>
      <c r="AG177" s="2">
        <v>-0.1</v>
      </c>
    </row>
    <row r="178" spans="29:34" x14ac:dyDescent="0.3">
      <c r="AC178" s="1">
        <v>32234</v>
      </c>
      <c r="AD178" s="2">
        <v>110.1</v>
      </c>
      <c r="AE178" s="2">
        <v>7560</v>
      </c>
      <c r="AF178" s="2">
        <f t="shared" si="13"/>
        <v>1.4563492063492063</v>
      </c>
      <c r="AG178" s="2">
        <v>-0.2</v>
      </c>
    </row>
    <row r="179" spans="29:34" x14ac:dyDescent="0.3">
      <c r="AC179" s="1">
        <v>32325</v>
      </c>
      <c r="AD179" s="2">
        <v>48.7</v>
      </c>
      <c r="AE179" s="2">
        <v>7616.7</v>
      </c>
      <c r="AF179" s="2">
        <f t="shared" si="13"/>
        <v>0.6393845103522523</v>
      </c>
      <c r="AG179" s="2">
        <v>0</v>
      </c>
    </row>
    <row r="180" spans="29:34" x14ac:dyDescent="0.3">
      <c r="AC180" s="1">
        <v>32417</v>
      </c>
      <c r="AD180" s="2">
        <v>112.4</v>
      </c>
      <c r="AE180" s="2">
        <v>7673.6</v>
      </c>
      <c r="AF180" s="2">
        <f t="shared" si="13"/>
        <v>1.4647623019182652</v>
      </c>
      <c r="AG180" s="2">
        <v>-0.2</v>
      </c>
    </row>
    <row r="181" spans="29:34" x14ac:dyDescent="0.3">
      <c r="AC181" s="1">
        <v>32509</v>
      </c>
      <c r="AD181" s="2">
        <v>86.8</v>
      </c>
      <c r="AE181" s="2">
        <v>7730.9</v>
      </c>
      <c r="AF181" s="2">
        <f t="shared" si="13"/>
        <v>1.1227670775718221</v>
      </c>
      <c r="AG181" s="2">
        <v>-0.1</v>
      </c>
    </row>
    <row r="182" spans="29:34" x14ac:dyDescent="0.3">
      <c r="AC182" s="1">
        <v>32599</v>
      </c>
      <c r="AD182" s="2">
        <v>68.3</v>
      </c>
      <c r="AE182" s="2">
        <v>7789.1</v>
      </c>
      <c r="AF182" s="2">
        <f t="shared" si="13"/>
        <v>0.87686639021196278</v>
      </c>
      <c r="AG182" s="2">
        <v>0</v>
      </c>
    </row>
    <row r="183" spans="29:34" x14ac:dyDescent="0.3">
      <c r="AC183" s="1">
        <v>32690</v>
      </c>
      <c r="AD183" s="2">
        <v>65.400000000000006</v>
      </c>
      <c r="AE183" s="2">
        <v>7847.5</v>
      </c>
      <c r="AF183" s="2">
        <f t="shared" si="13"/>
        <v>0.83338642879898073</v>
      </c>
      <c r="AG183" s="2">
        <v>0</v>
      </c>
    </row>
    <row r="184" spans="29:34" x14ac:dyDescent="0.3">
      <c r="AC184" s="1">
        <v>32782</v>
      </c>
      <c r="AD184" s="2">
        <v>18.600000000000001</v>
      </c>
      <c r="AE184" s="2">
        <v>7906</v>
      </c>
      <c r="AF184" s="2">
        <f t="shared" si="13"/>
        <v>0.23526435618517585</v>
      </c>
      <c r="AG184" s="2">
        <v>0.2</v>
      </c>
      <c r="AH184" s="3" t="s">
        <v>12</v>
      </c>
    </row>
    <row r="185" spans="29:34" x14ac:dyDescent="0.3">
      <c r="AC185" s="1">
        <v>32874</v>
      </c>
      <c r="AD185" s="2">
        <v>96.8</v>
      </c>
      <c r="AE185" s="2">
        <v>7964.7</v>
      </c>
      <c r="AF185" s="2">
        <f t="shared" si="13"/>
        <v>1.2153627883033888</v>
      </c>
      <c r="AG185" s="2">
        <v>-0.1</v>
      </c>
      <c r="AH185" s="2">
        <v>5.3</v>
      </c>
    </row>
    <row r="186" spans="29:34" x14ac:dyDescent="0.3">
      <c r="AC186" s="1">
        <v>32964</v>
      </c>
      <c r="AD186" s="2">
        <v>34.6</v>
      </c>
      <c r="AE186" s="2">
        <v>8023.2</v>
      </c>
      <c r="AF186" s="2">
        <f t="shared" si="13"/>
        <v>0.43124937680725894</v>
      </c>
      <c r="AG186" s="2">
        <v>0</v>
      </c>
      <c r="AH186" s="2">
        <v>5.3</v>
      </c>
    </row>
    <row r="187" spans="29:34" x14ac:dyDescent="0.3">
      <c r="AC187" s="1">
        <v>33055</v>
      </c>
      <c r="AD187" s="2">
        <v>2.2000000000000002</v>
      </c>
      <c r="AE187" s="2">
        <v>8081.3</v>
      </c>
      <c r="AF187" s="2">
        <f t="shared" si="13"/>
        <v>2.7223342779008331E-2</v>
      </c>
      <c r="AG187" s="2">
        <v>0.4</v>
      </c>
      <c r="AH187" s="2">
        <v>5.7</v>
      </c>
    </row>
    <row r="188" spans="29:34" x14ac:dyDescent="0.3">
      <c r="AC188" s="1">
        <v>33147</v>
      </c>
      <c r="AD188" s="2">
        <v>-76.5</v>
      </c>
      <c r="AE188" s="2">
        <v>8138.9</v>
      </c>
      <c r="AF188" s="2">
        <f t="shared" si="13"/>
        <v>-0.93993045743282266</v>
      </c>
      <c r="AG188" s="2">
        <v>0.4</v>
      </c>
      <c r="AH188" s="2">
        <v>6.1</v>
      </c>
    </row>
    <row r="189" spans="29:34" x14ac:dyDescent="0.3">
      <c r="AC189" s="1">
        <v>33239</v>
      </c>
      <c r="AD189" s="2">
        <v>-41.7</v>
      </c>
      <c r="AE189" s="2">
        <v>8195.2999999999993</v>
      </c>
      <c r="AF189" s="2">
        <f t="shared" si="13"/>
        <v>-0.50882823081522344</v>
      </c>
      <c r="AG189" s="2">
        <v>0.5</v>
      </c>
      <c r="AH189" s="2">
        <v>6.6</v>
      </c>
    </row>
    <row r="190" spans="29:34" x14ac:dyDescent="0.3">
      <c r="AC190" s="1">
        <v>33329</v>
      </c>
      <c r="AD190" s="2">
        <v>68.8</v>
      </c>
      <c r="AE190" s="2">
        <v>8250.4</v>
      </c>
      <c r="AF190" s="2">
        <f t="shared" si="13"/>
        <v>0.83389896247454676</v>
      </c>
      <c r="AG190" s="2">
        <v>0.2</v>
      </c>
      <c r="AH190" s="2">
        <v>6.8</v>
      </c>
    </row>
    <row r="191" spans="29:34" x14ac:dyDescent="0.3">
      <c r="AC191" s="1">
        <v>33420</v>
      </c>
      <c r="AD191" s="2">
        <v>42.8</v>
      </c>
      <c r="AE191" s="2">
        <v>8304.9</v>
      </c>
      <c r="AF191" s="2">
        <f t="shared" si="13"/>
        <v>0.51535840287059453</v>
      </c>
      <c r="AG191" s="2">
        <v>0.1</v>
      </c>
      <c r="AH191" s="2">
        <v>6.9</v>
      </c>
    </row>
    <row r="192" spans="29:34" x14ac:dyDescent="0.3">
      <c r="AC192" s="1">
        <v>33512</v>
      </c>
      <c r="AD192" s="2">
        <v>39.1</v>
      </c>
      <c r="AE192" s="2">
        <v>8359.1</v>
      </c>
      <c r="AF192" s="2">
        <f t="shared" si="13"/>
        <v>0.46775370554246271</v>
      </c>
      <c r="AG192" s="2">
        <v>0.2</v>
      </c>
      <c r="AH192" s="2">
        <v>7.1</v>
      </c>
    </row>
    <row r="193" spans="29:34" x14ac:dyDescent="0.3">
      <c r="AC193" s="1">
        <v>33604</v>
      </c>
      <c r="AD193" s="2">
        <v>106.4</v>
      </c>
      <c r="AE193" s="2">
        <v>8413.2000000000007</v>
      </c>
      <c r="AF193" s="2">
        <f t="shared" si="13"/>
        <v>1.2646793134598011</v>
      </c>
      <c r="AG193" s="2">
        <v>0.3</v>
      </c>
      <c r="AH193" s="2">
        <v>7.4</v>
      </c>
    </row>
    <row r="194" spans="29:34" x14ac:dyDescent="0.3">
      <c r="AC194" s="1">
        <v>33695</v>
      </c>
      <c r="AD194" s="2">
        <v>100.5</v>
      </c>
      <c r="AE194" s="2">
        <v>8467.4</v>
      </c>
      <c r="AF194" s="2">
        <f t="shared" si="13"/>
        <v>1.1869050712143043</v>
      </c>
      <c r="AG194" s="2">
        <v>0.2</v>
      </c>
      <c r="AH194" s="2">
        <v>7.6</v>
      </c>
    </row>
    <row r="195" spans="29:34" x14ac:dyDescent="0.3">
      <c r="AC195" s="1">
        <v>33786</v>
      </c>
      <c r="AD195" s="2">
        <v>89.6</v>
      </c>
      <c r="AE195" s="2">
        <v>8522</v>
      </c>
      <c r="AF195" s="2">
        <f t="shared" si="13"/>
        <v>1.0513963858249238</v>
      </c>
      <c r="AG195" s="2">
        <v>0</v>
      </c>
      <c r="AH195" s="2">
        <v>7.6</v>
      </c>
    </row>
    <row r="196" spans="29:34" x14ac:dyDescent="0.3">
      <c r="AC196" s="1">
        <v>33878</v>
      </c>
      <c r="AD196" s="2">
        <v>93.2</v>
      </c>
      <c r="AE196" s="2">
        <v>8577.4</v>
      </c>
      <c r="AF196" s="2">
        <f t="shared" si="13"/>
        <v>1.0865763518082403</v>
      </c>
      <c r="AG196" s="2">
        <v>-0.2</v>
      </c>
      <c r="AH196" s="2">
        <v>7.4</v>
      </c>
    </row>
    <row r="197" spans="29:34" x14ac:dyDescent="0.3">
      <c r="AC197" s="1">
        <v>33970</v>
      </c>
      <c r="AD197" s="2">
        <v>17.5</v>
      </c>
      <c r="AE197" s="2">
        <v>8634.5</v>
      </c>
      <c r="AF197" s="2">
        <f t="shared" si="13"/>
        <v>0.20267531414673692</v>
      </c>
      <c r="AG197" s="2">
        <v>-0.3</v>
      </c>
      <c r="AH197" s="2">
        <v>7.1</v>
      </c>
    </row>
    <row r="198" spans="29:34" x14ac:dyDescent="0.3">
      <c r="AC198" s="1">
        <v>34060</v>
      </c>
      <c r="AD198" s="2">
        <v>55.9</v>
      </c>
      <c r="AE198" s="2">
        <v>8692.7999999999993</v>
      </c>
      <c r="AF198" s="2">
        <f t="shared" si="13"/>
        <v>0.64306092398306647</v>
      </c>
      <c r="AG198" s="2">
        <v>0</v>
      </c>
      <c r="AH198" s="2">
        <v>7.1</v>
      </c>
    </row>
    <row r="199" spans="29:34" x14ac:dyDescent="0.3">
      <c r="AC199" s="1">
        <v>34151</v>
      </c>
      <c r="AD199" s="2">
        <v>46.2</v>
      </c>
      <c r="AE199" s="2">
        <v>8752.4</v>
      </c>
      <c r="AF199" s="2">
        <f t="shared" si="13"/>
        <v>0.52785521685480552</v>
      </c>
      <c r="AG199" s="2">
        <v>-0.3</v>
      </c>
      <c r="AH199" s="2">
        <v>6.8</v>
      </c>
    </row>
    <row r="200" spans="29:34" x14ac:dyDescent="0.3">
      <c r="AC200" s="1">
        <v>34243</v>
      </c>
      <c r="AD200" s="2">
        <v>127</v>
      </c>
      <c r="AE200" s="2">
        <v>8813.2000000000007</v>
      </c>
      <c r="AF200" s="2">
        <f t="shared" si="13"/>
        <v>1.4410202877501928</v>
      </c>
      <c r="AG200" s="2">
        <v>-0.2</v>
      </c>
      <c r="AH200" s="2">
        <v>6.6</v>
      </c>
    </row>
    <row r="201" spans="29:34" x14ac:dyDescent="0.3">
      <c r="AC201" s="1">
        <v>34335</v>
      </c>
      <c r="AD201" s="2">
        <v>94.5</v>
      </c>
      <c r="AE201" s="2">
        <v>8875.2999999999993</v>
      </c>
      <c r="AF201" s="2">
        <f t="shared" si="13"/>
        <v>1.0647527407524253</v>
      </c>
      <c r="AG201" s="2">
        <v>0</v>
      </c>
      <c r="AH201" s="2">
        <v>6.6</v>
      </c>
    </row>
    <row r="202" spans="29:34" x14ac:dyDescent="0.3">
      <c r="AC202" s="1">
        <v>34425</v>
      </c>
      <c r="AD202" s="2">
        <v>133.1</v>
      </c>
      <c r="AE202" s="2">
        <v>8938.6</v>
      </c>
      <c r="AF202" s="2">
        <f t="shared" si="13"/>
        <v>1.4890475018459266</v>
      </c>
      <c r="AG202" s="2">
        <v>-0.4</v>
      </c>
      <c r="AH202" s="2">
        <v>6.2</v>
      </c>
    </row>
    <row r="203" spans="29:34" x14ac:dyDescent="0.3">
      <c r="AC203" s="1">
        <v>34516</v>
      </c>
      <c r="AD203" s="2">
        <v>58.2</v>
      </c>
      <c r="AE203" s="2">
        <v>9003</v>
      </c>
      <c r="AF203" s="2">
        <f t="shared" si="13"/>
        <v>0.64645118293902037</v>
      </c>
      <c r="AG203" s="2">
        <v>-0.2</v>
      </c>
      <c r="AH203" s="2">
        <v>6</v>
      </c>
    </row>
    <row r="204" spans="29:34" x14ac:dyDescent="0.3">
      <c r="AC204" s="1">
        <v>34608</v>
      </c>
      <c r="AD204" s="2">
        <v>112.7</v>
      </c>
      <c r="AE204" s="2">
        <v>9068.6</v>
      </c>
      <c r="AF204" s="2">
        <f t="shared" si="13"/>
        <v>1.2427497077828993</v>
      </c>
      <c r="AG204" s="2">
        <v>-0.4</v>
      </c>
      <c r="AH204" s="2">
        <v>5.6</v>
      </c>
    </row>
    <row r="205" spans="29:34" x14ac:dyDescent="0.3">
      <c r="AC205" s="1">
        <v>34700</v>
      </c>
      <c r="AD205" s="2">
        <v>34.299999999999997</v>
      </c>
      <c r="AE205" s="2">
        <v>9135.2000000000007</v>
      </c>
      <c r="AF205" s="2">
        <f t="shared" si="13"/>
        <v>0.37547070671687532</v>
      </c>
      <c r="AG205" s="2">
        <v>-0.1</v>
      </c>
      <c r="AH205" s="2">
        <v>5.5</v>
      </c>
    </row>
    <row r="206" spans="29:34" x14ac:dyDescent="0.3">
      <c r="AC206" s="1">
        <v>34790</v>
      </c>
      <c r="AD206" s="2">
        <v>35.200000000000003</v>
      </c>
      <c r="AE206" s="2">
        <v>9203.2000000000007</v>
      </c>
      <c r="AF206" s="2">
        <f t="shared" si="13"/>
        <v>0.3824756606397775</v>
      </c>
      <c r="AG206" s="2">
        <v>0.2</v>
      </c>
      <c r="AH206" s="2">
        <v>5.7</v>
      </c>
    </row>
    <row r="207" spans="29:34" x14ac:dyDescent="0.3">
      <c r="AC207" s="1">
        <v>34881</v>
      </c>
      <c r="AD207" s="2">
        <v>86.6</v>
      </c>
      <c r="AE207" s="2">
        <v>9272.2999999999993</v>
      </c>
      <c r="AF207" s="2">
        <f t="shared" si="13"/>
        <v>0.9339646042513724</v>
      </c>
      <c r="AG207" s="2">
        <v>0</v>
      </c>
      <c r="AH207" s="2">
        <v>5.7</v>
      </c>
    </row>
    <row r="208" spans="29:34" x14ac:dyDescent="0.3">
      <c r="AC208" s="1">
        <v>34973</v>
      </c>
      <c r="AD208" s="2">
        <v>72.400000000000006</v>
      </c>
      <c r="AE208" s="2">
        <v>9342.7000000000007</v>
      </c>
      <c r="AF208" s="2">
        <f t="shared" si="13"/>
        <v>0.7749365815021354</v>
      </c>
      <c r="AG208" s="2">
        <v>-0.1</v>
      </c>
      <c r="AH208" s="2">
        <v>5.6</v>
      </c>
    </row>
    <row r="209" spans="29:34" x14ac:dyDescent="0.3">
      <c r="AC209" s="1">
        <v>35065</v>
      </c>
      <c r="AD209" s="2">
        <v>67.3</v>
      </c>
      <c r="AE209" s="2">
        <v>9414.5</v>
      </c>
      <c r="AF209" s="2">
        <f t="shared" si="13"/>
        <v>0.71485474533963567</v>
      </c>
      <c r="AG209" s="2">
        <v>-0.1</v>
      </c>
      <c r="AH209" s="2">
        <v>5.5</v>
      </c>
    </row>
    <row r="210" spans="29:34" x14ac:dyDescent="0.3">
      <c r="AC210" s="1">
        <v>35156</v>
      </c>
      <c r="AD210" s="2">
        <v>180.5</v>
      </c>
      <c r="AE210" s="2">
        <v>9487.1</v>
      </c>
      <c r="AF210" s="2">
        <f t="shared" si="13"/>
        <v>1.902583508132095</v>
      </c>
      <c r="AG210" s="2">
        <v>0</v>
      </c>
      <c r="AH210" s="2">
        <v>5.5</v>
      </c>
    </row>
    <row r="211" spans="29:34" x14ac:dyDescent="0.3">
      <c r="AC211" s="1">
        <v>35247</v>
      </c>
      <c r="AD211" s="2">
        <v>97.3</v>
      </c>
      <c r="AE211" s="2">
        <v>9561</v>
      </c>
      <c r="AF211" s="2">
        <f t="shared" si="13"/>
        <v>1.0176759753163895</v>
      </c>
      <c r="AG211" s="2">
        <v>-0.2</v>
      </c>
      <c r="AH211" s="2">
        <v>5.3</v>
      </c>
    </row>
    <row r="212" spans="29:34" x14ac:dyDescent="0.3">
      <c r="AC212" s="1">
        <v>35339</v>
      </c>
      <c r="AD212" s="2">
        <v>112.2</v>
      </c>
      <c r="AE212" s="2">
        <v>9636.2999999999993</v>
      </c>
      <c r="AF212" s="2">
        <f t="shared" si="13"/>
        <v>1.1643473117275303</v>
      </c>
      <c r="AG212" s="2">
        <v>0</v>
      </c>
      <c r="AH212" s="2">
        <v>5.3</v>
      </c>
    </row>
    <row r="213" spans="29:34" x14ac:dyDescent="0.3">
      <c r="AC213" s="1">
        <v>35431</v>
      </c>
      <c r="AD213" s="2">
        <v>81.7</v>
      </c>
      <c r="AE213" s="2">
        <v>9713.1</v>
      </c>
      <c r="AF213" s="2">
        <f t="shared" si="13"/>
        <v>0.84113207935674494</v>
      </c>
      <c r="AG213" s="2">
        <v>-0.1</v>
      </c>
      <c r="AH213" s="2">
        <v>5.2</v>
      </c>
    </row>
    <row r="214" spans="29:34" x14ac:dyDescent="0.3">
      <c r="AC214" s="1">
        <v>35521</v>
      </c>
      <c r="AD214" s="2">
        <v>163.1</v>
      </c>
      <c r="AE214" s="2">
        <v>9791.6</v>
      </c>
      <c r="AF214" s="2">
        <f t="shared" ref="AF214:AF277" si="14">100*AD214/AE214</f>
        <v>1.6657134686874464</v>
      </c>
      <c r="AG214" s="2">
        <v>-0.2</v>
      </c>
      <c r="AH214" s="2">
        <v>5</v>
      </c>
    </row>
    <row r="215" spans="29:34" x14ac:dyDescent="0.3">
      <c r="AC215" s="1">
        <v>35612</v>
      </c>
      <c r="AD215" s="2">
        <v>139.80000000000001</v>
      </c>
      <c r="AE215" s="2">
        <v>9871.7000000000007</v>
      </c>
      <c r="AF215" s="2">
        <f t="shared" si="14"/>
        <v>1.4161694540960523</v>
      </c>
      <c r="AG215" s="2">
        <v>-0.1</v>
      </c>
      <c r="AH215" s="2">
        <v>4.9000000000000004</v>
      </c>
    </row>
    <row r="216" spans="29:34" x14ac:dyDescent="0.3">
      <c r="AC216" s="1">
        <v>35704</v>
      </c>
      <c r="AD216" s="2">
        <v>86.2</v>
      </c>
      <c r="AE216" s="2">
        <v>9953.6</v>
      </c>
      <c r="AF216" s="2">
        <f t="shared" si="14"/>
        <v>0.86601832502813048</v>
      </c>
      <c r="AG216" s="2">
        <v>-0.2</v>
      </c>
      <c r="AH216" s="2">
        <v>4.7</v>
      </c>
    </row>
    <row r="217" spans="29:34" x14ac:dyDescent="0.3">
      <c r="AC217" s="1">
        <v>35796</v>
      </c>
      <c r="AD217" s="2">
        <v>110.8</v>
      </c>
      <c r="AE217" s="2">
        <v>10037.5</v>
      </c>
      <c r="AF217" s="2">
        <f t="shared" si="14"/>
        <v>1.1038605230386052</v>
      </c>
      <c r="AG217" s="2">
        <v>-0.1</v>
      </c>
      <c r="AH217" s="2">
        <v>4.5999999999999996</v>
      </c>
    </row>
    <row r="218" spans="29:34" x14ac:dyDescent="0.3">
      <c r="AC218" s="1">
        <v>35886</v>
      </c>
      <c r="AD218" s="2">
        <v>109.7</v>
      </c>
      <c r="AE218" s="2">
        <v>10123.200000000001</v>
      </c>
      <c r="AF218" s="2">
        <f t="shared" si="14"/>
        <v>1.0836494389125968</v>
      </c>
      <c r="AG218" s="2">
        <v>-0.2</v>
      </c>
      <c r="AH218" s="2">
        <v>4.4000000000000004</v>
      </c>
    </row>
    <row r="219" spans="29:34" x14ac:dyDescent="0.3">
      <c r="AC219" s="1">
        <v>35977</v>
      </c>
      <c r="AD219" s="2">
        <v>149.4</v>
      </c>
      <c r="AE219" s="2">
        <v>10210.5</v>
      </c>
      <c r="AF219" s="2">
        <f t="shared" si="14"/>
        <v>1.4631996474217717</v>
      </c>
      <c r="AG219" s="2">
        <v>0.1</v>
      </c>
      <c r="AH219" s="2">
        <v>4.5</v>
      </c>
    </row>
    <row r="220" spans="29:34" x14ac:dyDescent="0.3">
      <c r="AC220" s="1">
        <v>36069</v>
      </c>
      <c r="AD220" s="2">
        <v>189.8</v>
      </c>
      <c r="AE220" s="2">
        <v>10299.200000000001</v>
      </c>
      <c r="AF220" s="2">
        <f t="shared" si="14"/>
        <v>1.8428615814820568</v>
      </c>
      <c r="AG220" s="2">
        <v>-0.1</v>
      </c>
      <c r="AH220" s="2">
        <v>4.4000000000000004</v>
      </c>
    </row>
    <row r="221" spans="29:34" x14ac:dyDescent="0.3">
      <c r="AC221" s="1">
        <v>36161</v>
      </c>
      <c r="AD221" s="2">
        <v>109.9</v>
      </c>
      <c r="AE221" s="2">
        <v>10389.1</v>
      </c>
      <c r="AF221" s="2">
        <f t="shared" si="14"/>
        <v>1.0578394663637851</v>
      </c>
      <c r="AG221" s="2">
        <v>-0.1</v>
      </c>
      <c r="AH221" s="2">
        <v>4.3</v>
      </c>
    </row>
    <row r="222" spans="29:34" x14ac:dyDescent="0.3">
      <c r="AC222" s="1">
        <v>36251</v>
      </c>
      <c r="AD222" s="2">
        <v>99.9</v>
      </c>
      <c r="AE222" s="2">
        <v>10480.200000000001</v>
      </c>
      <c r="AF222" s="2">
        <f t="shared" si="14"/>
        <v>0.95322608347168936</v>
      </c>
      <c r="AG222" s="2">
        <v>0</v>
      </c>
      <c r="AH222" s="2">
        <v>4.3</v>
      </c>
    </row>
    <row r="223" spans="29:34" x14ac:dyDescent="0.3">
      <c r="AC223" s="1">
        <v>36342</v>
      </c>
      <c r="AD223" s="2">
        <v>152.4</v>
      </c>
      <c r="AE223" s="2">
        <v>10572.6</v>
      </c>
      <c r="AF223" s="2">
        <f t="shared" si="14"/>
        <v>1.4414618920606095</v>
      </c>
      <c r="AG223" s="2">
        <v>-0.1</v>
      </c>
      <c r="AH223" s="2">
        <v>4.2</v>
      </c>
    </row>
    <row r="224" spans="29:34" x14ac:dyDescent="0.3">
      <c r="AC224" s="1">
        <v>36434</v>
      </c>
      <c r="AD224" s="2">
        <v>209.7</v>
      </c>
      <c r="AE224" s="2">
        <v>10666.4</v>
      </c>
      <c r="AF224" s="2">
        <f t="shared" si="14"/>
        <v>1.9659866496662417</v>
      </c>
      <c r="AG224" s="2">
        <v>-0.1</v>
      </c>
      <c r="AH224" s="2">
        <v>4.0999999999999996</v>
      </c>
    </row>
    <row r="225" spans="29:34" x14ac:dyDescent="0.3">
      <c r="AC225" s="1">
        <v>36526</v>
      </c>
      <c r="AD225" s="2">
        <v>35.4</v>
      </c>
      <c r="AE225" s="2">
        <v>10761.6</v>
      </c>
      <c r="AF225" s="2">
        <f t="shared" si="14"/>
        <v>0.3289473684210526</v>
      </c>
      <c r="AG225" s="2">
        <v>-0.1</v>
      </c>
      <c r="AH225" s="2">
        <v>4</v>
      </c>
    </row>
    <row r="226" spans="29:34" x14ac:dyDescent="0.3">
      <c r="AC226" s="1">
        <v>36617</v>
      </c>
      <c r="AD226" s="2">
        <v>233.5</v>
      </c>
      <c r="AE226" s="2">
        <v>10859.8</v>
      </c>
      <c r="AF226" s="2">
        <f t="shared" si="14"/>
        <v>2.1501316782997848</v>
      </c>
      <c r="AG226" s="2">
        <v>-0.1</v>
      </c>
      <c r="AH226" s="2">
        <v>3.9</v>
      </c>
    </row>
    <row r="227" spans="29:34" x14ac:dyDescent="0.3">
      <c r="AC227" s="1">
        <v>36708</v>
      </c>
      <c r="AD227" s="2">
        <v>16.100000000000001</v>
      </c>
      <c r="AE227" s="2">
        <v>10958.9</v>
      </c>
      <c r="AF227" s="2">
        <f t="shared" si="14"/>
        <v>0.14691255509220819</v>
      </c>
      <c r="AG227" s="2">
        <v>0.1</v>
      </c>
      <c r="AH227" s="2">
        <v>4</v>
      </c>
    </row>
    <row r="228" spans="29:34" x14ac:dyDescent="0.3">
      <c r="AC228" s="1">
        <v>36800</v>
      </c>
      <c r="AD228" s="2">
        <v>67.2</v>
      </c>
      <c r="AE228" s="2">
        <v>11058.5</v>
      </c>
      <c r="AF228" s="2">
        <f t="shared" si="14"/>
        <v>0.60767735226296515</v>
      </c>
      <c r="AG228" s="2">
        <v>-0.1</v>
      </c>
      <c r="AH228" s="2">
        <v>3.9</v>
      </c>
    </row>
    <row r="229" spans="29:34" x14ac:dyDescent="0.3">
      <c r="AC229" s="1">
        <v>36892</v>
      </c>
      <c r="AD229" s="2">
        <v>-36.299999999999997</v>
      </c>
      <c r="AE229" s="2">
        <v>11158.1</v>
      </c>
      <c r="AF229" s="2">
        <f t="shared" si="14"/>
        <v>-0.32532420394153122</v>
      </c>
      <c r="AG229" s="2">
        <v>0.3</v>
      </c>
      <c r="AH229" s="2">
        <v>4.2</v>
      </c>
    </row>
    <row r="230" spans="29:34" x14ac:dyDescent="0.3">
      <c r="AC230" s="1">
        <v>36982</v>
      </c>
      <c r="AD230" s="2">
        <v>67.099999999999994</v>
      </c>
      <c r="AE230" s="2">
        <v>11256.6</v>
      </c>
      <c r="AF230" s="2">
        <f t="shared" si="14"/>
        <v>0.59609473553293169</v>
      </c>
      <c r="AG230" s="2">
        <v>0.2</v>
      </c>
      <c r="AH230" s="2">
        <v>4.4000000000000004</v>
      </c>
    </row>
    <row r="231" spans="29:34" x14ac:dyDescent="0.3">
      <c r="AC231" s="1">
        <v>37073</v>
      </c>
      <c r="AD231" s="2">
        <v>-38.700000000000003</v>
      </c>
      <c r="AE231" s="2">
        <v>11353.9</v>
      </c>
      <c r="AF231" s="2">
        <f t="shared" si="14"/>
        <v>-0.340852042029611</v>
      </c>
      <c r="AG231" s="2">
        <v>0.4</v>
      </c>
      <c r="AH231" s="2">
        <v>4.8</v>
      </c>
    </row>
    <row r="232" spans="29:34" x14ac:dyDescent="0.3">
      <c r="AC232" s="1">
        <v>37165</v>
      </c>
      <c r="AD232" s="2">
        <v>31.1</v>
      </c>
      <c r="AE232" s="2">
        <v>11449.4</v>
      </c>
      <c r="AF232" s="2">
        <f t="shared" si="14"/>
        <v>0.27162995440809129</v>
      </c>
      <c r="AG232" s="2">
        <v>0.7</v>
      </c>
      <c r="AH232" s="2">
        <v>5.5</v>
      </c>
    </row>
    <row r="233" spans="29:34" x14ac:dyDescent="0.3">
      <c r="AC233" s="1">
        <v>37257</v>
      </c>
      <c r="AD233" s="2">
        <v>119.4</v>
      </c>
      <c r="AE233" s="2">
        <v>11541.1</v>
      </c>
      <c r="AF233" s="2">
        <f t="shared" si="14"/>
        <v>1.0345634298290458</v>
      </c>
      <c r="AG233" s="2">
        <v>0.2</v>
      </c>
      <c r="AH233" s="2">
        <v>5.7</v>
      </c>
    </row>
    <row r="234" spans="29:34" x14ac:dyDescent="0.3">
      <c r="AC234" s="1">
        <v>37347</v>
      </c>
      <c r="AD234" s="2">
        <v>70.099999999999994</v>
      </c>
      <c r="AE234" s="2">
        <v>11631.5</v>
      </c>
      <c r="AF234" s="2">
        <f t="shared" si="14"/>
        <v>0.60267377380389453</v>
      </c>
      <c r="AG234" s="2">
        <v>0.1</v>
      </c>
      <c r="AH234" s="2">
        <v>5.8</v>
      </c>
    </row>
    <row r="235" spans="29:34" x14ac:dyDescent="0.3">
      <c r="AC235" s="1">
        <v>37438</v>
      </c>
      <c r="AD235" s="2">
        <v>62</v>
      </c>
      <c r="AE235" s="2">
        <v>11719.6</v>
      </c>
      <c r="AF235" s="2">
        <f t="shared" si="14"/>
        <v>0.52902829448104027</v>
      </c>
      <c r="AG235" s="2">
        <v>-0.1</v>
      </c>
      <c r="AH235" s="2">
        <v>5.7</v>
      </c>
    </row>
    <row r="236" spans="29:34" x14ac:dyDescent="0.3">
      <c r="AC236" s="1">
        <v>37530</v>
      </c>
      <c r="AD236" s="2">
        <v>6.2</v>
      </c>
      <c r="AE236" s="2">
        <v>11805.1</v>
      </c>
      <c r="AF236" s="2">
        <f t="shared" si="14"/>
        <v>5.251967370034985E-2</v>
      </c>
      <c r="AG236" s="2">
        <v>0.2</v>
      </c>
      <c r="AH236" s="2">
        <v>5.9</v>
      </c>
    </row>
    <row r="237" spans="29:34" x14ac:dyDescent="0.3">
      <c r="AC237" s="1">
        <v>37622</v>
      </c>
      <c r="AD237" s="2">
        <v>65.7</v>
      </c>
      <c r="AE237" s="2">
        <v>11888.3</v>
      </c>
      <c r="AF237" s="2">
        <f t="shared" si="14"/>
        <v>0.55264419639477469</v>
      </c>
      <c r="AG237" s="2">
        <v>0</v>
      </c>
      <c r="AH237" s="2">
        <v>5.9</v>
      </c>
    </row>
    <row r="238" spans="29:34" x14ac:dyDescent="0.3">
      <c r="AC238" s="1">
        <v>37712</v>
      </c>
      <c r="AD238" s="2">
        <v>123.2</v>
      </c>
      <c r="AE238" s="2">
        <v>11966.9</v>
      </c>
      <c r="AF238" s="2">
        <f t="shared" si="14"/>
        <v>1.0295063884548212</v>
      </c>
      <c r="AG238" s="2">
        <v>0.2</v>
      </c>
      <c r="AH238" s="2">
        <v>6.1</v>
      </c>
    </row>
    <row r="239" spans="29:34" x14ac:dyDescent="0.3">
      <c r="AC239" s="1">
        <v>37803</v>
      </c>
      <c r="AD239" s="2">
        <v>222.2</v>
      </c>
      <c r="AE239" s="2">
        <v>12042.9</v>
      </c>
      <c r="AF239" s="2">
        <f t="shared" si="14"/>
        <v>1.8450705394879972</v>
      </c>
      <c r="AG239" s="2">
        <v>0</v>
      </c>
      <c r="AH239" s="2">
        <v>6.1</v>
      </c>
    </row>
    <row r="240" spans="29:34" x14ac:dyDescent="0.3">
      <c r="AC240" s="1">
        <v>37895</v>
      </c>
      <c r="AD240" s="2">
        <v>151.69999999999999</v>
      </c>
      <c r="AE240" s="2">
        <v>12116.4</v>
      </c>
      <c r="AF240" s="2">
        <f t="shared" si="14"/>
        <v>1.2520220527549435</v>
      </c>
      <c r="AG240" s="2">
        <v>-0.3</v>
      </c>
      <c r="AH240" s="2">
        <v>5.8</v>
      </c>
    </row>
    <row r="241" spans="29:34" x14ac:dyDescent="0.3">
      <c r="AC241" s="1">
        <v>37987</v>
      </c>
      <c r="AD241" s="2">
        <v>80.900000000000006</v>
      </c>
      <c r="AE241" s="2">
        <v>12187.1</v>
      </c>
      <c r="AF241" s="2">
        <f t="shared" si="14"/>
        <v>0.66381665859802585</v>
      </c>
      <c r="AG241" s="2">
        <v>-0.1</v>
      </c>
      <c r="AH241" s="2">
        <v>5.7</v>
      </c>
    </row>
    <row r="242" spans="29:34" x14ac:dyDescent="0.3">
      <c r="AC242" s="1">
        <v>38078</v>
      </c>
      <c r="AD242" s="2">
        <v>104.1</v>
      </c>
      <c r="AE242" s="2">
        <v>12256.1</v>
      </c>
      <c r="AF242" s="2">
        <f t="shared" si="14"/>
        <v>0.84937296529891237</v>
      </c>
      <c r="AG242" s="2">
        <v>-0.1</v>
      </c>
      <c r="AH242" s="2">
        <v>5.6</v>
      </c>
    </row>
    <row r="243" spans="29:34" x14ac:dyDescent="0.3">
      <c r="AC243" s="1">
        <v>38169</v>
      </c>
      <c r="AD243" s="2">
        <v>120.3</v>
      </c>
      <c r="AE243" s="2">
        <v>12324.3</v>
      </c>
      <c r="AF243" s="2">
        <f t="shared" si="14"/>
        <v>0.97612034760594923</v>
      </c>
      <c r="AG243" s="2">
        <v>-0.2</v>
      </c>
      <c r="AH243" s="2">
        <v>5.4</v>
      </c>
    </row>
    <row r="244" spans="29:34" x14ac:dyDescent="0.3">
      <c r="AC244" s="1">
        <v>38261</v>
      </c>
      <c r="AD244" s="2">
        <v>116.7</v>
      </c>
      <c r="AE244" s="2">
        <v>12392.4</v>
      </c>
      <c r="AF244" s="2">
        <f t="shared" si="14"/>
        <v>0.94170620703011521</v>
      </c>
      <c r="AG244" s="2">
        <v>0</v>
      </c>
      <c r="AH244" s="2">
        <v>5.4</v>
      </c>
    </row>
    <row r="245" spans="29:34" x14ac:dyDescent="0.3">
      <c r="AC245" s="1">
        <v>38353</v>
      </c>
      <c r="AD245" s="2">
        <v>152.5</v>
      </c>
      <c r="AE245" s="2">
        <v>12462.5</v>
      </c>
      <c r="AF245" s="2">
        <f t="shared" si="14"/>
        <v>1.2236710130391173</v>
      </c>
      <c r="AG245" s="2">
        <v>-0.1</v>
      </c>
      <c r="AH245" s="2">
        <v>5.3</v>
      </c>
    </row>
    <row r="246" spans="29:34" x14ac:dyDescent="0.3">
      <c r="AC246" s="1">
        <v>38443</v>
      </c>
      <c r="AD246" s="2">
        <v>77</v>
      </c>
      <c r="AE246" s="2">
        <v>12533.1</v>
      </c>
      <c r="AF246" s="2">
        <f t="shared" si="14"/>
        <v>0.61437313992547726</v>
      </c>
      <c r="AG246" s="2">
        <v>-0.2</v>
      </c>
      <c r="AH246" s="2">
        <v>5.0999999999999996</v>
      </c>
    </row>
    <row r="247" spans="29:34" x14ac:dyDescent="0.3">
      <c r="AC247" s="1">
        <v>38534</v>
      </c>
      <c r="AD247" s="2">
        <v>115.7</v>
      </c>
      <c r="AE247" s="2">
        <v>12604.4</v>
      </c>
      <c r="AF247" s="2">
        <f t="shared" si="14"/>
        <v>0.91793342007552925</v>
      </c>
      <c r="AG247" s="2">
        <v>-0.1</v>
      </c>
      <c r="AH247" s="2">
        <v>5</v>
      </c>
    </row>
    <row r="248" spans="29:34" x14ac:dyDescent="0.3">
      <c r="AC248" s="1">
        <v>38626</v>
      </c>
      <c r="AD248" s="2">
        <v>79.099999999999994</v>
      </c>
      <c r="AE248" s="2">
        <v>12676.7</v>
      </c>
      <c r="AF248" s="2">
        <f t="shared" si="14"/>
        <v>0.6239794268224379</v>
      </c>
      <c r="AG248" s="2">
        <v>0</v>
      </c>
      <c r="AH248" s="2">
        <v>5</v>
      </c>
    </row>
    <row r="249" spans="29:34" x14ac:dyDescent="0.3">
      <c r="AC249" s="1">
        <v>38718</v>
      </c>
      <c r="AD249" s="2">
        <v>174.4</v>
      </c>
      <c r="AE249" s="2">
        <v>12750.3</v>
      </c>
      <c r="AF249" s="2">
        <f t="shared" si="14"/>
        <v>1.3678109534677616</v>
      </c>
      <c r="AG249" s="2">
        <v>-0.3</v>
      </c>
      <c r="AH249" s="2">
        <v>4.7</v>
      </c>
    </row>
    <row r="250" spans="29:34" x14ac:dyDescent="0.3">
      <c r="AC250" s="1">
        <v>38808</v>
      </c>
      <c r="AD250" s="2">
        <v>45.2</v>
      </c>
      <c r="AE250" s="2">
        <v>12825.8</v>
      </c>
      <c r="AF250" s="2">
        <f t="shared" si="14"/>
        <v>0.35241466419248701</v>
      </c>
      <c r="AG250" s="2">
        <v>-0.1</v>
      </c>
      <c r="AH250" s="2">
        <v>4.5999999999999996</v>
      </c>
    </row>
    <row r="251" spans="29:34" x14ac:dyDescent="0.3">
      <c r="AC251" s="1">
        <v>38899</v>
      </c>
      <c r="AD251" s="2">
        <v>12.8</v>
      </c>
      <c r="AE251" s="2">
        <v>12902.4</v>
      </c>
      <c r="AF251" s="2">
        <f t="shared" si="14"/>
        <v>9.9206349206349215E-2</v>
      </c>
      <c r="AG251" s="2">
        <v>0</v>
      </c>
      <c r="AH251" s="2">
        <v>4.5999999999999996</v>
      </c>
    </row>
    <row r="252" spans="29:34" x14ac:dyDescent="0.3">
      <c r="AC252" s="1">
        <v>38991</v>
      </c>
      <c r="AD252" s="2">
        <v>114</v>
      </c>
      <c r="AE252" s="2">
        <v>12979.9</v>
      </c>
      <c r="AF252" s="2">
        <f t="shared" si="14"/>
        <v>0.87828103452260808</v>
      </c>
      <c r="AG252" s="2">
        <v>-0.2</v>
      </c>
      <c r="AH252" s="2">
        <v>4.4000000000000004</v>
      </c>
    </row>
    <row r="253" spans="29:34" x14ac:dyDescent="0.3">
      <c r="AC253" s="1">
        <v>39083</v>
      </c>
      <c r="AD253" s="2">
        <v>9.6999999999999993</v>
      </c>
      <c r="AE253" s="2">
        <v>13058.4</v>
      </c>
      <c r="AF253" s="2">
        <f t="shared" si="14"/>
        <v>7.4281688415119757E-2</v>
      </c>
      <c r="AG253" s="2">
        <v>0.1</v>
      </c>
      <c r="AH253" s="2">
        <v>4.5</v>
      </c>
    </row>
    <row r="254" spans="29:34" x14ac:dyDescent="0.3">
      <c r="AC254" s="1">
        <v>39173</v>
      </c>
      <c r="AD254" s="2">
        <v>113.4</v>
      </c>
      <c r="AE254" s="2">
        <v>13138.1</v>
      </c>
      <c r="AF254" s="2">
        <f t="shared" si="14"/>
        <v>0.86313850556777616</v>
      </c>
      <c r="AG254" s="2">
        <v>0</v>
      </c>
      <c r="AH254" s="2">
        <v>4.5</v>
      </c>
    </row>
    <row r="255" spans="29:34" x14ac:dyDescent="0.3">
      <c r="AC255" s="1">
        <v>39264</v>
      </c>
      <c r="AD255" s="2">
        <v>100</v>
      </c>
      <c r="AE255" s="2">
        <v>13217.7</v>
      </c>
      <c r="AF255" s="2">
        <f t="shared" si="14"/>
        <v>0.75656127768068571</v>
      </c>
      <c r="AG255" s="2">
        <v>0.2</v>
      </c>
      <c r="AH255" s="2">
        <v>4.7</v>
      </c>
    </row>
    <row r="256" spans="29:34" x14ac:dyDescent="0.3">
      <c r="AC256" s="1">
        <v>39356</v>
      </c>
      <c r="AD256" s="2">
        <v>54.6</v>
      </c>
      <c r="AE256" s="2">
        <v>13296.5</v>
      </c>
      <c r="AF256" s="2">
        <f t="shared" si="14"/>
        <v>0.41063437746775466</v>
      </c>
      <c r="AG256" s="2">
        <v>0.1</v>
      </c>
      <c r="AH256" s="2">
        <v>4.8</v>
      </c>
    </row>
    <row r="257" spans="29:34" x14ac:dyDescent="0.3">
      <c r="AC257" s="1">
        <v>39448</v>
      </c>
      <c r="AD257" s="2">
        <v>-100.7</v>
      </c>
      <c r="AE257" s="2">
        <v>13373.3</v>
      </c>
      <c r="AF257" s="2">
        <f t="shared" si="14"/>
        <v>-0.75299290377094663</v>
      </c>
      <c r="AG257" s="2">
        <v>0.2</v>
      </c>
      <c r="AH257" s="2">
        <v>5</v>
      </c>
    </row>
    <row r="258" spans="29:34" x14ac:dyDescent="0.3">
      <c r="AC258" s="1">
        <v>39539</v>
      </c>
      <c r="AD258" s="2">
        <v>73.8</v>
      </c>
      <c r="AE258" s="2">
        <v>13449.5</v>
      </c>
      <c r="AF258" s="2">
        <f t="shared" si="14"/>
        <v>0.54871928324473029</v>
      </c>
      <c r="AG258" s="2">
        <v>0.3</v>
      </c>
      <c r="AH258" s="2">
        <v>5.3</v>
      </c>
    </row>
    <row r="259" spans="29:34" x14ac:dyDescent="0.3">
      <c r="AC259" s="1">
        <v>39630</v>
      </c>
      <c r="AD259" s="2">
        <v>-74.099999999999994</v>
      </c>
      <c r="AE259" s="2">
        <v>13523.3</v>
      </c>
      <c r="AF259" s="2">
        <f t="shared" si="14"/>
        <v>-0.54794317954937033</v>
      </c>
      <c r="AG259" s="2">
        <v>0.7</v>
      </c>
      <c r="AH259" s="2">
        <v>6</v>
      </c>
    </row>
    <row r="260" spans="29:34" x14ac:dyDescent="0.3">
      <c r="AC260" s="1">
        <v>39722</v>
      </c>
      <c r="AD260" s="2">
        <v>-320.5</v>
      </c>
      <c r="AE260" s="2">
        <v>13594</v>
      </c>
      <c r="AF260" s="2">
        <f t="shared" si="14"/>
        <v>-2.3576577902015594</v>
      </c>
      <c r="AG260" s="2">
        <v>0.9</v>
      </c>
      <c r="AH260" s="2">
        <v>6.9</v>
      </c>
    </row>
    <row r="261" spans="29:34" x14ac:dyDescent="0.3">
      <c r="AC261" s="1">
        <v>39814</v>
      </c>
      <c r="AD261" s="2">
        <v>-202.5</v>
      </c>
      <c r="AE261" s="2">
        <v>13660.1</v>
      </c>
      <c r="AF261" s="2">
        <f t="shared" si="14"/>
        <v>-1.4824196016134581</v>
      </c>
      <c r="AG261" s="2">
        <v>1.4</v>
      </c>
      <c r="AH261" s="2">
        <v>8.3000000000000007</v>
      </c>
    </row>
    <row r="262" spans="29:34" x14ac:dyDescent="0.3">
      <c r="AC262" s="1">
        <v>39904</v>
      </c>
      <c r="AD262" s="2">
        <v>-15.2</v>
      </c>
      <c r="AE262" s="2">
        <v>13719.2</v>
      </c>
      <c r="AF262" s="2">
        <f t="shared" si="14"/>
        <v>-0.1107936322817657</v>
      </c>
      <c r="AG262" s="2">
        <v>1</v>
      </c>
      <c r="AH262" s="2">
        <v>9.3000000000000007</v>
      </c>
    </row>
    <row r="263" spans="29:34" x14ac:dyDescent="0.3">
      <c r="AC263" s="1">
        <v>39995</v>
      </c>
      <c r="AD263" s="2">
        <v>45.6</v>
      </c>
      <c r="AE263" s="2">
        <v>13774.8</v>
      </c>
      <c r="AF263" s="2">
        <f t="shared" si="14"/>
        <v>0.3310392891366844</v>
      </c>
      <c r="AG263" s="2">
        <v>0.3</v>
      </c>
      <c r="AH263" s="2">
        <v>9.6</v>
      </c>
    </row>
    <row r="264" spans="29:34" x14ac:dyDescent="0.3">
      <c r="AC264" s="1">
        <v>40087</v>
      </c>
      <c r="AD264" s="2">
        <v>137.69999999999999</v>
      </c>
      <c r="AE264" s="2">
        <v>13827.5</v>
      </c>
      <c r="AF264" s="2">
        <f t="shared" si="14"/>
        <v>0.99584161996022402</v>
      </c>
      <c r="AG264" s="2">
        <v>0.3</v>
      </c>
      <c r="AH264" s="2">
        <v>9.9</v>
      </c>
    </row>
    <row r="265" spans="29:34" x14ac:dyDescent="0.3">
      <c r="AC265" s="1">
        <v>40179</v>
      </c>
      <c r="AD265" s="2">
        <v>57.5</v>
      </c>
      <c r="AE265" s="2">
        <v>13877</v>
      </c>
      <c r="AF265" s="2">
        <f t="shared" si="14"/>
        <v>0.41435468761259636</v>
      </c>
      <c r="AG265" s="2">
        <v>-0.1</v>
      </c>
      <c r="AH265" s="2">
        <v>9.8000000000000007</v>
      </c>
    </row>
    <row r="266" spans="29:34" x14ac:dyDescent="0.3">
      <c r="AC266" s="1">
        <v>40269</v>
      </c>
      <c r="AD266" s="2">
        <v>140.30000000000001</v>
      </c>
      <c r="AE266" s="2">
        <v>13925.7</v>
      </c>
      <c r="AF266" s="2">
        <f t="shared" si="14"/>
        <v>1.0074897491688031</v>
      </c>
      <c r="AG266" s="2">
        <v>-0.2</v>
      </c>
      <c r="AH266" s="2">
        <v>9.6</v>
      </c>
    </row>
    <row r="267" spans="29:34" x14ac:dyDescent="0.3">
      <c r="AC267" s="1">
        <v>40360</v>
      </c>
      <c r="AD267" s="2">
        <v>101.3</v>
      </c>
      <c r="AE267" s="2">
        <v>13974.4</v>
      </c>
      <c r="AF267" s="2">
        <f t="shared" si="14"/>
        <v>0.72489695443095947</v>
      </c>
      <c r="AG267" s="2">
        <v>-0.1</v>
      </c>
      <c r="AH267" s="2">
        <v>9.5</v>
      </c>
    </row>
    <row r="268" spans="29:34" x14ac:dyDescent="0.3">
      <c r="AC268" s="1">
        <v>40452</v>
      </c>
      <c r="AD268" s="2">
        <v>103.1</v>
      </c>
      <c r="AE268" s="2">
        <v>14024.2</v>
      </c>
      <c r="AF268" s="2">
        <f t="shared" si="14"/>
        <v>0.73515779866231223</v>
      </c>
      <c r="AG268" s="2">
        <v>0</v>
      </c>
      <c r="AH268" s="2">
        <v>9.5</v>
      </c>
    </row>
    <row r="269" spans="29:34" x14ac:dyDescent="0.3">
      <c r="AC269" s="1">
        <v>40544</v>
      </c>
      <c r="AD269" s="2">
        <v>-48.4</v>
      </c>
      <c r="AE269" s="2">
        <v>14078.9</v>
      </c>
      <c r="AF269" s="2">
        <f t="shared" si="14"/>
        <v>-0.34377685756699744</v>
      </c>
      <c r="AG269" s="2">
        <v>-0.5</v>
      </c>
      <c r="AH269" s="2">
        <v>9</v>
      </c>
    </row>
    <row r="270" spans="29:34" x14ac:dyDescent="0.3">
      <c r="AC270" s="1">
        <v>40634</v>
      </c>
      <c r="AD270" s="2">
        <v>117.3</v>
      </c>
      <c r="AE270" s="2">
        <v>14136.3</v>
      </c>
      <c r="AF270" s="2">
        <f t="shared" si="14"/>
        <v>0.82977865495214453</v>
      </c>
      <c r="AG270" s="2">
        <v>0</v>
      </c>
      <c r="AH270" s="2">
        <v>9</v>
      </c>
    </row>
    <row r="271" spans="29:34" x14ac:dyDescent="0.3">
      <c r="AC271" s="1">
        <v>40725</v>
      </c>
      <c r="AD271" s="2">
        <v>50.8</v>
      </c>
      <c r="AE271" s="2">
        <v>14195.4</v>
      </c>
      <c r="AF271" s="2">
        <f t="shared" si="14"/>
        <v>0.35786240613156378</v>
      </c>
      <c r="AG271" s="2">
        <v>0</v>
      </c>
      <c r="AH271" s="2">
        <v>9</v>
      </c>
    </row>
    <row r="272" spans="29:34" x14ac:dyDescent="0.3">
      <c r="AC272" s="1">
        <v>40817</v>
      </c>
      <c r="AD272" s="2">
        <v>180</v>
      </c>
      <c r="AE272" s="2">
        <v>14255.9</v>
      </c>
      <c r="AF272" s="2">
        <f t="shared" si="14"/>
        <v>1.2626351194943848</v>
      </c>
      <c r="AG272" s="2">
        <v>-0.3</v>
      </c>
      <c r="AH272" s="2">
        <v>8.6999999999999993</v>
      </c>
    </row>
    <row r="273" spans="29:34" x14ac:dyDescent="0.3">
      <c r="AC273" s="1">
        <v>40909</v>
      </c>
      <c r="AD273" s="2">
        <v>139.5</v>
      </c>
      <c r="AE273" s="2">
        <v>14317.4</v>
      </c>
      <c r="AF273" s="2">
        <f t="shared" si="14"/>
        <v>0.97433891628368285</v>
      </c>
      <c r="AG273" s="2">
        <v>-0.4</v>
      </c>
      <c r="AH273" s="2">
        <v>8.3000000000000007</v>
      </c>
    </row>
    <row r="274" spans="29:34" x14ac:dyDescent="0.3">
      <c r="AC274" s="1">
        <v>41000</v>
      </c>
      <c r="AD274" s="2">
        <v>46.1</v>
      </c>
      <c r="AE274" s="2">
        <v>14379.3</v>
      </c>
      <c r="AF274" s="2">
        <f t="shared" si="14"/>
        <v>0.32059975103099597</v>
      </c>
      <c r="AG274" s="2">
        <v>-0.1</v>
      </c>
      <c r="AH274" s="2">
        <v>8.1999999999999993</v>
      </c>
    </row>
    <row r="275" spans="29:34" x14ac:dyDescent="0.3">
      <c r="AC275" s="1">
        <v>41091</v>
      </c>
      <c r="AD275" s="2">
        <v>106.3</v>
      </c>
      <c r="AE275" s="2">
        <v>14441.9</v>
      </c>
      <c r="AF275" s="2">
        <f t="shared" si="14"/>
        <v>0.73605273544339733</v>
      </c>
      <c r="AG275" s="2">
        <v>-0.2</v>
      </c>
      <c r="AH275" s="2">
        <v>8</v>
      </c>
    </row>
    <row r="276" spans="29:34" x14ac:dyDescent="0.3">
      <c r="AC276" s="1">
        <v>41183</v>
      </c>
      <c r="AD276" s="2">
        <v>5.6</v>
      </c>
      <c r="AE276" s="2">
        <v>14505.4</v>
      </c>
      <c r="AF276" s="2">
        <f t="shared" si="14"/>
        <v>3.8606312132033589E-2</v>
      </c>
      <c r="AG276" s="2">
        <v>-0.2</v>
      </c>
      <c r="AH276" s="2">
        <v>7.8</v>
      </c>
    </row>
    <row r="277" spans="29:34" x14ac:dyDescent="0.3">
      <c r="AC277" s="1">
        <v>41275</v>
      </c>
      <c r="AD277" s="2">
        <v>44.3</v>
      </c>
      <c r="AE277" s="2">
        <v>14568.9</v>
      </c>
      <c r="AF277" s="2">
        <f t="shared" si="14"/>
        <v>0.30407237334321741</v>
      </c>
      <c r="AG277" s="2">
        <v>-0.1</v>
      </c>
      <c r="AH277" s="2">
        <v>7.7</v>
      </c>
    </row>
    <row r="278" spans="29:34" x14ac:dyDescent="0.3">
      <c r="AC278" s="1">
        <v>41365</v>
      </c>
      <c r="AD278" s="2">
        <v>64.8</v>
      </c>
      <c r="AE278" s="2">
        <v>14633.2</v>
      </c>
      <c r="AF278" s="2">
        <f t="shared" ref="AF278" si="15">100*AD278/AE278</f>
        <v>0.4428286362518109</v>
      </c>
      <c r="AG278" s="2">
        <v>-0.1</v>
      </c>
      <c r="AH278" s="2">
        <v>7.6</v>
      </c>
    </row>
    <row r="279" spans="29:34" x14ac:dyDescent="0.3">
      <c r="AE279" s="2">
        <v>14698.8</v>
      </c>
      <c r="AF279" s="2"/>
      <c r="AG279" s="60" t="e">
        <f>NA()</f>
        <v>#N/A</v>
      </c>
      <c r="AH279" s="60" t="e">
        <f>NA()</f>
        <v>#N/A</v>
      </c>
    </row>
    <row r="280" spans="29:34" x14ac:dyDescent="0.3">
      <c r="AE280" s="2">
        <v>14765.8</v>
      </c>
      <c r="AF280" s="2"/>
      <c r="AG280" s="2"/>
    </row>
    <row r="281" spans="29:34" x14ac:dyDescent="0.3">
      <c r="AE281" s="2">
        <v>14835.3</v>
      </c>
      <c r="AF281" s="2"/>
      <c r="AG281" s="2"/>
    </row>
    <row r="282" spans="29:34" x14ac:dyDescent="0.3">
      <c r="AE282" s="2">
        <v>14906.8</v>
      </c>
      <c r="AF282" s="2"/>
      <c r="AG282" s="2"/>
    </row>
    <row r="283" spans="29:34" x14ac:dyDescent="0.3">
      <c r="AE283" s="2">
        <v>14980.2</v>
      </c>
      <c r="AF283" s="2"/>
      <c r="AG283" s="2"/>
    </row>
    <row r="284" spans="29:34" x14ac:dyDescent="0.3">
      <c r="AE284" s="2">
        <v>15055.8</v>
      </c>
      <c r="AF284" s="2"/>
      <c r="AG284" s="2"/>
    </row>
    <row r="285" spans="29:34" x14ac:dyDescent="0.3">
      <c r="AE285" s="2">
        <v>15133.6</v>
      </c>
      <c r="AF285" s="2"/>
      <c r="AG285" s="2"/>
    </row>
    <row r="286" spans="29:34" x14ac:dyDescent="0.3">
      <c r="AE286" s="2">
        <v>15213</v>
      </c>
      <c r="AF286" s="2"/>
      <c r="AG286" s="2"/>
    </row>
    <row r="287" spans="29:34" x14ac:dyDescent="0.3">
      <c r="AE287" s="2">
        <v>15294.6</v>
      </c>
      <c r="AF287" s="2"/>
      <c r="AG287" s="2"/>
    </row>
    <row r="288" spans="29:34" x14ac:dyDescent="0.3">
      <c r="AE288" s="2">
        <v>15378.4</v>
      </c>
      <c r="AF288" s="2"/>
      <c r="AG288" s="60"/>
    </row>
    <row r="289" spans="31:32" x14ac:dyDescent="0.3">
      <c r="AE289" s="2">
        <v>15464.3</v>
      </c>
      <c r="AF289" s="2"/>
    </row>
    <row r="290" spans="31:32" x14ac:dyDescent="0.3">
      <c r="AE290" s="2">
        <v>15553.4</v>
      </c>
      <c r="AF290" s="2"/>
    </row>
    <row r="291" spans="31:32" x14ac:dyDescent="0.3">
      <c r="AE291" s="2">
        <v>15644.7</v>
      </c>
      <c r="AF291" s="2"/>
    </row>
    <row r="292" spans="31:32" x14ac:dyDescent="0.3">
      <c r="AE292" s="2">
        <v>15738.1</v>
      </c>
      <c r="AF292" s="2"/>
    </row>
    <row r="293" spans="31:32" x14ac:dyDescent="0.3">
      <c r="AE293" s="2">
        <v>15833.7</v>
      </c>
      <c r="AF293" s="2"/>
    </row>
    <row r="294" spans="31:32" x14ac:dyDescent="0.3">
      <c r="AE294" s="2">
        <v>15931.2</v>
      </c>
      <c r="AF294" s="2"/>
    </row>
    <row r="295" spans="31:32" x14ac:dyDescent="0.3">
      <c r="AE295" s="2">
        <v>16029.8</v>
      </c>
      <c r="AF295" s="2"/>
    </row>
    <row r="296" spans="31:32" x14ac:dyDescent="0.3">
      <c r="AE296" s="2">
        <v>16129.1</v>
      </c>
      <c r="AF296" s="2"/>
    </row>
    <row r="297" spans="31:32" x14ac:dyDescent="0.3">
      <c r="AE297" s="2">
        <v>16227.8</v>
      </c>
      <c r="AF297" s="2"/>
    </row>
    <row r="298" spans="31:32" x14ac:dyDescent="0.3">
      <c r="AE298" s="2">
        <v>16326.8</v>
      </c>
      <c r="AF298" s="2"/>
    </row>
    <row r="299" spans="31:32" x14ac:dyDescent="0.3">
      <c r="AE299" s="2">
        <v>16425.7</v>
      </c>
      <c r="AF299" s="2"/>
    </row>
    <row r="300" spans="31:32" x14ac:dyDescent="0.3">
      <c r="AE300" s="2">
        <v>16524.400000000001</v>
      </c>
      <c r="AF300" s="2"/>
    </row>
    <row r="301" spans="31:32" x14ac:dyDescent="0.3">
      <c r="AE301" s="2">
        <v>16622.400000000001</v>
      </c>
      <c r="AF301" s="2"/>
    </row>
    <row r="302" spans="31:32" x14ac:dyDescent="0.3">
      <c r="AE302" s="2">
        <v>16719.7</v>
      </c>
      <c r="AF302" s="2"/>
    </row>
    <row r="303" spans="31:32" x14ac:dyDescent="0.3">
      <c r="AE303" s="2">
        <v>16816.5</v>
      </c>
      <c r="AF303" s="2"/>
    </row>
    <row r="304" spans="31:32" x14ac:dyDescent="0.3">
      <c r="AE304" s="2">
        <v>16912.8</v>
      </c>
      <c r="AF304" s="2"/>
    </row>
    <row r="305" spans="31:32" x14ac:dyDescent="0.3">
      <c r="AE305" s="2">
        <v>17008.5</v>
      </c>
      <c r="AF305" s="2"/>
    </row>
    <row r="306" spans="31:32" x14ac:dyDescent="0.3">
      <c r="AE306" s="2">
        <v>17103.5</v>
      </c>
      <c r="AF306" s="2"/>
    </row>
    <row r="307" spans="31:32" x14ac:dyDescent="0.3">
      <c r="AE307" s="2">
        <v>17198.2</v>
      </c>
      <c r="AF307" s="2"/>
    </row>
    <row r="308" spans="31:32" x14ac:dyDescent="0.3">
      <c r="AE308" s="2">
        <v>17292.7</v>
      </c>
      <c r="AF308" s="2"/>
    </row>
    <row r="309" spans="31:32" x14ac:dyDescent="0.3">
      <c r="AE309" s="2">
        <v>17387.400000000001</v>
      </c>
      <c r="AF309" s="2"/>
    </row>
    <row r="310" spans="31:32" x14ac:dyDescent="0.3">
      <c r="AE310" s="2">
        <v>17482.2</v>
      </c>
      <c r="AF310" s="2"/>
    </row>
    <row r="311" spans="31:32" x14ac:dyDescent="0.3">
      <c r="AE311" s="2">
        <v>17577.2</v>
      </c>
      <c r="AF311" s="2"/>
    </row>
    <row r="312" spans="31:32" x14ac:dyDescent="0.3">
      <c r="AE312" s="2">
        <v>17672.400000000001</v>
      </c>
      <c r="AF312" s="2"/>
    </row>
    <row r="313" spans="31:32" x14ac:dyDescent="0.3">
      <c r="AE313" s="2">
        <v>17768.2</v>
      </c>
      <c r="AF313" s="2"/>
    </row>
    <row r="314" spans="31:32" x14ac:dyDescent="0.3">
      <c r="AE314" s="2">
        <v>17863.900000000001</v>
      </c>
      <c r="AF314" s="2"/>
    </row>
    <row r="315" spans="31:32" x14ac:dyDescent="0.3">
      <c r="AE315" s="2">
        <v>17960.099999999999</v>
      </c>
      <c r="AF315" s="2"/>
    </row>
    <row r="316" spans="31:32" x14ac:dyDescent="0.3">
      <c r="AE316" s="2">
        <v>18056.900000000001</v>
      </c>
      <c r="AF316" s="2"/>
    </row>
    <row r="317" spans="31:32" x14ac:dyDescent="0.3">
      <c r="AE317" s="2">
        <v>18154.5</v>
      </c>
      <c r="AF317" s="2"/>
    </row>
    <row r="318" spans="31:32" x14ac:dyDescent="0.3">
      <c r="AE318" s="2">
        <v>18254.5</v>
      </c>
      <c r="AF318" s="2"/>
    </row>
    <row r="319" spans="31:32" x14ac:dyDescent="0.3">
      <c r="AE319" s="2">
        <v>18354.900000000001</v>
      </c>
      <c r="AF319" s="2"/>
    </row>
    <row r="320" spans="31:32" x14ac:dyDescent="0.3">
      <c r="AE320" s="2">
        <v>18455.3</v>
      </c>
      <c r="AF320" s="2"/>
    </row>
  </sheetData>
  <mergeCells count="7">
    <mergeCell ref="Z3:AA3"/>
    <mergeCell ref="D3:G3"/>
    <mergeCell ref="I3:K3"/>
    <mergeCell ref="M3:O3"/>
    <mergeCell ref="Q3:S3"/>
    <mergeCell ref="V3:W3"/>
    <mergeCell ref="X3:Y3"/>
  </mergeCells>
  <pageMargins left="0.7" right="0.7" top="0.75" bottom="0.75" header="0.3" footer="0.3"/>
  <legacy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0"/>
  <sheetViews>
    <sheetView workbookViewId="0">
      <selection activeCell="A5" sqref="A5"/>
    </sheetView>
  </sheetViews>
  <sheetFormatPr defaultRowHeight="14.4" x14ac:dyDescent="0.3"/>
  <cols>
    <col min="1" max="1" width="20.6640625" customWidth="1"/>
    <col min="2" max="2" width="7.21875" customWidth="1"/>
    <col min="3" max="3" width="8.6640625" customWidth="1"/>
  </cols>
  <sheetData>
    <row r="1" spans="1:5" x14ac:dyDescent="0.3">
      <c r="A1" s="3"/>
      <c r="B1" s="3"/>
      <c r="C1" s="3"/>
    </row>
    <row r="2" spans="1:5" x14ac:dyDescent="0.3">
      <c r="A2" s="3"/>
      <c r="B2" s="3"/>
      <c r="C2" s="3"/>
    </row>
    <row r="3" spans="1:5" x14ac:dyDescent="0.3">
      <c r="A3" s="3"/>
      <c r="B3" s="3"/>
      <c r="C3" s="3"/>
    </row>
    <row r="4" spans="1:5" x14ac:dyDescent="0.3">
      <c r="A4" s="3"/>
      <c r="B4" s="3"/>
      <c r="C4" s="3" t="s">
        <v>207</v>
      </c>
    </row>
    <row r="5" spans="1:5" x14ac:dyDescent="0.3">
      <c r="A5" s="3"/>
      <c r="B5" s="3"/>
      <c r="C5" s="3">
        <v>1990</v>
      </c>
      <c r="D5">
        <v>2001</v>
      </c>
      <c r="E5">
        <v>2007</v>
      </c>
    </row>
    <row r="6" spans="1:5" x14ac:dyDescent="0.3">
      <c r="A6" s="3"/>
      <c r="B6" s="3">
        <v>-1</v>
      </c>
      <c r="C6" s="71">
        <v>0</v>
      </c>
      <c r="D6" s="71">
        <v>0</v>
      </c>
      <c r="E6" s="71">
        <v>0</v>
      </c>
    </row>
    <row r="7" spans="1:5" x14ac:dyDescent="0.3">
      <c r="A7" s="3"/>
      <c r="B7" s="3">
        <v>0</v>
      </c>
      <c r="C7" s="72">
        <f>[1]combined!C6</f>
        <v>-5.3641843296647366E-3</v>
      </c>
      <c r="D7" s="73">
        <f>[1]combined!J6</f>
        <v>-2.8651931355084398E-4</v>
      </c>
      <c r="E7" s="73">
        <f>[1]combined!Q6</f>
        <v>4.553392623918376E-3</v>
      </c>
    </row>
    <row r="8" spans="1:5" x14ac:dyDescent="0.3">
      <c r="A8" s="3"/>
      <c r="B8" s="3">
        <v>1</v>
      </c>
      <c r="C8" s="72">
        <f>[1]combined!C7</f>
        <v>-2.9397830367234219E-2</v>
      </c>
      <c r="D8" s="73">
        <f>[1]combined!J7</f>
        <v>-2.1023846203652313E-2</v>
      </c>
      <c r="E8" s="73">
        <f>[1]combined!Q7</f>
        <v>1.5365118331634045E-2</v>
      </c>
    </row>
    <row r="9" spans="1:5" x14ac:dyDescent="0.3">
      <c r="A9" s="3"/>
      <c r="B9" s="3">
        <f>B8+1</f>
        <v>2</v>
      </c>
      <c r="C9" s="72">
        <f>[1]combined!C8</f>
        <v>-1.196107771557757E-2</v>
      </c>
      <c r="D9" s="73">
        <f>[1]combined!J8</f>
        <v>-3.2585265797676906E-2</v>
      </c>
      <c r="E9" s="73">
        <f>[1]combined!Q8</f>
        <v>1.8045311246995266E-3</v>
      </c>
    </row>
    <row r="10" spans="1:5" x14ac:dyDescent="0.3">
      <c r="B10" s="3">
        <f t="shared" ref="B10:B23" si="0">B9+1</f>
        <v>3</v>
      </c>
      <c r="C10" s="72">
        <f>[1]combined!C9</f>
        <v>7.0692368421172921E-2</v>
      </c>
      <c r="D10" s="73">
        <f>[1]combined!J9</f>
        <v>5.8483806857372755E-2</v>
      </c>
      <c r="E10" s="73">
        <f>[1]combined!Q9</f>
        <v>1.1165477036368845E-2</v>
      </c>
    </row>
    <row r="11" spans="1:5" x14ac:dyDescent="0.3">
      <c r="A11" s="3"/>
      <c r="B11" s="3">
        <f t="shared" si="0"/>
        <v>4</v>
      </c>
      <c r="C11" s="72">
        <f>[1]combined!C10</f>
        <v>6.6328614732556454E-2</v>
      </c>
      <c r="D11" s="73">
        <f>[1]combined!J10</f>
        <v>5.2145059627332589E-2</v>
      </c>
      <c r="E11" s="73">
        <f>[1]combined!Q10</f>
        <v>-6.2843867488062491E-2</v>
      </c>
    </row>
    <row r="12" spans="1:5" x14ac:dyDescent="0.3">
      <c r="A12" s="3"/>
      <c r="B12" s="3">
        <f t="shared" si="0"/>
        <v>5</v>
      </c>
      <c r="C12" s="72">
        <f>[1]combined!C11</f>
        <v>7.3485548551573382E-2</v>
      </c>
      <c r="D12" s="73">
        <f>[1]combined!J11</f>
        <v>5.0838525389403116E-2</v>
      </c>
      <c r="E12" s="73">
        <f>[1]combined!Q11</f>
        <v>-0.16564252743651417</v>
      </c>
    </row>
    <row r="13" spans="1:5" x14ac:dyDescent="0.3">
      <c r="B13" s="3">
        <f t="shared" si="0"/>
        <v>6</v>
      </c>
      <c r="C13" s="72">
        <f>[1]combined!C12</f>
        <v>8.9328383984745033E-2</v>
      </c>
      <c r="D13" s="73">
        <f>[1]combined!J12</f>
        <v>3.6738524313931965E-2</v>
      </c>
      <c r="E13" s="73">
        <f>[1]combined!Q12</f>
        <v>-0.15530070287657416</v>
      </c>
    </row>
    <row r="14" spans="1:5" x14ac:dyDescent="0.3">
      <c r="B14" s="3">
        <f t="shared" si="0"/>
        <v>7</v>
      </c>
      <c r="C14" s="72">
        <f>[1]combined!C13</f>
        <v>0.13972519831138705</v>
      </c>
      <c r="D14" s="73">
        <f>[1]combined!J13</f>
        <v>7.1353111712331996E-2</v>
      </c>
      <c r="E14" s="73">
        <f>[1]combined!Q13</f>
        <v>-0.1287378889770627</v>
      </c>
    </row>
    <row r="15" spans="1:5" x14ac:dyDescent="0.3">
      <c r="B15" s="3">
        <f t="shared" si="0"/>
        <v>8</v>
      </c>
      <c r="C15" s="72">
        <f>[1]combined!C14</f>
        <v>0.23400265541507567</v>
      </c>
      <c r="D15" s="73">
        <f>[1]combined!J14</f>
        <v>0.13870725730075373</v>
      </c>
      <c r="E15" s="73">
        <f>[1]combined!Q14</f>
        <v>-1.8714248368688971E-2</v>
      </c>
    </row>
    <row r="16" spans="1:5" x14ac:dyDescent="0.3">
      <c r="B16" s="3">
        <f t="shared" si="0"/>
        <v>9</v>
      </c>
      <c r="C16" s="72">
        <f>[1]combined!C15</f>
        <v>0.30076074389693647</v>
      </c>
      <c r="D16" s="73">
        <f>[1]combined!J15</f>
        <v>0.18372261672358178</v>
      </c>
      <c r="E16" s="73">
        <f>[1]combined!Q15</f>
        <v>6.5624354667652048E-3</v>
      </c>
    </row>
    <row r="17" spans="1:5" x14ac:dyDescent="0.3">
      <c r="B17" s="3">
        <f t="shared" si="0"/>
        <v>10</v>
      </c>
      <c r="C17" s="72">
        <f>[1]combined!C16</f>
        <v>0.42840435371175123</v>
      </c>
      <c r="D17" s="73">
        <f>[1]combined!J16</f>
        <v>0.29811516335187688</v>
      </c>
      <c r="E17" s="73">
        <f>[1]combined!Q16</f>
        <v>0.18334863591711592</v>
      </c>
    </row>
    <row r="18" spans="1:5" x14ac:dyDescent="0.3">
      <c r="B18" s="3">
        <f t="shared" si="0"/>
        <v>11</v>
      </c>
      <c r="C18" s="72">
        <f>[1]combined!C17</f>
        <v>0.4463304237948757</v>
      </c>
      <c r="D18" s="73">
        <f>[1]combined!J17</f>
        <v>0.30816198855042937</v>
      </c>
      <c r="E18" s="73">
        <f>[1]combined!Q17</f>
        <v>0.37005518149375588</v>
      </c>
    </row>
    <row r="19" spans="1:5" x14ac:dyDescent="0.3">
      <c r="A19" s="59"/>
      <c r="B19" s="3">
        <f t="shared" si="0"/>
        <v>12</v>
      </c>
      <c r="C19" s="72">
        <f>[1]combined!C18</f>
        <v>0.50223703318200164</v>
      </c>
      <c r="D19" s="73">
        <f>[1]combined!J18</f>
        <v>0.37457113106013012</v>
      </c>
      <c r="E19" s="73">
        <f>[1]combined!Q18</f>
        <v>0.74135164455957925</v>
      </c>
    </row>
    <row r="20" spans="1:5" x14ac:dyDescent="0.3">
      <c r="A20" s="3"/>
      <c r="B20" s="3">
        <f t="shared" si="0"/>
        <v>13</v>
      </c>
      <c r="C20" s="72">
        <f>[1]combined!C19</f>
        <v>0.48800315828895563</v>
      </c>
      <c r="D20" s="73">
        <f>[1]combined!J19</f>
        <v>0.35129961635569867</v>
      </c>
      <c r="E20" s="73">
        <f>[1]combined!Q19</f>
        <v>1.0785711145216796</v>
      </c>
    </row>
    <row r="21" spans="1:5" x14ac:dyDescent="0.3">
      <c r="A21" s="2"/>
      <c r="B21" s="3">
        <f t="shared" si="0"/>
        <v>14</v>
      </c>
      <c r="C21" s="72">
        <f>[1]combined!C20</f>
        <v>0.61592160629203507</v>
      </c>
      <c r="D21" s="73">
        <f>[1]combined!J20</f>
        <v>0.45210850917760981</v>
      </c>
      <c r="E21" s="73">
        <f>[1]combined!Q20</f>
        <v>1.427733217268248</v>
      </c>
    </row>
    <row r="22" spans="1:5" x14ac:dyDescent="0.3">
      <c r="A22" s="2"/>
      <c r="B22" s="3">
        <f t="shared" si="0"/>
        <v>15</v>
      </c>
      <c r="C22" s="72">
        <f>[1]combined!C21</f>
        <v>0.70296973758655934</v>
      </c>
      <c r="D22" s="73">
        <f>[1]combined!J21</f>
        <v>0.56489290468212872</v>
      </c>
      <c r="E22" s="73">
        <f>[1]combined!Q21</f>
        <v>1.6239367495446526</v>
      </c>
    </row>
    <row r="23" spans="1:5" x14ac:dyDescent="0.3">
      <c r="A23" s="2"/>
      <c r="B23" s="3">
        <f t="shared" si="0"/>
        <v>16</v>
      </c>
      <c r="C23" s="72">
        <f>[1]combined!C22</f>
        <v>0.75253779975854496</v>
      </c>
      <c r="D23" s="73">
        <f>[1]combined!J22</f>
        <v>0.60427991993180008</v>
      </c>
      <c r="E23" s="73">
        <f>[1]combined!Q22</f>
        <v>1.5880206727824897</v>
      </c>
    </row>
    <row r="24" spans="1:5" x14ac:dyDescent="0.3">
      <c r="A24" s="2"/>
      <c r="B24" s="2"/>
    </row>
    <row r="25" spans="1:5" x14ac:dyDescent="0.3">
      <c r="A25" s="2"/>
      <c r="B25" s="2"/>
    </row>
    <row r="26" spans="1:5" x14ac:dyDescent="0.3">
      <c r="A26" s="2"/>
      <c r="B26" s="2"/>
    </row>
    <row r="27" spans="1:5" x14ac:dyDescent="0.3">
      <c r="A27" s="2"/>
      <c r="B27" s="2"/>
    </row>
    <row r="28" spans="1:5" x14ac:dyDescent="0.3">
      <c r="A28" s="2"/>
      <c r="B28" s="2"/>
    </row>
    <row r="29" spans="1:5" x14ac:dyDescent="0.3">
      <c r="A29" s="2"/>
      <c r="B29" s="2"/>
    </row>
    <row r="30" spans="1:5" x14ac:dyDescent="0.3">
      <c r="A30" s="2"/>
      <c r="B30" s="2"/>
    </row>
    <row r="31" spans="1:5" x14ac:dyDescent="0.3">
      <c r="A31" s="2"/>
      <c r="B31" s="2"/>
    </row>
    <row r="32" spans="1:5" x14ac:dyDescent="0.3">
      <c r="A32" s="2"/>
      <c r="B32" s="2"/>
    </row>
    <row r="33" spans="1:2" x14ac:dyDescent="0.3">
      <c r="A33" s="2"/>
      <c r="B33" s="2"/>
    </row>
    <row r="34" spans="1:2" x14ac:dyDescent="0.3">
      <c r="A34" s="2"/>
      <c r="B34" s="2"/>
    </row>
    <row r="35" spans="1:2" x14ac:dyDescent="0.3">
      <c r="A35" s="2"/>
      <c r="B35" s="2"/>
    </row>
    <row r="36" spans="1:2" x14ac:dyDescent="0.3">
      <c r="A36" s="2"/>
      <c r="B36" s="2"/>
    </row>
    <row r="37" spans="1:2" x14ac:dyDescent="0.3">
      <c r="A37" s="2"/>
      <c r="B37" s="2"/>
    </row>
    <row r="38" spans="1:2" x14ac:dyDescent="0.3">
      <c r="A38" s="2"/>
      <c r="B38" s="2"/>
    </row>
    <row r="39" spans="1:2" x14ac:dyDescent="0.3">
      <c r="A39" s="2"/>
      <c r="B39" s="2"/>
    </row>
    <row r="40" spans="1:2" x14ac:dyDescent="0.3">
      <c r="A40" s="2"/>
      <c r="B40" s="2"/>
    </row>
    <row r="41" spans="1:2" x14ac:dyDescent="0.3">
      <c r="A41" s="2"/>
      <c r="B41" s="2"/>
    </row>
    <row r="42" spans="1:2" x14ac:dyDescent="0.3">
      <c r="A42" s="2"/>
      <c r="B42" s="2"/>
    </row>
    <row r="43" spans="1:2" x14ac:dyDescent="0.3">
      <c r="A43" s="2"/>
      <c r="B43" s="2"/>
    </row>
    <row r="44" spans="1:2" x14ac:dyDescent="0.3">
      <c r="A44" s="2"/>
      <c r="B44" s="2"/>
    </row>
    <row r="45" spans="1:2" x14ac:dyDescent="0.3">
      <c r="A45" s="2"/>
      <c r="B45" s="2"/>
    </row>
    <row r="46" spans="1:2" x14ac:dyDescent="0.3">
      <c r="A46" s="2"/>
      <c r="B46" s="2"/>
    </row>
    <row r="47" spans="1:2" x14ac:dyDescent="0.3">
      <c r="A47" s="2"/>
      <c r="B47" s="2"/>
    </row>
    <row r="48" spans="1:2" x14ac:dyDescent="0.3">
      <c r="A48" s="2"/>
      <c r="B48" s="2"/>
    </row>
    <row r="49" spans="1:2" x14ac:dyDescent="0.3">
      <c r="A49" s="2"/>
      <c r="B49" s="2"/>
    </row>
    <row r="50" spans="1:2" x14ac:dyDescent="0.3">
      <c r="A50" s="2"/>
      <c r="B50" s="2"/>
    </row>
    <row r="51" spans="1:2" x14ac:dyDescent="0.3">
      <c r="A51" s="2"/>
      <c r="B51" s="2"/>
    </row>
    <row r="52" spans="1:2" x14ac:dyDescent="0.3">
      <c r="A52" s="2"/>
      <c r="B52" s="2"/>
    </row>
    <row r="53" spans="1:2" x14ac:dyDescent="0.3">
      <c r="A53" s="2"/>
      <c r="B53" s="2"/>
    </row>
    <row r="54" spans="1:2" x14ac:dyDescent="0.3">
      <c r="A54" s="2"/>
      <c r="B54" s="2"/>
    </row>
    <row r="55" spans="1:2" x14ac:dyDescent="0.3">
      <c r="A55" s="2"/>
      <c r="B55" s="2"/>
    </row>
    <row r="56" spans="1:2" x14ac:dyDescent="0.3">
      <c r="A56" s="2"/>
      <c r="B56" s="2"/>
    </row>
    <row r="57" spans="1:2" x14ac:dyDescent="0.3">
      <c r="A57" s="2"/>
      <c r="B57" s="2"/>
    </row>
    <row r="58" spans="1:2" x14ac:dyDescent="0.3">
      <c r="A58" s="2"/>
      <c r="B58" s="2"/>
    </row>
    <row r="59" spans="1:2" x14ac:dyDescent="0.3">
      <c r="A59" s="2"/>
      <c r="B59" s="2"/>
    </row>
    <row r="60" spans="1:2" x14ac:dyDescent="0.3">
      <c r="A60" s="2"/>
      <c r="B60" s="2"/>
    </row>
    <row r="61" spans="1:2" x14ac:dyDescent="0.3">
      <c r="A61" s="2"/>
      <c r="B61" s="2"/>
    </row>
    <row r="62" spans="1:2" x14ac:dyDescent="0.3">
      <c r="A62" s="2"/>
      <c r="B62" s="2"/>
    </row>
    <row r="63" spans="1:2" x14ac:dyDescent="0.3">
      <c r="A63" s="2"/>
      <c r="B63" s="2"/>
    </row>
    <row r="64" spans="1:2" x14ac:dyDescent="0.3">
      <c r="A64" s="2"/>
      <c r="B64" s="2"/>
    </row>
    <row r="65" spans="1:2" x14ac:dyDescent="0.3">
      <c r="A65" s="2"/>
      <c r="B65" s="2"/>
    </row>
    <row r="66" spans="1:2" x14ac:dyDescent="0.3">
      <c r="A66" s="2"/>
      <c r="B66" s="2"/>
    </row>
    <row r="67" spans="1:2" x14ac:dyDescent="0.3">
      <c r="A67" s="2"/>
      <c r="B67" s="2"/>
    </row>
    <row r="68" spans="1:2" x14ac:dyDescent="0.3">
      <c r="A68" s="2"/>
      <c r="B68" s="2"/>
    </row>
    <row r="69" spans="1:2" x14ac:dyDescent="0.3">
      <c r="A69" s="2"/>
      <c r="B69" s="2"/>
    </row>
    <row r="70" spans="1:2" x14ac:dyDescent="0.3">
      <c r="A70" s="2"/>
      <c r="B70" s="2"/>
    </row>
    <row r="71" spans="1:2" x14ac:dyDescent="0.3">
      <c r="A71" s="2"/>
      <c r="B71" s="2"/>
    </row>
    <row r="72" spans="1:2" x14ac:dyDescent="0.3">
      <c r="A72" s="2"/>
      <c r="B72" s="2"/>
    </row>
    <row r="73" spans="1:2" x14ac:dyDescent="0.3">
      <c r="A73" s="2"/>
      <c r="B73" s="2"/>
    </row>
    <row r="74" spans="1:2" x14ac:dyDescent="0.3">
      <c r="A74" s="2"/>
      <c r="B74" s="2"/>
    </row>
    <row r="75" spans="1:2" x14ac:dyDescent="0.3">
      <c r="A75" s="2"/>
      <c r="B75" s="2"/>
    </row>
    <row r="76" spans="1:2" x14ac:dyDescent="0.3">
      <c r="A76" s="2"/>
      <c r="B76" s="2"/>
    </row>
    <row r="77" spans="1:2" x14ac:dyDescent="0.3">
      <c r="A77" s="2"/>
      <c r="B77" s="2"/>
    </row>
    <row r="78" spans="1:2" x14ac:dyDescent="0.3">
      <c r="A78" s="2"/>
      <c r="B78" s="2"/>
    </row>
    <row r="79" spans="1:2" x14ac:dyDescent="0.3">
      <c r="A79" s="2"/>
      <c r="B79" s="2"/>
    </row>
    <row r="80" spans="1:2" x14ac:dyDescent="0.3">
      <c r="A80" s="2"/>
      <c r="B80" s="2"/>
    </row>
    <row r="81" spans="1:2" x14ac:dyDescent="0.3">
      <c r="A81" s="2"/>
      <c r="B81" s="2"/>
    </row>
    <row r="82" spans="1:2" x14ac:dyDescent="0.3">
      <c r="A82" s="2"/>
      <c r="B82" s="2"/>
    </row>
    <row r="83" spans="1:2" x14ac:dyDescent="0.3">
      <c r="A83" s="2"/>
      <c r="B83" s="2"/>
    </row>
    <row r="84" spans="1:2" x14ac:dyDescent="0.3">
      <c r="A84" s="2"/>
      <c r="B84" s="2"/>
    </row>
    <row r="85" spans="1:2" x14ac:dyDescent="0.3">
      <c r="A85" s="2"/>
      <c r="B85" s="2"/>
    </row>
    <row r="86" spans="1:2" x14ac:dyDescent="0.3">
      <c r="A86" s="2"/>
      <c r="B86" s="2"/>
    </row>
    <row r="87" spans="1:2" x14ac:dyDescent="0.3">
      <c r="A87" s="2"/>
      <c r="B87" s="2"/>
    </row>
    <row r="88" spans="1:2" x14ac:dyDescent="0.3">
      <c r="A88" s="2"/>
      <c r="B88" s="2"/>
    </row>
    <row r="89" spans="1:2" x14ac:dyDescent="0.3">
      <c r="A89" s="2"/>
      <c r="B89" s="2"/>
    </row>
    <row r="90" spans="1:2" x14ac:dyDescent="0.3">
      <c r="A90" s="2"/>
      <c r="B90" s="2"/>
    </row>
    <row r="91" spans="1:2" x14ac:dyDescent="0.3">
      <c r="A91" s="2"/>
      <c r="B91" s="2"/>
    </row>
    <row r="92" spans="1:2" x14ac:dyDescent="0.3">
      <c r="A92" s="2"/>
      <c r="B92" s="2"/>
    </row>
    <row r="93" spans="1:2" x14ac:dyDescent="0.3">
      <c r="A93" s="2"/>
      <c r="B93" s="2"/>
    </row>
    <row r="94" spans="1:2" x14ac:dyDescent="0.3">
      <c r="A94" s="2"/>
      <c r="B94" s="2"/>
    </row>
    <row r="95" spans="1:2" x14ac:dyDescent="0.3">
      <c r="A95" s="2"/>
      <c r="B95" s="2"/>
    </row>
    <row r="96" spans="1:2" x14ac:dyDescent="0.3">
      <c r="A96" s="2"/>
      <c r="B96" s="2"/>
    </row>
    <row r="97" spans="1:2" x14ac:dyDescent="0.3">
      <c r="A97" s="2"/>
      <c r="B97" s="2"/>
    </row>
    <row r="98" spans="1:2" x14ac:dyDescent="0.3">
      <c r="A98" s="2"/>
      <c r="B98" s="2"/>
    </row>
    <row r="99" spans="1:2" x14ac:dyDescent="0.3">
      <c r="A99" s="2"/>
      <c r="B99" s="2"/>
    </row>
    <row r="100" spans="1:2" x14ac:dyDescent="0.3">
      <c r="A100" s="2"/>
      <c r="B100" s="2"/>
    </row>
    <row r="101" spans="1:2" x14ac:dyDescent="0.3">
      <c r="A101" s="2"/>
      <c r="B101" s="2"/>
    </row>
    <row r="102" spans="1:2" x14ac:dyDescent="0.3">
      <c r="A102" s="2"/>
      <c r="B102" s="2"/>
    </row>
    <row r="103" spans="1:2" x14ac:dyDescent="0.3">
      <c r="A103" s="2"/>
      <c r="B103" s="2"/>
    </row>
    <row r="104" spans="1:2" x14ac:dyDescent="0.3">
      <c r="A104" s="2"/>
      <c r="B104" s="2"/>
    </row>
    <row r="105" spans="1:2" x14ac:dyDescent="0.3">
      <c r="A105" s="2"/>
      <c r="B105" s="2"/>
    </row>
    <row r="106" spans="1:2" x14ac:dyDescent="0.3">
      <c r="A106" s="2"/>
      <c r="B106" s="2"/>
    </row>
    <row r="107" spans="1:2" x14ac:dyDescent="0.3">
      <c r="A107" s="2"/>
      <c r="B107" s="2"/>
    </row>
    <row r="108" spans="1:2" x14ac:dyDescent="0.3">
      <c r="A108" s="2"/>
      <c r="B108" s="2"/>
    </row>
    <row r="109" spans="1:2" x14ac:dyDescent="0.3">
      <c r="A109" s="2"/>
      <c r="B109" s="2"/>
    </row>
    <row r="110" spans="1:2" x14ac:dyDescent="0.3">
      <c r="A110" s="2"/>
      <c r="B110" s="2"/>
    </row>
    <row r="111" spans="1:2" x14ac:dyDescent="0.3">
      <c r="A111" s="2"/>
      <c r="B111" s="2"/>
    </row>
    <row r="112" spans="1:2" x14ac:dyDescent="0.3">
      <c r="A112" s="2"/>
      <c r="B112" s="2"/>
    </row>
    <row r="113" spans="1:2" x14ac:dyDescent="0.3">
      <c r="A113" s="2"/>
      <c r="B113" s="2"/>
    </row>
    <row r="114" spans="1:2" x14ac:dyDescent="0.3">
      <c r="A114" s="2"/>
      <c r="B114" s="2"/>
    </row>
    <row r="115" spans="1:2" x14ac:dyDescent="0.3">
      <c r="A115" s="2"/>
      <c r="B115" s="2"/>
    </row>
    <row r="116" spans="1:2" x14ac:dyDescent="0.3">
      <c r="A116" s="2"/>
      <c r="B116" s="2"/>
    </row>
    <row r="117" spans="1:2" x14ac:dyDescent="0.3">
      <c r="A117" s="2"/>
      <c r="B117" s="2"/>
    </row>
    <row r="118" spans="1:2" x14ac:dyDescent="0.3">
      <c r="A118" s="2"/>
      <c r="B118" s="2"/>
    </row>
    <row r="119" spans="1:2" x14ac:dyDescent="0.3">
      <c r="A119" s="2"/>
      <c r="B119" s="2"/>
    </row>
    <row r="120" spans="1:2" x14ac:dyDescent="0.3">
      <c r="A120" s="2"/>
      <c r="B120" s="2"/>
    </row>
    <row r="121" spans="1:2" x14ac:dyDescent="0.3">
      <c r="A121" s="2"/>
      <c r="B121" s="2"/>
    </row>
    <row r="122" spans="1:2" x14ac:dyDescent="0.3">
      <c r="A122" s="2"/>
      <c r="B122" s="2"/>
    </row>
    <row r="123" spans="1:2" x14ac:dyDescent="0.3">
      <c r="A123" s="2"/>
      <c r="B123" s="2"/>
    </row>
    <row r="124" spans="1:2" x14ac:dyDescent="0.3">
      <c r="A124" s="2"/>
      <c r="B124" s="2"/>
    </row>
    <row r="125" spans="1:2" x14ac:dyDescent="0.3">
      <c r="A125" s="2"/>
      <c r="B125" s="2"/>
    </row>
    <row r="126" spans="1:2" x14ac:dyDescent="0.3">
      <c r="A126" s="2"/>
      <c r="B126" s="2"/>
    </row>
    <row r="127" spans="1:2" x14ac:dyDescent="0.3">
      <c r="A127" s="2"/>
      <c r="B127" s="2"/>
    </row>
    <row r="128" spans="1:2" x14ac:dyDescent="0.3">
      <c r="A128" s="2"/>
      <c r="B128" s="2"/>
    </row>
    <row r="129" spans="1:2" x14ac:dyDescent="0.3">
      <c r="A129" s="2"/>
      <c r="B129" s="2"/>
    </row>
    <row r="130" spans="1:2" x14ac:dyDescent="0.3">
      <c r="A130" s="2"/>
      <c r="B130" s="2"/>
    </row>
    <row r="131" spans="1:2" x14ac:dyDescent="0.3">
      <c r="A131" s="2"/>
      <c r="B131" s="2"/>
    </row>
    <row r="132" spans="1:2" x14ac:dyDescent="0.3">
      <c r="A132" s="2"/>
      <c r="B132" s="2"/>
    </row>
    <row r="133" spans="1:2" x14ac:dyDescent="0.3">
      <c r="A133" s="2"/>
      <c r="B133" s="2"/>
    </row>
    <row r="134" spans="1:2" x14ac:dyDescent="0.3">
      <c r="A134" s="2"/>
      <c r="B134" s="2"/>
    </row>
    <row r="135" spans="1:2" x14ac:dyDescent="0.3">
      <c r="A135" s="2"/>
      <c r="B135" s="2"/>
    </row>
    <row r="136" spans="1:2" x14ac:dyDescent="0.3">
      <c r="A136" s="2"/>
      <c r="B136" s="2"/>
    </row>
    <row r="137" spans="1:2" x14ac:dyDescent="0.3">
      <c r="A137" s="2"/>
      <c r="B137" s="2"/>
    </row>
    <row r="138" spans="1:2" x14ac:dyDescent="0.3">
      <c r="A138" s="2"/>
      <c r="B138" s="2"/>
    </row>
    <row r="139" spans="1:2" x14ac:dyDescent="0.3">
      <c r="A139" s="2"/>
      <c r="B139" s="2"/>
    </row>
    <row r="140" spans="1:2" x14ac:dyDescent="0.3">
      <c r="A140" s="2"/>
      <c r="B140" s="2"/>
    </row>
    <row r="141" spans="1:2" x14ac:dyDescent="0.3">
      <c r="A141" s="2"/>
      <c r="B141" s="2"/>
    </row>
    <row r="142" spans="1:2" x14ac:dyDescent="0.3">
      <c r="A142" s="2"/>
      <c r="B142" s="2"/>
    </row>
    <row r="143" spans="1:2" x14ac:dyDescent="0.3">
      <c r="A143" s="2"/>
      <c r="B143" s="2"/>
    </row>
    <row r="144" spans="1:2" x14ac:dyDescent="0.3">
      <c r="A144" s="2"/>
      <c r="B144" s="2"/>
    </row>
    <row r="145" spans="1:2" x14ac:dyDescent="0.3">
      <c r="A145" s="2"/>
      <c r="B145" s="2"/>
    </row>
    <row r="146" spans="1:2" x14ac:dyDescent="0.3">
      <c r="A146" s="2"/>
      <c r="B146" s="2"/>
    </row>
    <row r="147" spans="1:2" x14ac:dyDescent="0.3">
      <c r="A147" s="2"/>
      <c r="B147" s="2"/>
    </row>
    <row r="148" spans="1:2" x14ac:dyDescent="0.3">
      <c r="A148" s="2"/>
      <c r="B148" s="2"/>
    </row>
    <row r="149" spans="1:2" x14ac:dyDescent="0.3">
      <c r="A149" s="2"/>
      <c r="B149" s="2"/>
    </row>
    <row r="150" spans="1:2" x14ac:dyDescent="0.3">
      <c r="A150" s="2"/>
      <c r="B150" s="2"/>
    </row>
    <row r="151" spans="1:2" x14ac:dyDescent="0.3">
      <c r="A151" s="2"/>
      <c r="B151" s="2"/>
    </row>
    <row r="152" spans="1:2" x14ac:dyDescent="0.3">
      <c r="A152" s="2"/>
      <c r="B152" s="2"/>
    </row>
    <row r="153" spans="1:2" x14ac:dyDescent="0.3">
      <c r="A153" s="2"/>
      <c r="B153" s="2"/>
    </row>
    <row r="154" spans="1:2" x14ac:dyDescent="0.3">
      <c r="A154" s="2"/>
      <c r="B154" s="2"/>
    </row>
    <row r="155" spans="1:2" x14ac:dyDescent="0.3">
      <c r="A155" s="2"/>
      <c r="B155" s="2"/>
    </row>
    <row r="156" spans="1:2" x14ac:dyDescent="0.3">
      <c r="A156" s="2"/>
      <c r="B156" s="2"/>
    </row>
    <row r="157" spans="1:2" x14ac:dyDescent="0.3">
      <c r="A157" s="2"/>
      <c r="B157" s="2"/>
    </row>
    <row r="158" spans="1:2" x14ac:dyDescent="0.3">
      <c r="A158" s="2"/>
      <c r="B158" s="2"/>
    </row>
    <row r="159" spans="1:2" x14ac:dyDescent="0.3">
      <c r="A159" s="2"/>
      <c r="B159" s="2"/>
    </row>
    <row r="160" spans="1:2" x14ac:dyDescent="0.3">
      <c r="A160" s="2"/>
      <c r="B160" s="2"/>
    </row>
    <row r="161" spans="1:2" x14ac:dyDescent="0.3">
      <c r="A161" s="2"/>
      <c r="B161" s="2"/>
    </row>
    <row r="162" spans="1:2" x14ac:dyDescent="0.3">
      <c r="A162" s="2"/>
      <c r="B162" s="2"/>
    </row>
    <row r="163" spans="1:2" x14ac:dyDescent="0.3">
      <c r="A163" s="2"/>
      <c r="B163" s="2"/>
    </row>
    <row r="164" spans="1:2" x14ac:dyDescent="0.3">
      <c r="A164" s="2"/>
      <c r="B164" s="2"/>
    </row>
    <row r="165" spans="1:2" x14ac:dyDescent="0.3">
      <c r="A165" s="2"/>
      <c r="B165" s="2"/>
    </row>
    <row r="166" spans="1:2" x14ac:dyDescent="0.3">
      <c r="A166" s="2"/>
      <c r="B166" s="2"/>
    </row>
    <row r="167" spans="1:2" x14ac:dyDescent="0.3">
      <c r="A167" s="2"/>
      <c r="B167" s="2"/>
    </row>
    <row r="168" spans="1:2" x14ac:dyDescent="0.3">
      <c r="A168" s="2"/>
      <c r="B168" s="2"/>
    </row>
    <row r="169" spans="1:2" x14ac:dyDescent="0.3">
      <c r="A169" s="2"/>
      <c r="B169" s="2"/>
    </row>
    <row r="170" spans="1:2" x14ac:dyDescent="0.3">
      <c r="A170" s="2"/>
      <c r="B170" s="2"/>
    </row>
    <row r="171" spans="1:2" x14ac:dyDescent="0.3">
      <c r="A171" s="2"/>
      <c r="B171" s="2"/>
    </row>
    <row r="172" spans="1:2" x14ac:dyDescent="0.3">
      <c r="A172" s="2"/>
      <c r="B172" s="2"/>
    </row>
    <row r="173" spans="1:2" x14ac:dyDescent="0.3">
      <c r="A173" s="2"/>
      <c r="B173" s="2"/>
    </row>
    <row r="174" spans="1:2" x14ac:dyDescent="0.3">
      <c r="A174" s="2"/>
      <c r="B174" s="2"/>
    </row>
    <row r="175" spans="1:2" x14ac:dyDescent="0.3">
      <c r="A175" s="2"/>
      <c r="B175" s="2"/>
    </row>
    <row r="176" spans="1:2" x14ac:dyDescent="0.3">
      <c r="A176" s="2"/>
      <c r="B176" s="2"/>
    </row>
    <row r="177" spans="1:3" x14ac:dyDescent="0.3">
      <c r="A177" s="2"/>
      <c r="B177" s="2"/>
    </row>
    <row r="178" spans="1:3" x14ac:dyDescent="0.3">
      <c r="A178" s="2"/>
      <c r="B178" s="2"/>
    </row>
    <row r="179" spans="1:3" x14ac:dyDescent="0.3">
      <c r="A179" s="2"/>
      <c r="B179" s="2"/>
    </row>
    <row r="180" spans="1:3" x14ac:dyDescent="0.3">
      <c r="A180" s="2"/>
      <c r="B180" s="2"/>
    </row>
    <row r="181" spans="1:3" x14ac:dyDescent="0.3">
      <c r="A181" s="2"/>
      <c r="B181" s="2"/>
    </row>
    <row r="182" spans="1:3" x14ac:dyDescent="0.3">
      <c r="A182" s="2"/>
      <c r="B182" s="2"/>
    </row>
    <row r="183" spans="1:3" x14ac:dyDescent="0.3">
      <c r="A183" s="2"/>
      <c r="B183" s="2"/>
    </row>
    <row r="184" spans="1:3" x14ac:dyDescent="0.3">
      <c r="A184" s="2"/>
      <c r="B184" s="2"/>
      <c r="C184" s="3"/>
    </row>
    <row r="185" spans="1:3" x14ac:dyDescent="0.3">
      <c r="A185" s="2"/>
      <c r="B185" s="2"/>
      <c r="C185" s="2"/>
    </row>
    <row r="186" spans="1:3" x14ac:dyDescent="0.3">
      <c r="A186" s="2"/>
      <c r="B186" s="2"/>
      <c r="C186" s="2"/>
    </row>
    <row r="187" spans="1:3" x14ac:dyDescent="0.3">
      <c r="A187" s="2"/>
      <c r="B187" s="2"/>
      <c r="C187" s="2"/>
    </row>
    <row r="188" spans="1:3" x14ac:dyDescent="0.3">
      <c r="A188" s="2"/>
      <c r="B188" s="2"/>
      <c r="C188" s="2"/>
    </row>
    <row r="189" spans="1:3" x14ac:dyDescent="0.3">
      <c r="A189" s="2"/>
      <c r="B189" s="2"/>
      <c r="C189" s="2"/>
    </row>
    <row r="190" spans="1:3" x14ac:dyDescent="0.3">
      <c r="A190" s="2"/>
      <c r="B190" s="2"/>
      <c r="C190" s="2"/>
    </row>
    <row r="191" spans="1:3" x14ac:dyDescent="0.3">
      <c r="A191" s="2"/>
      <c r="B191" s="2"/>
      <c r="C191" s="2"/>
    </row>
    <row r="192" spans="1:3" x14ac:dyDescent="0.3">
      <c r="A192" s="2"/>
      <c r="B192" s="2"/>
      <c r="C192" s="2"/>
    </row>
    <row r="193" spans="1:3" x14ac:dyDescent="0.3">
      <c r="A193" s="2"/>
      <c r="B193" s="2"/>
      <c r="C193" s="2"/>
    </row>
    <row r="194" spans="1:3" x14ac:dyDescent="0.3">
      <c r="A194" s="2"/>
      <c r="B194" s="2"/>
      <c r="C194" s="2"/>
    </row>
    <row r="195" spans="1:3" x14ac:dyDescent="0.3">
      <c r="A195" s="2"/>
      <c r="B195" s="2"/>
      <c r="C195" s="2"/>
    </row>
    <row r="196" spans="1:3" x14ac:dyDescent="0.3">
      <c r="A196" s="2"/>
      <c r="B196" s="2"/>
      <c r="C196" s="2"/>
    </row>
    <row r="197" spans="1:3" x14ac:dyDescent="0.3">
      <c r="A197" s="2"/>
      <c r="B197" s="2"/>
      <c r="C197" s="2"/>
    </row>
    <row r="198" spans="1:3" x14ac:dyDescent="0.3">
      <c r="A198" s="2"/>
      <c r="B198" s="2"/>
      <c r="C198" s="2"/>
    </row>
    <row r="199" spans="1:3" x14ac:dyDescent="0.3">
      <c r="A199" s="2"/>
      <c r="B199" s="2"/>
      <c r="C199" s="2"/>
    </row>
    <row r="200" spans="1:3" x14ac:dyDescent="0.3">
      <c r="A200" s="2"/>
      <c r="B200" s="2"/>
      <c r="C200" s="2"/>
    </row>
    <row r="201" spans="1:3" x14ac:dyDescent="0.3">
      <c r="A201" s="2"/>
      <c r="B201" s="2"/>
      <c r="C201" s="2"/>
    </row>
    <row r="202" spans="1:3" x14ac:dyDescent="0.3">
      <c r="A202" s="2"/>
      <c r="B202" s="2"/>
      <c r="C202" s="2"/>
    </row>
    <row r="203" spans="1:3" x14ac:dyDescent="0.3">
      <c r="A203" s="2"/>
      <c r="B203" s="2"/>
      <c r="C203" s="2"/>
    </row>
    <row r="204" spans="1:3" x14ac:dyDescent="0.3">
      <c r="A204" s="2"/>
      <c r="B204" s="2"/>
      <c r="C204" s="2"/>
    </row>
    <row r="205" spans="1:3" x14ac:dyDescent="0.3">
      <c r="A205" s="2"/>
      <c r="B205" s="2"/>
      <c r="C205" s="2"/>
    </row>
    <row r="206" spans="1:3" x14ac:dyDescent="0.3">
      <c r="A206" s="2"/>
      <c r="B206" s="2"/>
      <c r="C206" s="2"/>
    </row>
    <row r="207" spans="1:3" x14ac:dyDescent="0.3">
      <c r="A207" s="2"/>
      <c r="B207" s="2"/>
      <c r="C207" s="2"/>
    </row>
    <row r="208" spans="1:3" x14ac:dyDescent="0.3">
      <c r="A208" s="2"/>
      <c r="B208" s="2"/>
      <c r="C208" s="2"/>
    </row>
    <row r="209" spans="1:3" x14ac:dyDescent="0.3">
      <c r="A209" s="2"/>
      <c r="B209" s="2"/>
      <c r="C209" s="2"/>
    </row>
    <row r="210" spans="1:3" x14ac:dyDescent="0.3">
      <c r="A210" s="2"/>
      <c r="B210" s="2"/>
      <c r="C210" s="2"/>
    </row>
    <row r="211" spans="1:3" x14ac:dyDescent="0.3">
      <c r="A211" s="2"/>
      <c r="B211" s="2"/>
      <c r="C211" s="2"/>
    </row>
    <row r="212" spans="1:3" x14ac:dyDescent="0.3">
      <c r="A212" s="2"/>
      <c r="B212" s="2"/>
      <c r="C212" s="2"/>
    </row>
    <row r="213" spans="1:3" x14ac:dyDescent="0.3">
      <c r="A213" s="2"/>
      <c r="B213" s="2"/>
      <c r="C213" s="2"/>
    </row>
    <row r="214" spans="1:3" x14ac:dyDescent="0.3">
      <c r="A214" s="2"/>
      <c r="B214" s="2"/>
      <c r="C214" s="2"/>
    </row>
    <row r="215" spans="1:3" x14ac:dyDescent="0.3">
      <c r="A215" s="2"/>
      <c r="B215" s="2"/>
      <c r="C215" s="2"/>
    </row>
    <row r="216" spans="1:3" x14ac:dyDescent="0.3">
      <c r="A216" s="2"/>
      <c r="B216" s="2"/>
      <c r="C216" s="2"/>
    </row>
    <row r="217" spans="1:3" x14ac:dyDescent="0.3">
      <c r="A217" s="2"/>
      <c r="B217" s="2"/>
      <c r="C217" s="2"/>
    </row>
    <row r="218" spans="1:3" x14ac:dyDescent="0.3">
      <c r="A218" s="2"/>
      <c r="B218" s="2"/>
      <c r="C218" s="2"/>
    </row>
    <row r="219" spans="1:3" x14ac:dyDescent="0.3">
      <c r="A219" s="2"/>
      <c r="B219" s="2"/>
      <c r="C219" s="2"/>
    </row>
    <row r="220" spans="1:3" x14ac:dyDescent="0.3">
      <c r="A220" s="2"/>
      <c r="B220" s="2"/>
      <c r="C220" s="2"/>
    </row>
    <row r="221" spans="1:3" x14ac:dyDescent="0.3">
      <c r="A221" s="2"/>
      <c r="B221" s="2"/>
      <c r="C221" s="2"/>
    </row>
    <row r="222" spans="1:3" x14ac:dyDescent="0.3">
      <c r="A222" s="2"/>
      <c r="B222" s="2"/>
      <c r="C222" s="2"/>
    </row>
    <row r="223" spans="1:3" x14ac:dyDescent="0.3">
      <c r="A223" s="2"/>
      <c r="B223" s="2"/>
      <c r="C223" s="2"/>
    </row>
    <row r="224" spans="1:3" x14ac:dyDescent="0.3">
      <c r="A224" s="2"/>
      <c r="B224" s="2"/>
      <c r="C224" s="2"/>
    </row>
    <row r="225" spans="1:3" x14ac:dyDescent="0.3">
      <c r="A225" s="2"/>
      <c r="B225" s="2"/>
      <c r="C225" s="2"/>
    </row>
    <row r="226" spans="1:3" x14ac:dyDescent="0.3">
      <c r="A226" s="2"/>
      <c r="B226" s="2"/>
      <c r="C226" s="2"/>
    </row>
    <row r="227" spans="1:3" x14ac:dyDescent="0.3">
      <c r="A227" s="2"/>
      <c r="B227" s="2"/>
      <c r="C227" s="2"/>
    </row>
    <row r="228" spans="1:3" x14ac:dyDescent="0.3">
      <c r="A228" s="2"/>
      <c r="B228" s="2"/>
      <c r="C228" s="2"/>
    </row>
    <row r="229" spans="1:3" x14ac:dyDescent="0.3">
      <c r="A229" s="2"/>
      <c r="B229" s="2"/>
      <c r="C229" s="2"/>
    </row>
    <row r="230" spans="1:3" x14ac:dyDescent="0.3">
      <c r="A230" s="2"/>
      <c r="B230" s="2"/>
      <c r="C230" s="2"/>
    </row>
    <row r="231" spans="1:3" x14ac:dyDescent="0.3">
      <c r="A231" s="2"/>
      <c r="B231" s="2"/>
      <c r="C231" s="2"/>
    </row>
    <row r="232" spans="1:3" x14ac:dyDescent="0.3">
      <c r="A232" s="2"/>
      <c r="B232" s="2"/>
      <c r="C232" s="2"/>
    </row>
    <row r="233" spans="1:3" x14ac:dyDescent="0.3">
      <c r="A233" s="2"/>
      <c r="B233" s="2"/>
      <c r="C233" s="2"/>
    </row>
    <row r="234" spans="1:3" x14ac:dyDescent="0.3">
      <c r="A234" s="2"/>
      <c r="B234" s="2"/>
      <c r="C234" s="2"/>
    </row>
    <row r="235" spans="1:3" x14ac:dyDescent="0.3">
      <c r="A235" s="2"/>
      <c r="B235" s="2"/>
      <c r="C235" s="2"/>
    </row>
    <row r="236" spans="1:3" x14ac:dyDescent="0.3">
      <c r="A236" s="2"/>
      <c r="B236" s="2"/>
      <c r="C236" s="2"/>
    </row>
    <row r="237" spans="1:3" x14ac:dyDescent="0.3">
      <c r="A237" s="2"/>
      <c r="B237" s="2"/>
      <c r="C237" s="2"/>
    </row>
    <row r="238" spans="1:3" x14ac:dyDescent="0.3">
      <c r="A238" s="2"/>
      <c r="B238" s="2"/>
      <c r="C238" s="2"/>
    </row>
    <row r="239" spans="1:3" x14ac:dyDescent="0.3">
      <c r="A239" s="2"/>
      <c r="B239" s="2"/>
      <c r="C239" s="2"/>
    </row>
    <row r="240" spans="1:3" x14ac:dyDescent="0.3">
      <c r="A240" s="2"/>
      <c r="B240" s="2"/>
      <c r="C240" s="2"/>
    </row>
    <row r="241" spans="1:3" x14ac:dyDescent="0.3">
      <c r="A241" s="2"/>
      <c r="B241" s="2"/>
      <c r="C241" s="2"/>
    </row>
    <row r="242" spans="1:3" x14ac:dyDescent="0.3">
      <c r="A242" s="2"/>
      <c r="B242" s="2"/>
      <c r="C242" s="2"/>
    </row>
    <row r="243" spans="1:3" x14ac:dyDescent="0.3">
      <c r="A243" s="2"/>
      <c r="B243" s="2"/>
      <c r="C243" s="2"/>
    </row>
    <row r="244" spans="1:3" x14ac:dyDescent="0.3">
      <c r="A244" s="2"/>
      <c r="B244" s="2"/>
      <c r="C244" s="2"/>
    </row>
    <row r="245" spans="1:3" x14ac:dyDescent="0.3">
      <c r="A245" s="2"/>
      <c r="B245" s="2"/>
      <c r="C245" s="2"/>
    </row>
    <row r="246" spans="1:3" x14ac:dyDescent="0.3">
      <c r="A246" s="2"/>
      <c r="B246" s="2"/>
      <c r="C246" s="2"/>
    </row>
    <row r="247" spans="1:3" x14ac:dyDescent="0.3">
      <c r="A247" s="2"/>
      <c r="B247" s="2"/>
      <c r="C247" s="2"/>
    </row>
    <row r="248" spans="1:3" x14ac:dyDescent="0.3">
      <c r="A248" s="2"/>
      <c r="B248" s="2"/>
      <c r="C248" s="2"/>
    </row>
    <row r="249" spans="1:3" x14ac:dyDescent="0.3">
      <c r="A249" s="2"/>
      <c r="B249" s="2"/>
      <c r="C249" s="2"/>
    </row>
    <row r="250" spans="1:3" x14ac:dyDescent="0.3">
      <c r="A250" s="2"/>
      <c r="B250" s="2"/>
      <c r="C250" s="2"/>
    </row>
    <row r="251" spans="1:3" x14ac:dyDescent="0.3">
      <c r="A251" s="2"/>
      <c r="B251" s="2"/>
      <c r="C251" s="2"/>
    </row>
    <row r="252" spans="1:3" x14ac:dyDescent="0.3">
      <c r="A252" s="2"/>
      <c r="B252" s="2"/>
      <c r="C252" s="2"/>
    </row>
    <row r="253" spans="1:3" x14ac:dyDescent="0.3">
      <c r="A253" s="2"/>
      <c r="B253" s="2"/>
      <c r="C253" s="2"/>
    </row>
    <row r="254" spans="1:3" x14ac:dyDescent="0.3">
      <c r="A254" s="2"/>
      <c r="B254" s="2"/>
      <c r="C254" s="2"/>
    </row>
    <row r="255" spans="1:3" x14ac:dyDescent="0.3">
      <c r="A255" s="2"/>
      <c r="B255" s="2"/>
      <c r="C255" s="2"/>
    </row>
    <row r="256" spans="1:3" x14ac:dyDescent="0.3">
      <c r="A256" s="2"/>
      <c r="B256" s="2"/>
      <c r="C256" s="2"/>
    </row>
    <row r="257" spans="1:3" x14ac:dyDescent="0.3">
      <c r="A257" s="2"/>
      <c r="B257" s="2"/>
      <c r="C257" s="2"/>
    </row>
    <row r="258" spans="1:3" x14ac:dyDescent="0.3">
      <c r="A258" s="2"/>
      <c r="B258" s="2"/>
      <c r="C258" s="2"/>
    </row>
    <row r="259" spans="1:3" x14ac:dyDescent="0.3">
      <c r="A259" s="2"/>
      <c r="B259" s="2"/>
      <c r="C259" s="2"/>
    </row>
    <row r="260" spans="1:3" x14ac:dyDescent="0.3">
      <c r="A260" s="2"/>
      <c r="B260" s="2"/>
      <c r="C260" s="2"/>
    </row>
    <row r="261" spans="1:3" x14ac:dyDescent="0.3">
      <c r="A261" s="2"/>
      <c r="B261" s="2"/>
      <c r="C261" s="2"/>
    </row>
    <row r="262" spans="1:3" x14ac:dyDescent="0.3">
      <c r="A262" s="2"/>
      <c r="B262" s="2"/>
      <c r="C262" s="2"/>
    </row>
    <row r="263" spans="1:3" x14ac:dyDescent="0.3">
      <c r="A263" s="2"/>
      <c r="B263" s="2"/>
      <c r="C263" s="2"/>
    </row>
    <row r="264" spans="1:3" x14ac:dyDescent="0.3">
      <c r="A264" s="2"/>
      <c r="B264" s="2"/>
      <c r="C264" s="2"/>
    </row>
    <row r="265" spans="1:3" x14ac:dyDescent="0.3">
      <c r="A265" s="2"/>
      <c r="B265" s="2"/>
      <c r="C265" s="2"/>
    </row>
    <row r="266" spans="1:3" x14ac:dyDescent="0.3">
      <c r="A266" s="2"/>
      <c r="B266" s="2"/>
      <c r="C266" s="2"/>
    </row>
    <row r="267" spans="1:3" x14ac:dyDescent="0.3">
      <c r="A267" s="2"/>
      <c r="B267" s="2"/>
      <c r="C267" s="2"/>
    </row>
    <row r="268" spans="1:3" x14ac:dyDescent="0.3">
      <c r="A268" s="2"/>
      <c r="B268" s="2"/>
      <c r="C268" s="2"/>
    </row>
    <row r="269" spans="1:3" x14ac:dyDescent="0.3">
      <c r="A269" s="2"/>
      <c r="B269" s="2"/>
      <c r="C269" s="2"/>
    </row>
    <row r="270" spans="1:3" x14ac:dyDescent="0.3">
      <c r="A270" s="2"/>
      <c r="B270" s="2"/>
      <c r="C270" s="2"/>
    </row>
    <row r="271" spans="1:3" x14ac:dyDescent="0.3">
      <c r="A271" s="2"/>
      <c r="B271" s="2"/>
      <c r="C271" s="2"/>
    </row>
    <row r="272" spans="1:3" x14ac:dyDescent="0.3">
      <c r="A272" s="2"/>
      <c r="B272" s="2"/>
      <c r="C272" s="2"/>
    </row>
    <row r="273" spans="1:3" x14ac:dyDescent="0.3">
      <c r="A273" s="2"/>
      <c r="B273" s="2"/>
      <c r="C273" s="2"/>
    </row>
    <row r="274" spans="1:3" x14ac:dyDescent="0.3">
      <c r="A274" s="2"/>
      <c r="B274" s="2"/>
      <c r="C274" s="2"/>
    </row>
    <row r="275" spans="1:3" x14ac:dyDescent="0.3">
      <c r="A275" s="2"/>
      <c r="B275" s="2"/>
      <c r="C275" s="2"/>
    </row>
    <row r="276" spans="1:3" x14ac:dyDescent="0.3">
      <c r="A276" s="2"/>
      <c r="B276" s="2"/>
      <c r="C276" s="2"/>
    </row>
    <row r="277" spans="1:3" x14ac:dyDescent="0.3">
      <c r="A277" s="2"/>
      <c r="B277" s="2"/>
      <c r="C277" s="2"/>
    </row>
    <row r="278" spans="1:3" x14ac:dyDescent="0.3">
      <c r="A278" s="2"/>
      <c r="B278" s="2"/>
      <c r="C278" s="2"/>
    </row>
    <row r="279" spans="1:3" x14ac:dyDescent="0.3">
      <c r="A279" s="2"/>
      <c r="B279" s="60"/>
      <c r="C279" s="60"/>
    </row>
    <row r="280" spans="1:3" x14ac:dyDescent="0.3">
      <c r="A280" s="2"/>
      <c r="B280" s="2"/>
    </row>
    <row r="281" spans="1:3" x14ac:dyDescent="0.3">
      <c r="A281" s="2"/>
      <c r="B281" s="2"/>
    </row>
    <row r="282" spans="1:3" x14ac:dyDescent="0.3">
      <c r="A282" s="2"/>
      <c r="B282" s="2"/>
    </row>
    <row r="283" spans="1:3" x14ac:dyDescent="0.3">
      <c r="A283" s="2"/>
      <c r="B283" s="2"/>
    </row>
    <row r="284" spans="1:3" x14ac:dyDescent="0.3">
      <c r="A284" s="2"/>
      <c r="B284" s="2"/>
    </row>
    <row r="285" spans="1:3" x14ac:dyDescent="0.3">
      <c r="A285" s="2"/>
      <c r="B285" s="2"/>
    </row>
    <row r="286" spans="1:3" x14ac:dyDescent="0.3">
      <c r="A286" s="2"/>
      <c r="B286" s="2"/>
    </row>
    <row r="287" spans="1:3" x14ac:dyDescent="0.3">
      <c r="A287" s="2"/>
      <c r="B287" s="2"/>
    </row>
    <row r="288" spans="1:3" x14ac:dyDescent="0.3">
      <c r="A288" s="2"/>
      <c r="B288" s="60"/>
    </row>
    <row r="289" spans="1:1" x14ac:dyDescent="0.3">
      <c r="A289" s="2"/>
    </row>
    <row r="290" spans="1:1" x14ac:dyDescent="0.3">
      <c r="A290" s="2"/>
    </row>
    <row r="291" spans="1:1" x14ac:dyDescent="0.3">
      <c r="A291" s="2"/>
    </row>
    <row r="292" spans="1:1" x14ac:dyDescent="0.3">
      <c r="A292" s="2"/>
    </row>
    <row r="293" spans="1:1" x14ac:dyDescent="0.3">
      <c r="A293" s="2"/>
    </row>
    <row r="294" spans="1:1" x14ac:dyDescent="0.3">
      <c r="A294" s="2"/>
    </row>
    <row r="295" spans="1:1" x14ac:dyDescent="0.3">
      <c r="A295" s="2"/>
    </row>
    <row r="296" spans="1:1" x14ac:dyDescent="0.3">
      <c r="A296" s="2"/>
    </row>
    <row r="297" spans="1:1" x14ac:dyDescent="0.3">
      <c r="A297" s="2"/>
    </row>
    <row r="298" spans="1:1" x14ac:dyDescent="0.3">
      <c r="A298" s="2"/>
    </row>
    <row r="299" spans="1:1" x14ac:dyDescent="0.3">
      <c r="A299" s="2"/>
    </row>
    <row r="300" spans="1:1" x14ac:dyDescent="0.3">
      <c r="A300" s="2"/>
    </row>
    <row r="301" spans="1:1" x14ac:dyDescent="0.3">
      <c r="A301" s="2"/>
    </row>
    <row r="302" spans="1:1" x14ac:dyDescent="0.3">
      <c r="A302" s="2"/>
    </row>
    <row r="303" spans="1:1" x14ac:dyDescent="0.3">
      <c r="A303" s="2"/>
    </row>
    <row r="304" spans="1:1" x14ac:dyDescent="0.3">
      <c r="A304" s="2"/>
    </row>
    <row r="305" spans="1:1" x14ac:dyDescent="0.3">
      <c r="A305" s="2"/>
    </row>
    <row r="306" spans="1:1" x14ac:dyDescent="0.3">
      <c r="A306" s="2"/>
    </row>
    <row r="307" spans="1:1" x14ac:dyDescent="0.3">
      <c r="A307" s="2"/>
    </row>
    <row r="308" spans="1:1" x14ac:dyDescent="0.3">
      <c r="A308" s="2"/>
    </row>
    <row r="309" spans="1:1" x14ac:dyDescent="0.3">
      <c r="A309" s="2"/>
    </row>
    <row r="310" spans="1:1" x14ac:dyDescent="0.3">
      <c r="A310" s="2"/>
    </row>
    <row r="311" spans="1:1" x14ac:dyDescent="0.3">
      <c r="A311" s="2"/>
    </row>
    <row r="312" spans="1:1" x14ac:dyDescent="0.3">
      <c r="A312" s="2"/>
    </row>
    <row r="313" spans="1:1" x14ac:dyDescent="0.3">
      <c r="A313" s="2"/>
    </row>
    <row r="314" spans="1:1" x14ac:dyDescent="0.3">
      <c r="A314" s="2"/>
    </row>
    <row r="315" spans="1:1" x14ac:dyDescent="0.3">
      <c r="A315" s="2"/>
    </row>
    <row r="316" spans="1:1" x14ac:dyDescent="0.3">
      <c r="A316" s="2"/>
    </row>
    <row r="317" spans="1:1" x14ac:dyDescent="0.3">
      <c r="A317" s="2"/>
    </row>
    <row r="318" spans="1:1" x14ac:dyDescent="0.3">
      <c r="A318" s="2"/>
    </row>
    <row r="319" spans="1:1" x14ac:dyDescent="0.3">
      <c r="A319" s="2"/>
    </row>
    <row r="320" spans="1:1" x14ac:dyDescent="0.3">
      <c r="A320" s="2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7"/>
  <sheetViews>
    <sheetView topLeftCell="F1" workbookViewId="0">
      <selection activeCell="R19" sqref="R19"/>
    </sheetView>
  </sheetViews>
  <sheetFormatPr defaultRowHeight="14.4" x14ac:dyDescent="0.3"/>
  <cols>
    <col min="1" max="1" width="4.88671875" style="41" customWidth="1"/>
    <col min="2" max="13" width="8.88671875" style="41"/>
  </cols>
  <sheetData>
    <row r="2" spans="1:19" x14ac:dyDescent="0.3">
      <c r="B2" s="41" t="s">
        <v>146</v>
      </c>
      <c r="Q2" s="62" t="s">
        <v>124</v>
      </c>
    </row>
    <row r="3" spans="1:19" x14ac:dyDescent="0.3">
      <c r="A3" s="43"/>
      <c r="B3" s="79">
        <v>33055</v>
      </c>
      <c r="C3" s="74"/>
      <c r="D3" s="52"/>
      <c r="E3" s="52"/>
      <c r="F3" s="52"/>
      <c r="G3" s="79">
        <v>36951</v>
      </c>
      <c r="H3" s="74"/>
      <c r="I3" s="52"/>
      <c r="J3" s="52"/>
      <c r="K3" s="52"/>
      <c r="L3" s="74" t="s">
        <v>154</v>
      </c>
      <c r="M3" s="74"/>
      <c r="P3" s="63"/>
      <c r="Q3" s="80" t="s">
        <v>154</v>
      </c>
      <c r="R3" s="80"/>
      <c r="S3" s="16"/>
    </row>
    <row r="4" spans="1:19" x14ac:dyDescent="0.3">
      <c r="A4" s="51" t="s">
        <v>161</v>
      </c>
      <c r="B4" s="52" t="s">
        <v>110</v>
      </c>
      <c r="C4" s="51" t="s">
        <v>198</v>
      </c>
      <c r="D4" s="51" t="s">
        <v>199</v>
      </c>
      <c r="E4" s="51"/>
      <c r="F4" s="51"/>
      <c r="G4" s="52" t="s">
        <v>110</v>
      </c>
      <c r="H4" s="51" t="s">
        <v>198</v>
      </c>
      <c r="I4" s="51" t="s">
        <v>199</v>
      </c>
      <c r="J4" s="51"/>
      <c r="K4" s="51"/>
      <c r="L4" s="52" t="s">
        <v>110</v>
      </c>
      <c r="M4" s="51" t="s">
        <v>198</v>
      </c>
      <c r="N4" s="51" t="s">
        <v>199</v>
      </c>
      <c r="P4" s="64"/>
      <c r="Q4" s="63" t="s">
        <v>203</v>
      </c>
      <c r="R4" s="64" t="s">
        <v>201</v>
      </c>
      <c r="S4" s="64" t="s">
        <v>202</v>
      </c>
    </row>
    <row r="5" spans="1:19" x14ac:dyDescent="0.3">
      <c r="A5" s="61">
        <v>-1</v>
      </c>
      <c r="B5" s="57">
        <v>5.3</v>
      </c>
      <c r="C5" s="58">
        <f>'S7 Fiscal policy'!W5</f>
        <v>5.3</v>
      </c>
      <c r="D5" s="58">
        <f>B5+'S6 UE increment'!E4</f>
        <v>5.3</v>
      </c>
      <c r="E5" s="58"/>
      <c r="F5" s="61">
        <v>-1</v>
      </c>
      <c r="G5" s="57">
        <v>3.9</v>
      </c>
      <c r="H5" s="58">
        <f>'S7 Fiscal policy'!Y5</f>
        <v>3.9</v>
      </c>
      <c r="I5" s="58">
        <f>G5+'S6 UE increment'!F4</f>
        <v>3.9</v>
      </c>
      <c r="J5" s="58"/>
      <c r="K5" s="61">
        <v>-1</v>
      </c>
      <c r="L5" s="57">
        <v>4.7</v>
      </c>
      <c r="M5" s="58">
        <f>'S7 Fiscal policy'!AA5</f>
        <v>4.7</v>
      </c>
      <c r="N5" s="59">
        <f>L5+'S6 UE increment'!G4</f>
        <v>4.7</v>
      </c>
      <c r="P5" s="65">
        <v>-1</v>
      </c>
      <c r="Q5" s="66">
        <f>(L5-L$5)/(MAX(L$5:L$21)-L$5)</f>
        <v>0</v>
      </c>
      <c r="R5" s="66">
        <f>(M5-M$5)/(MAX(M$5:M$21)-M$5)</f>
        <v>0</v>
      </c>
      <c r="S5" s="66">
        <f>(N5-N$5)/(MAX(N$5:N$21)-N$5)</f>
        <v>0</v>
      </c>
    </row>
    <row r="6" spans="1:19" x14ac:dyDescent="0.3">
      <c r="A6" s="61">
        <v>0</v>
      </c>
      <c r="B6" s="57">
        <v>5.7</v>
      </c>
      <c r="C6" s="58">
        <f>'S7 Fiscal policy'!W6</f>
        <v>5.5072333200965193</v>
      </c>
      <c r="D6" s="58">
        <f>B6+'S6 UE increment'!E5</f>
        <v>5.6750948333030582</v>
      </c>
      <c r="E6" s="58"/>
      <c r="F6" s="61">
        <v>0</v>
      </c>
      <c r="G6" s="57">
        <v>4.2</v>
      </c>
      <c r="H6" s="58">
        <f>'S7 Fiscal policy'!Y6</f>
        <v>4.102234801892088</v>
      </c>
      <c r="I6" s="58">
        <f>G6+'S6 UE increment'!F5</f>
        <v>4.2625440972747297</v>
      </c>
      <c r="J6" s="58"/>
      <c r="K6" s="61">
        <v>0</v>
      </c>
      <c r="L6" s="57">
        <v>4.8</v>
      </c>
      <c r="M6" s="58">
        <f>'S7 Fiscal policy'!AA6</f>
        <v>4.7685552442355368</v>
      </c>
      <c r="N6" s="59">
        <f>L6+'S6 UE increment'!G5</f>
        <v>4.9200618164011134</v>
      </c>
      <c r="P6" s="65">
        <v>0</v>
      </c>
      <c r="Q6" s="66">
        <f t="shared" ref="Q6:Q21" si="0">(L6-L$5)/(MAX(L$5:L$21)-L$5)</f>
        <v>1.9230769230769162E-2</v>
      </c>
      <c r="R6" s="66">
        <f t="shared" ref="R6:R21" si="1">(M6-M$5)/(MAX(M$5:M$21)-M$5)</f>
        <v>1.1102813629169227E-2</v>
      </c>
      <c r="S6" s="66">
        <f t="shared" ref="S6:S21" si="2">(N6-N$5)/(MAX(N$5:N$21)-N$5)</f>
        <v>4.2073564638502245E-2</v>
      </c>
    </row>
    <row r="7" spans="1:19" x14ac:dyDescent="0.3">
      <c r="A7" s="61">
        <v>1</v>
      </c>
      <c r="B7" s="57">
        <v>6.1</v>
      </c>
      <c r="C7" s="58">
        <f>'S7 Fiscal policy'!W7</f>
        <v>5.7866238221157893</v>
      </c>
      <c r="D7" s="58">
        <f>B7+'S6 UE increment'!E6</f>
        <v>6.0756006876027122</v>
      </c>
      <c r="E7" s="58"/>
      <c r="F7" s="61">
        <v>1</v>
      </c>
      <c r="G7" s="57">
        <v>4.4000000000000004</v>
      </c>
      <c r="H7" s="58">
        <f>'S7 Fiscal policy'!Y7</f>
        <v>4.3995897289154637</v>
      </c>
      <c r="I7" s="58">
        <f>G7+'S6 UE increment'!F6</f>
        <v>4.5262947915247942</v>
      </c>
      <c r="J7" s="58"/>
      <c r="K7" s="61">
        <v>1</v>
      </c>
      <c r="L7" s="57">
        <v>5</v>
      </c>
      <c r="M7" s="58">
        <f>'S7 Fiscal policy'!AA7</f>
        <v>5.1399483063955946</v>
      </c>
      <c r="N7" s="59">
        <f>L7+'S6 UE increment'!G6</f>
        <v>5.118930794136566</v>
      </c>
      <c r="P7" s="65">
        <f>P6+1</f>
        <v>1</v>
      </c>
      <c r="Q7" s="66">
        <f t="shared" si="0"/>
        <v>5.7692307692307654E-2</v>
      </c>
      <c r="R7" s="66">
        <f t="shared" si="1"/>
        <v>7.1251500987970923E-2</v>
      </c>
      <c r="S7" s="66">
        <f t="shared" si="2"/>
        <v>8.0095275656711873E-2</v>
      </c>
    </row>
    <row r="8" spans="1:19" x14ac:dyDescent="0.3">
      <c r="A8" s="61">
        <v>2</v>
      </c>
      <c r="B8" s="57">
        <v>6.6</v>
      </c>
      <c r="C8" s="58">
        <f>'S7 Fiscal policy'!W8</f>
        <v>5.8663972388598875</v>
      </c>
      <c r="D8" s="58">
        <f>B8+'S6 UE increment'!E7</f>
        <v>6.652604319497085</v>
      </c>
      <c r="E8" s="58"/>
      <c r="F8" s="61">
        <v>2</v>
      </c>
      <c r="G8" s="57">
        <v>4.8</v>
      </c>
      <c r="H8" s="58">
        <f>'S7 Fiscal policy'!Y8</f>
        <v>5.3490426047201112</v>
      </c>
      <c r="I8" s="58">
        <f>G8+'S6 UE increment'!F7</f>
        <v>5.0430400163846176</v>
      </c>
      <c r="J8" s="58"/>
      <c r="K8" s="61">
        <v>2</v>
      </c>
      <c r="L8" s="57">
        <v>5.3</v>
      </c>
      <c r="M8" s="58">
        <f>'S7 Fiscal policy'!AA8</f>
        <v>6.2828150188708616</v>
      </c>
      <c r="N8" s="59">
        <f>L8+'S6 UE increment'!G7</f>
        <v>5.5163807521170449</v>
      </c>
      <c r="P8" s="65">
        <f t="shared" ref="P8:P21" si="3">P7+1</f>
        <v>2</v>
      </c>
      <c r="Q8" s="66">
        <f t="shared" si="0"/>
        <v>0.11538461538461531</v>
      </c>
      <c r="R8" s="66">
        <f t="shared" si="1"/>
        <v>0.25634363001603255</v>
      </c>
      <c r="S8" s="66">
        <f t="shared" si="2"/>
        <v>0.15608363552365828</v>
      </c>
    </row>
    <row r="9" spans="1:19" x14ac:dyDescent="0.3">
      <c r="A9" s="61">
        <v>3</v>
      </c>
      <c r="B9" s="57">
        <v>6.8</v>
      </c>
      <c r="C9" s="58">
        <f>'S7 Fiscal policy'!W9</f>
        <v>6.4596113712613956</v>
      </c>
      <c r="D9" s="58">
        <f>B9+'S6 UE increment'!E8</f>
        <v>6.8731602458388457</v>
      </c>
      <c r="E9" s="58"/>
      <c r="F9" s="61">
        <v>3</v>
      </c>
      <c r="G9" s="57">
        <v>5.5</v>
      </c>
      <c r="H9" s="58">
        <f>'S7 Fiscal policy'!Y9</f>
        <v>5.6831986196662658</v>
      </c>
      <c r="I9" s="58">
        <f>G9+'S6 UE increment'!F8</f>
        <v>5.7505557858567542</v>
      </c>
      <c r="J9" s="58"/>
      <c r="K9" s="61">
        <v>3</v>
      </c>
      <c r="L9" s="57">
        <v>6</v>
      </c>
      <c r="M9" s="58">
        <f>'S7 Fiscal policy'!AA9</f>
        <v>6.5402318432098889</v>
      </c>
      <c r="N9" s="59">
        <f>L9+'S6 UE increment'!G8</f>
        <v>6.1544335591759598</v>
      </c>
      <c r="P9" s="65">
        <f t="shared" si="3"/>
        <v>3</v>
      </c>
      <c r="Q9" s="66">
        <f t="shared" si="0"/>
        <v>0.24999999999999994</v>
      </c>
      <c r="R9" s="66">
        <f t="shared" si="1"/>
        <v>0.29803338048689881</v>
      </c>
      <c r="S9" s="66">
        <f t="shared" si="2"/>
        <v>0.27807279502254922</v>
      </c>
    </row>
    <row r="10" spans="1:19" x14ac:dyDescent="0.3">
      <c r="A10" s="61">
        <v>4</v>
      </c>
      <c r="B10" s="57">
        <v>6.9</v>
      </c>
      <c r="C10" s="58">
        <f>'S7 Fiscal policy'!W10</f>
        <v>6.5759684552337045</v>
      </c>
      <c r="D10" s="58">
        <f>B10+'S6 UE increment'!E9</f>
        <v>6.9756368704691827</v>
      </c>
      <c r="E10" s="58"/>
      <c r="F10" s="61">
        <v>4</v>
      </c>
      <c r="G10" s="57">
        <v>5.7</v>
      </c>
      <c r="H10" s="58">
        <f>'S7 Fiscal policy'!Y10</f>
        <v>6.4980814315718458</v>
      </c>
      <c r="I10" s="58">
        <f>G10+'S6 UE increment'!F9</f>
        <v>6.0277105778323872</v>
      </c>
      <c r="J10" s="58"/>
      <c r="K10" s="61">
        <v>4</v>
      </c>
      <c r="L10" s="57">
        <v>6.9</v>
      </c>
      <c r="M10" s="58">
        <f>'S7 Fiscal policy'!AA10</f>
        <v>7.0981621197988023</v>
      </c>
      <c r="N10" s="59">
        <f>L10+'S6 UE increment'!G9</f>
        <v>7.1182331813373683</v>
      </c>
      <c r="P10" s="65">
        <f t="shared" si="3"/>
        <v>4</v>
      </c>
      <c r="Q10" s="66">
        <f t="shared" si="0"/>
        <v>0.42307692307692307</v>
      </c>
      <c r="R10" s="66">
        <f t="shared" si="1"/>
        <v>0.38839256377205567</v>
      </c>
      <c r="S10" s="66">
        <f t="shared" si="2"/>
        <v>0.46234140810924435</v>
      </c>
    </row>
    <row r="11" spans="1:19" x14ac:dyDescent="0.3">
      <c r="A11" s="61">
        <v>5</v>
      </c>
      <c r="B11" s="57">
        <v>7.1</v>
      </c>
      <c r="C11" s="58">
        <f>'S7 Fiscal policy'!W11</f>
        <v>6.7219408272505765</v>
      </c>
      <c r="D11" s="58">
        <f>B11+'S6 UE increment'!E10</f>
        <v>7.2312215994287907</v>
      </c>
      <c r="E11" s="58"/>
      <c r="F11" s="61">
        <v>5</v>
      </c>
      <c r="G11" s="57">
        <v>5.8</v>
      </c>
      <c r="H11" s="58">
        <f>'S7 Fiscal policy'!Y11</f>
        <v>6.6205285262480764</v>
      </c>
      <c r="I11" s="58">
        <f>G11+'S6 UE increment'!F10</f>
        <v>6.1387215906130868</v>
      </c>
      <c r="J11" s="58"/>
      <c r="K11" s="61">
        <v>5</v>
      </c>
      <c r="L11" s="57">
        <v>8.3000000000000007</v>
      </c>
      <c r="M11" s="58">
        <f>'S7 Fiscal policy'!AA11</f>
        <v>9.0592597470279639</v>
      </c>
      <c r="N11" s="59">
        <f>L11+'S6 UE increment'!G10</f>
        <v>8.4905253517059691</v>
      </c>
      <c r="P11" s="65">
        <f t="shared" si="3"/>
        <v>5</v>
      </c>
      <c r="Q11" s="66">
        <f t="shared" si="0"/>
        <v>0.6923076923076924</v>
      </c>
      <c r="R11" s="66">
        <f t="shared" si="1"/>
        <v>0.70600067248104126</v>
      </c>
      <c r="S11" s="66">
        <f t="shared" si="2"/>
        <v>0.72470961117667021</v>
      </c>
    </row>
    <row r="12" spans="1:19" x14ac:dyDescent="0.3">
      <c r="A12" s="61">
        <v>6</v>
      </c>
      <c r="B12" s="57">
        <v>7.4</v>
      </c>
      <c r="C12" s="58">
        <f>'S7 Fiscal policy'!W12</f>
        <v>6.8923742320574046</v>
      </c>
      <c r="D12" s="58">
        <f>B12+'S6 UE increment'!E11</f>
        <v>7.6003882985440079</v>
      </c>
      <c r="E12" s="58"/>
      <c r="F12" s="61">
        <v>6</v>
      </c>
      <c r="G12" s="57">
        <v>5.7</v>
      </c>
      <c r="H12" s="58">
        <f>'S7 Fiscal policy'!Y12</f>
        <v>6.161429229453514</v>
      </c>
      <c r="I12" s="58">
        <f>G12+'S6 UE increment'!F11</f>
        <v>6.033812316502102</v>
      </c>
      <c r="J12" s="58"/>
      <c r="K12" s="61">
        <v>6</v>
      </c>
      <c r="L12" s="57">
        <v>9.3000000000000007</v>
      </c>
      <c r="M12" s="58">
        <f>'S7 Fiscal policy'!AA12</f>
        <v>10.310348670397108</v>
      </c>
      <c r="N12" s="59">
        <f>L12+'S6 UE increment'!G11</f>
        <v>9.4205953658712716</v>
      </c>
      <c r="P12" s="65">
        <f t="shared" si="3"/>
        <v>6</v>
      </c>
      <c r="Q12" s="66">
        <f t="shared" si="0"/>
        <v>0.88461538461538469</v>
      </c>
      <c r="R12" s="66">
        <f t="shared" si="1"/>
        <v>0.90861984924250605</v>
      </c>
      <c r="S12" s="66">
        <f t="shared" si="2"/>
        <v>0.90252946879336216</v>
      </c>
    </row>
    <row r="13" spans="1:19" x14ac:dyDescent="0.3">
      <c r="A13" s="61">
        <v>7</v>
      </c>
      <c r="B13" s="57">
        <v>7.6</v>
      </c>
      <c r="C13" s="58">
        <f>'S7 Fiscal policy'!W13</f>
        <v>7.3217796739082646</v>
      </c>
      <c r="D13" s="58">
        <f>B13+'S6 UE increment'!E12</f>
        <v>7.8356402679430168</v>
      </c>
      <c r="E13" s="58"/>
      <c r="F13" s="61">
        <v>7</v>
      </c>
      <c r="G13" s="57">
        <v>5.9</v>
      </c>
      <c r="H13" s="58">
        <f>'S7 Fiscal policy'!Y13</f>
        <v>6.5465789377585901</v>
      </c>
      <c r="I13" s="58">
        <f>G13+'S6 UE increment'!F12</f>
        <v>6.1254488078072384</v>
      </c>
      <c r="J13" s="58"/>
      <c r="K13" s="61">
        <v>7</v>
      </c>
      <c r="L13" s="57">
        <v>9.6</v>
      </c>
      <c r="M13" s="58">
        <f>'S7 Fiscal policy'!AA13</f>
        <v>10.722088294849272</v>
      </c>
      <c r="N13" s="59">
        <f>L13+'S6 UE increment'!G12</f>
        <v>9.6976987586978574</v>
      </c>
      <c r="P13" s="65">
        <f t="shared" si="3"/>
        <v>7</v>
      </c>
      <c r="Q13" s="66">
        <f t="shared" si="0"/>
        <v>0.94230769230769218</v>
      </c>
      <c r="R13" s="66">
        <f t="shared" si="1"/>
        <v>0.97530283411132535</v>
      </c>
      <c r="S13" s="66">
        <f t="shared" si="2"/>
        <v>0.95550879842130143</v>
      </c>
    </row>
    <row r="14" spans="1:19" x14ac:dyDescent="0.3">
      <c r="A14" s="61">
        <v>8</v>
      </c>
      <c r="B14" s="57">
        <v>7.6</v>
      </c>
      <c r="C14" s="58">
        <f>'S7 Fiscal policy'!W14</f>
        <v>7.3078385337501661</v>
      </c>
      <c r="D14" s="58">
        <f>B14+'S6 UE increment'!E13</f>
        <v>7.8645131032188198</v>
      </c>
      <c r="E14" s="58"/>
      <c r="F14" s="61">
        <v>8</v>
      </c>
      <c r="G14" s="57">
        <v>5.9</v>
      </c>
      <c r="H14" s="58">
        <f>'S7 Fiscal policy'!Y14</f>
        <v>6.4096437759883775</v>
      </c>
      <c r="I14" s="58">
        <f>G14+'S6 UE increment'!F13</f>
        <v>6.0301965240980477</v>
      </c>
      <c r="J14" s="58"/>
      <c r="K14" s="61">
        <v>8</v>
      </c>
      <c r="L14" s="57">
        <v>9.9</v>
      </c>
      <c r="M14" s="58">
        <f>'S7 Fiscal policy'!AA14</f>
        <v>10.771215567950476</v>
      </c>
      <c r="N14" s="59">
        <f>L14+'S6 UE increment'!G13</f>
        <v>9.9304057973669018</v>
      </c>
      <c r="P14" s="65">
        <f t="shared" si="3"/>
        <v>8</v>
      </c>
      <c r="Q14" s="66">
        <f t="shared" si="0"/>
        <v>1</v>
      </c>
      <c r="R14" s="66">
        <f t="shared" si="1"/>
        <v>0.98325920511451159</v>
      </c>
      <c r="S14" s="66">
        <f t="shared" si="2"/>
        <v>1</v>
      </c>
    </row>
    <row r="15" spans="1:19" x14ac:dyDescent="0.3">
      <c r="A15" s="61">
        <v>9</v>
      </c>
      <c r="B15" s="57">
        <v>7.4</v>
      </c>
      <c r="C15" s="58">
        <f>'S7 Fiscal policy'!W15</f>
        <v>7.1667105170751046</v>
      </c>
      <c r="D15" s="58">
        <f>B15+'S6 UE increment'!E14</f>
        <v>7.6801561396031577</v>
      </c>
      <c r="E15" s="58"/>
      <c r="F15" s="61">
        <v>9</v>
      </c>
      <c r="G15" s="57">
        <v>6.1</v>
      </c>
      <c r="H15" s="58">
        <f>'S7 Fiscal policy'!Y15</f>
        <v>6.9391186966196159</v>
      </c>
      <c r="I15" s="58">
        <f>G15+'S6 UE increment'!F14</f>
        <v>6.162852566260308</v>
      </c>
      <c r="J15" s="58"/>
      <c r="K15" s="61">
        <v>9</v>
      </c>
      <c r="L15" s="57">
        <v>9.8000000000000007</v>
      </c>
      <c r="M15" s="58">
        <f>'S7 Fiscal policy'!AA15</f>
        <v>10.87458299537955</v>
      </c>
      <c r="N15" s="59">
        <f>L15+'S6 UE increment'!G14</f>
        <v>9.8158273452925133</v>
      </c>
      <c r="P15" s="65">
        <f t="shared" si="3"/>
        <v>9</v>
      </c>
      <c r="Q15" s="66">
        <f t="shared" si="0"/>
        <v>0.98076923076923084</v>
      </c>
      <c r="R15" s="66">
        <f t="shared" si="1"/>
        <v>1</v>
      </c>
      <c r="S15" s="66">
        <f t="shared" si="2"/>
        <v>0.97809377388422336</v>
      </c>
    </row>
    <row r="16" spans="1:19" x14ac:dyDescent="0.3">
      <c r="A16" s="61">
        <v>10</v>
      </c>
      <c r="B16" s="57">
        <v>7.1</v>
      </c>
      <c r="C16" s="58">
        <f>'S7 Fiscal policy'!W16</f>
        <v>6.8354494013980664</v>
      </c>
      <c r="D16" s="58">
        <f>B16+'S6 UE increment'!E15</f>
        <v>7.3714023227873895</v>
      </c>
      <c r="E16" s="58"/>
      <c r="F16" s="61">
        <v>10</v>
      </c>
      <c r="G16" s="57">
        <v>6.1</v>
      </c>
      <c r="H16" s="58">
        <f>'S7 Fiscal policy'!Y16</f>
        <v>7.2284276884182903</v>
      </c>
      <c r="I16" s="58">
        <f>G16+'S6 UE increment'!F15</f>
        <v>6.0658933095815133</v>
      </c>
      <c r="J16" s="58"/>
      <c r="K16" s="61">
        <v>10</v>
      </c>
      <c r="L16" s="57">
        <v>9.6</v>
      </c>
      <c r="M16" s="58">
        <f>'S7 Fiscal policy'!AA16</f>
        <v>10.62846613783276</v>
      </c>
      <c r="N16" s="59">
        <f>L16+'S6 UE increment'!G15</f>
        <v>9.46109384987788</v>
      </c>
      <c r="P16" s="65">
        <f t="shared" si="3"/>
        <v>10</v>
      </c>
      <c r="Q16" s="66">
        <f t="shared" si="0"/>
        <v>0.94230769230769218</v>
      </c>
      <c r="R16" s="66">
        <f t="shared" si="1"/>
        <v>0.96014032725271337</v>
      </c>
      <c r="S16" s="66">
        <f t="shared" si="2"/>
        <v>0.91027236400562206</v>
      </c>
    </row>
    <row r="17" spans="1:19" x14ac:dyDescent="0.3">
      <c r="A17" s="61">
        <v>11</v>
      </c>
      <c r="B17" s="57">
        <v>7.1</v>
      </c>
      <c r="C17" s="58">
        <f>'S7 Fiscal policy'!W17</f>
        <v>6.6484501361834285</v>
      </c>
      <c r="D17" s="58">
        <f>B17+'S6 UE increment'!E16</f>
        <v>7.359393054865544</v>
      </c>
      <c r="E17" s="58"/>
      <c r="F17" s="61">
        <v>11</v>
      </c>
      <c r="G17" s="57">
        <v>5.8</v>
      </c>
      <c r="H17" s="58">
        <f>'S7 Fiscal policy'!Y17</f>
        <v>6.7755333993890066</v>
      </c>
      <c r="I17" s="58">
        <f>G17+'S6 UE increment'!F16</f>
        <v>5.7364041909824497</v>
      </c>
      <c r="J17" s="58"/>
      <c r="K17" s="61">
        <v>11</v>
      </c>
      <c r="L17" s="57">
        <v>9.5</v>
      </c>
      <c r="M17" s="58">
        <f>'S7 Fiscal policy'!AA17</f>
        <v>10.54192838401201</v>
      </c>
      <c r="N17" s="59">
        <f>L17+'S6 UE increment'!G16</f>
        <v>9.2420319911601823</v>
      </c>
      <c r="P17" s="65">
        <f t="shared" si="3"/>
        <v>11</v>
      </c>
      <c r="Q17" s="66">
        <f t="shared" si="0"/>
        <v>0.92307692307692302</v>
      </c>
      <c r="R17" s="66">
        <f t="shared" si="1"/>
        <v>0.94612516964846605</v>
      </c>
      <c r="S17" s="66">
        <f t="shared" si="2"/>
        <v>0.86838998103105847</v>
      </c>
    </row>
    <row r="18" spans="1:19" x14ac:dyDescent="0.3">
      <c r="A18" s="61">
        <v>12</v>
      </c>
      <c r="B18" s="57">
        <v>6.8</v>
      </c>
      <c r="C18" s="58">
        <f>'S7 Fiscal policy'!W18</f>
        <v>6.2259401323472421</v>
      </c>
      <c r="D18" s="58">
        <f>B18+'S6 UE increment'!E17</f>
        <v>7.0180883585145937</v>
      </c>
      <c r="E18" s="58"/>
      <c r="F18" s="61">
        <v>12</v>
      </c>
      <c r="G18" s="57">
        <v>5.7</v>
      </c>
      <c r="H18" s="58">
        <f>'S7 Fiscal policy'!Y18</f>
        <v>6.6352358329997259</v>
      </c>
      <c r="I18" s="58">
        <f>G18+'S6 UE increment'!F17</f>
        <v>5.6131481614751717</v>
      </c>
      <c r="J18" s="58"/>
      <c r="K18" s="61">
        <v>12</v>
      </c>
      <c r="L18" s="57">
        <v>9.5</v>
      </c>
      <c r="M18" s="58">
        <f>'S7 Fiscal policy'!AA18</f>
        <v>10.36860238752535</v>
      </c>
      <c r="N18" s="59">
        <f>L18+'S6 UE increment'!G17</f>
        <v>9.1960952573839077</v>
      </c>
      <c r="P18" s="65">
        <f t="shared" si="3"/>
        <v>12</v>
      </c>
      <c r="Q18" s="66">
        <f t="shared" si="0"/>
        <v>0.92307692307692302</v>
      </c>
      <c r="R18" s="66">
        <f t="shared" si="1"/>
        <v>0.91805428670521938</v>
      </c>
      <c r="S18" s="66">
        <f t="shared" si="2"/>
        <v>0.85960734818077367</v>
      </c>
    </row>
    <row r="19" spans="1:19" x14ac:dyDescent="0.3">
      <c r="A19" s="61">
        <v>13</v>
      </c>
      <c r="B19" s="57">
        <v>6.6</v>
      </c>
      <c r="C19" s="58">
        <f>'S7 Fiscal policy'!W19</f>
        <v>5.9431054858653827</v>
      </c>
      <c r="D19" s="58">
        <f>B19+'S6 UE increment'!E18</f>
        <v>6.8343242709732328</v>
      </c>
      <c r="E19" s="58"/>
      <c r="F19" s="61">
        <v>13</v>
      </c>
      <c r="G19" s="57">
        <v>5.6</v>
      </c>
      <c r="H19" s="58">
        <f>'S7 Fiscal policy'!Y19</f>
        <v>6.5148315057688766</v>
      </c>
      <c r="I19" s="58">
        <f>G19+'S6 UE increment'!F18</f>
        <v>5.4627065383863833</v>
      </c>
      <c r="J19" s="58"/>
      <c r="K19" s="61">
        <v>13</v>
      </c>
      <c r="L19" s="57">
        <v>9</v>
      </c>
      <c r="M19" s="58">
        <f>'S7 Fiscal policy'!AA19</f>
        <v>9.7255021502990857</v>
      </c>
      <c r="N19" s="59">
        <f>L19+'S6 UE increment'!G18</f>
        <v>8.6038415479571082</v>
      </c>
      <c r="P19" s="65">
        <f t="shared" si="3"/>
        <v>13</v>
      </c>
      <c r="Q19" s="66">
        <f t="shared" si="0"/>
        <v>0.82692307692307687</v>
      </c>
      <c r="R19" s="66">
        <f t="shared" si="1"/>
        <v>0.81390146574427402</v>
      </c>
      <c r="S19" s="66">
        <f t="shared" si="2"/>
        <v>0.74637450691156426</v>
      </c>
    </row>
    <row r="20" spans="1:19" x14ac:dyDescent="0.3">
      <c r="A20" s="61">
        <v>14</v>
      </c>
      <c r="B20" s="57">
        <v>6.6</v>
      </c>
      <c r="C20" s="58">
        <f>'S7 Fiscal policy'!W20</f>
        <v>5.9601214094831114</v>
      </c>
      <c r="D20" s="58">
        <f>B20+'S6 UE increment'!E19</f>
        <v>6.8070792513726506</v>
      </c>
      <c r="E20" s="58"/>
      <c r="F20" s="61">
        <v>14</v>
      </c>
      <c r="G20" s="57">
        <v>5.4</v>
      </c>
      <c r="H20" s="58">
        <f>'S7 Fiscal policy'!Y20</f>
        <v>6.3343460707207058</v>
      </c>
      <c r="I20" s="58">
        <f>G20+'S6 UE increment'!F19</f>
        <v>5.1877874639169441</v>
      </c>
      <c r="J20" s="58"/>
      <c r="K20" s="61">
        <v>14</v>
      </c>
      <c r="L20" s="57">
        <v>9</v>
      </c>
      <c r="M20" s="58">
        <f>'S7 Fiscal policy'!AA20</f>
        <v>9.9602801170451016</v>
      </c>
      <c r="N20" s="59">
        <f>L20+'S6 UE increment'!G19</f>
        <v>8.3800103839604301</v>
      </c>
      <c r="P20" s="65">
        <f t="shared" si="3"/>
        <v>14</v>
      </c>
      <c r="Q20" s="66">
        <f t="shared" si="0"/>
        <v>0.82692307692307687</v>
      </c>
      <c r="R20" s="66">
        <f t="shared" si="1"/>
        <v>0.8519247568591074</v>
      </c>
      <c r="S20" s="66">
        <f t="shared" si="2"/>
        <v>0.70358028163188147</v>
      </c>
    </row>
    <row r="21" spans="1:19" x14ac:dyDescent="0.3">
      <c r="A21" s="61">
        <v>15</v>
      </c>
      <c r="B21" s="57">
        <v>6.2</v>
      </c>
      <c r="C21" s="58">
        <f>'S7 Fiscal policy'!W21</f>
        <v>5.2797400681221127</v>
      </c>
      <c r="D21" s="58">
        <f>B21+'S6 UE increment'!E20</f>
        <v>6.3260751574695187</v>
      </c>
      <c r="E21" s="58"/>
      <c r="F21" s="61">
        <v>15</v>
      </c>
      <c r="G21" s="57">
        <v>5.4</v>
      </c>
      <c r="H21" s="58">
        <f>'S7 Fiscal policy'!Y21</f>
        <v>6.1751521718601774</v>
      </c>
      <c r="I21" s="58">
        <f>G21+'S6 UE increment'!F20</f>
        <v>5.0635196027373643</v>
      </c>
      <c r="J21" s="58"/>
      <c r="K21" s="61">
        <v>15</v>
      </c>
      <c r="L21" s="57">
        <v>9</v>
      </c>
      <c r="M21" s="58">
        <f>'S7 Fiscal policy'!AA21</f>
        <v>9.5839040696334088</v>
      </c>
      <c r="N21" s="59">
        <f>L21+'S6 UE increment'!G20</f>
        <v>8.1911668284467716</v>
      </c>
      <c r="P21" s="65">
        <f t="shared" si="3"/>
        <v>15</v>
      </c>
      <c r="Q21" s="66">
        <f t="shared" si="0"/>
        <v>0.82692307692307687</v>
      </c>
      <c r="R21" s="66">
        <f t="shared" si="1"/>
        <v>0.79096905382728555</v>
      </c>
      <c r="S21" s="66">
        <f t="shared" si="2"/>
        <v>0.66747532862637537</v>
      </c>
    </row>
    <row r="22" spans="1:19" x14ac:dyDescent="0.3">
      <c r="A22" s="61">
        <v>16</v>
      </c>
      <c r="B22" s="57">
        <v>7.2</v>
      </c>
      <c r="C22" s="58">
        <f>'S7 Fiscal policy'!W22</f>
        <v>5.1382784602864309</v>
      </c>
      <c r="D22" s="58">
        <f>B22+'S6 UE increment'!E21</f>
        <v>7.2457450192080577</v>
      </c>
      <c r="E22" s="58"/>
      <c r="F22" s="61">
        <v>16</v>
      </c>
      <c r="G22" s="57">
        <v>5.4</v>
      </c>
      <c r="H22" s="58">
        <f>'S7 Fiscal policy'!Y22</f>
        <v>5.8564605688920652</v>
      </c>
      <c r="I22" s="58">
        <f>G22+'S6 UE increment'!F21</f>
        <v>4.9606290127863284</v>
      </c>
      <c r="J22" s="56"/>
      <c r="K22" s="61">
        <v>16</v>
      </c>
      <c r="L22" s="57">
        <v>9</v>
      </c>
      <c r="M22" s="58">
        <f>'S7 Fiscal policy'!AA22</f>
        <v>9.1714760602878833</v>
      </c>
      <c r="N22" s="59">
        <f>L22+'S6 UE increment'!G21</f>
        <v>7.9960123986400919</v>
      </c>
      <c r="P22" s="65">
        <f>P21+1</f>
        <v>16</v>
      </c>
      <c r="Q22" s="66">
        <f t="shared" ref="Q22" si="4">(L22-L$5)/(MAX(L$5:L$21)-L$5)</f>
        <v>0.82692307692307687</v>
      </c>
      <c r="R22" s="66">
        <f t="shared" ref="R22" si="5">(M22-M$5)/(MAX(M$5:M$21)-M$5)</f>
        <v>0.72417458209467689</v>
      </c>
      <c r="S22" s="66">
        <f t="shared" ref="S22" si="6">(N22-N$5)/(MAX(N$5:N$21)-N$5)</f>
        <v>0.63016380111450909</v>
      </c>
    </row>
    <row r="23" spans="1:19" x14ac:dyDescent="0.3">
      <c r="A23" s="56"/>
      <c r="B23" s="57"/>
      <c r="C23" s="56"/>
      <c r="D23" s="58"/>
      <c r="E23" s="58"/>
      <c r="F23" s="56"/>
      <c r="G23" s="56"/>
      <c r="H23" s="56"/>
      <c r="I23" s="56"/>
      <c r="J23" s="56"/>
      <c r="K23" s="56"/>
      <c r="L23" s="57"/>
      <c r="M23" s="56"/>
    </row>
    <row r="24" spans="1:19" x14ac:dyDescent="0.3">
      <c r="A24" s="56"/>
      <c r="B24" s="57"/>
      <c r="C24" s="56"/>
      <c r="D24" s="58"/>
      <c r="E24" s="58"/>
      <c r="F24" s="56"/>
      <c r="G24" s="56"/>
      <c r="H24" s="56"/>
      <c r="I24" s="56"/>
      <c r="J24" s="56"/>
      <c r="K24" s="56"/>
      <c r="L24" s="57"/>
      <c r="M24" s="56"/>
    </row>
    <row r="25" spans="1:19" x14ac:dyDescent="0.3">
      <c r="A25" s="56"/>
      <c r="B25" s="57"/>
      <c r="C25" s="56"/>
      <c r="D25" s="58"/>
      <c r="E25" s="58"/>
      <c r="F25" s="56"/>
      <c r="G25" s="56"/>
      <c r="H25" s="56"/>
      <c r="I25" s="56"/>
      <c r="J25" s="56"/>
      <c r="K25" s="56"/>
      <c r="L25" s="57"/>
      <c r="M25" s="56"/>
    </row>
    <row r="26" spans="1:19" x14ac:dyDescent="0.3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7"/>
      <c r="M26" s="56"/>
    </row>
    <row r="27" spans="1:19" x14ac:dyDescent="0.3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7"/>
      <c r="M27" s="56"/>
    </row>
  </sheetData>
  <mergeCells count="4">
    <mergeCell ref="B3:C3"/>
    <mergeCell ref="G3:H3"/>
    <mergeCell ref="L3:M3"/>
    <mergeCell ref="Q3:R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44"/>
  <sheetViews>
    <sheetView topLeftCell="A2" workbookViewId="0">
      <selection activeCell="C20" sqref="C20"/>
    </sheetView>
  </sheetViews>
  <sheetFormatPr defaultRowHeight="14.4" x14ac:dyDescent="0.3"/>
  <sheetData>
    <row r="2" spans="1:25" x14ac:dyDescent="0.3">
      <c r="C2" t="s">
        <v>90</v>
      </c>
      <c r="L2" t="s">
        <v>91</v>
      </c>
      <c r="T2" t="s">
        <v>92</v>
      </c>
    </row>
    <row r="3" spans="1:25" x14ac:dyDescent="0.3">
      <c r="C3" t="s">
        <v>110</v>
      </c>
      <c r="D3" t="s">
        <v>86</v>
      </c>
      <c r="E3" t="s">
        <v>126</v>
      </c>
      <c r="F3" t="s">
        <v>88</v>
      </c>
      <c r="G3" t="s">
        <v>89</v>
      </c>
      <c r="H3" t="s">
        <v>109</v>
      </c>
      <c r="L3" t="s">
        <v>110</v>
      </c>
      <c r="M3" t="s">
        <v>86</v>
      </c>
      <c r="N3" t="s">
        <v>126</v>
      </c>
      <c r="O3" t="s">
        <v>88</v>
      </c>
      <c r="P3" t="s">
        <v>89</v>
      </c>
      <c r="Q3" t="s">
        <v>109</v>
      </c>
      <c r="T3" t="s">
        <v>110</v>
      </c>
      <c r="U3" t="s">
        <v>86</v>
      </c>
      <c r="V3" t="s">
        <v>126</v>
      </c>
      <c r="W3" t="s">
        <v>88</v>
      </c>
      <c r="X3" t="s">
        <v>89</v>
      </c>
      <c r="Y3" t="s">
        <v>109</v>
      </c>
    </row>
    <row r="4" spans="1:25" x14ac:dyDescent="0.3">
      <c r="A4">
        <v>0</v>
      </c>
      <c r="B4">
        <v>0</v>
      </c>
      <c r="C4" s="13">
        <f>'Multiplier effects'!C4</f>
        <v>0</v>
      </c>
      <c r="D4" s="13">
        <f>'Multiplier effects'!D4</f>
        <v>0</v>
      </c>
      <c r="E4" s="13">
        <f>'Multiplier effects'!E4</f>
        <v>0</v>
      </c>
      <c r="F4" s="13">
        <f>'Multiplier effects'!F4</f>
        <v>0</v>
      </c>
      <c r="G4" s="13">
        <f>'Multiplier effects'!G4</f>
        <v>0</v>
      </c>
      <c r="H4" s="13">
        <f>'Multiplier effects'!H4</f>
        <v>0</v>
      </c>
      <c r="K4">
        <v>0</v>
      </c>
      <c r="L4" s="13">
        <f>'Multiplier effects'!L4</f>
        <v>0</v>
      </c>
      <c r="M4" s="13">
        <f>'Multiplier effects'!M4</f>
        <v>0</v>
      </c>
      <c r="N4" s="13">
        <f>'Multiplier effects'!N4</f>
        <v>0</v>
      </c>
      <c r="O4" s="13">
        <f>'Multiplier effects'!O4</f>
        <v>0</v>
      </c>
      <c r="P4" s="13">
        <f>'Multiplier effects'!P4</f>
        <v>0</v>
      </c>
      <c r="Q4" s="13">
        <f>'Multiplier effects'!Q4</f>
        <v>0</v>
      </c>
      <c r="S4">
        <v>0</v>
      </c>
      <c r="T4" s="13">
        <f>'Multiplier effects'!T4</f>
        <v>0</v>
      </c>
      <c r="U4" s="13">
        <f>'Multiplier effects'!U4</f>
        <v>0</v>
      </c>
      <c r="V4" s="13">
        <f>'Multiplier effects'!V4</f>
        <v>0</v>
      </c>
      <c r="W4" s="13">
        <f>'Multiplier effects'!W4</f>
        <v>0</v>
      </c>
      <c r="X4" s="13">
        <f>'Multiplier effects'!X4</f>
        <v>0</v>
      </c>
      <c r="Y4" s="13">
        <f>'Multiplier effects'!Y4</f>
        <v>0</v>
      </c>
    </row>
    <row r="5" spans="1:25" x14ac:dyDescent="0.3">
      <c r="A5">
        <v>1</v>
      </c>
      <c r="B5">
        <v>1</v>
      </c>
      <c r="C5" s="13">
        <f>AVERAGE('Multiplier effects'!C5:C7)</f>
        <v>1.6286837553029326E-2</v>
      </c>
      <c r="D5" s="13">
        <f>AVERAGE('Multiplier effects'!D5:D7)</f>
        <v>9.6328048487104745E-2</v>
      </c>
      <c r="E5" s="13">
        <f>AVERAGE('Multiplier effects'!E5:E7)</f>
        <v>0.13634865395414261</v>
      </c>
      <c r="F5" s="13">
        <f>AVERAGE('Multiplier effects'!F5:F7)</f>
        <v>0.25641047035525616</v>
      </c>
      <c r="G5" s="13">
        <f>AVERAGE('Multiplier effects'!G5:G7)</f>
        <v>0.33645168128933162</v>
      </c>
      <c r="H5" s="13">
        <f>AVERAGE('Multiplier effects'!H5:H7)</f>
        <v>0.37183240012929025</v>
      </c>
      <c r="K5">
        <v>1</v>
      </c>
      <c r="L5" s="13">
        <f>AVERAGE('Multiplier effects'!L5:L7)</f>
        <v>0.14486284336915034</v>
      </c>
      <c r="M5" s="13">
        <f>AVERAGE('Multiplier effects'!M5:M7)</f>
        <v>0.18655890821897034</v>
      </c>
      <c r="N5" s="13">
        <f>AVERAGE('Multiplier effects'!N5:N7)</f>
        <v>0.20740694064388018</v>
      </c>
      <c r="O5" s="13">
        <f>AVERAGE('Multiplier effects'!O5:O7)</f>
        <v>0.26995103791861058</v>
      </c>
      <c r="P5" s="13">
        <f>AVERAGE('Multiplier effects'!P5:P7)</f>
        <v>0.31164710276843061</v>
      </c>
      <c r="Q5" s="13">
        <f>AVERAGE('Multiplier effects'!Q5:Q7)</f>
        <v>0.37183240012929025</v>
      </c>
      <c r="S5">
        <v>1</v>
      </c>
      <c r="T5" s="13">
        <f>AVERAGE('Multiplier effects'!T5:T7)</f>
        <v>0.32061488688594775</v>
      </c>
      <c r="U5" s="13">
        <f>AVERAGE('Multiplier effects'!U5:U7)</f>
        <v>0.30401144242131944</v>
      </c>
      <c r="V5" s="13">
        <f>AVERAGE('Multiplier effects'!V5:V7)</f>
        <v>0.29570972018900549</v>
      </c>
      <c r="W5" s="13">
        <f>AVERAGE('Multiplier effects'!W5:W7)</f>
        <v>0.27080455349206317</v>
      </c>
      <c r="X5" s="13">
        <f>AVERAGE('Multiplier effects'!X5:X7)</f>
        <v>0.25420110902743492</v>
      </c>
      <c r="Y5" s="13">
        <f>AVERAGE('Multiplier effects'!Y5:Y7)</f>
        <v>0.37183240012929025</v>
      </c>
    </row>
    <row r="6" spans="1:25" x14ac:dyDescent="0.3">
      <c r="A6">
        <v>1</v>
      </c>
      <c r="B6">
        <v>2</v>
      </c>
      <c r="C6" s="13">
        <f>AVERAGE('Multiplier effects'!C8:C10)</f>
        <v>0.35441038996023738</v>
      </c>
      <c r="D6" s="13">
        <f>AVERAGE('Multiplier effects'!D8:D10)</f>
        <v>0.43369758605128145</v>
      </c>
      <c r="E6" s="13">
        <f>AVERAGE('Multiplier effects'!E8:E10)</f>
        <v>0.47334118409680315</v>
      </c>
      <c r="F6" s="13">
        <f>AVERAGE('Multiplier effects'!F8:F10)</f>
        <v>0.59227197823336886</v>
      </c>
      <c r="G6" s="13">
        <f>AVERAGE('Multiplier effects'!G8:G10)</f>
        <v>0.67155917432441292</v>
      </c>
      <c r="H6" s="13">
        <f>AVERAGE('Multiplier effects'!H8:H10)</f>
        <v>1.0083774128426846</v>
      </c>
      <c r="K6">
        <v>2</v>
      </c>
      <c r="L6" s="13">
        <f>AVERAGE('Multiplier effects'!L8:L10)</f>
        <v>0.55228290936356361</v>
      </c>
      <c r="M6" s="13">
        <f>AVERAGE('Multiplier effects'!M8:M10)</f>
        <v>0.63647943704675958</v>
      </c>
      <c r="N6" s="13">
        <f>AVERAGE('Multiplier effects'!N8:N10)</f>
        <v>0.67857770088835745</v>
      </c>
      <c r="O6" s="13">
        <f>AVERAGE('Multiplier effects'!O8:O10)</f>
        <v>0.80487249241315129</v>
      </c>
      <c r="P6" s="13">
        <f>AVERAGE('Multiplier effects'!P8:P10)</f>
        <v>0.88906902009634725</v>
      </c>
      <c r="Q6" s="13">
        <f>AVERAGE('Multiplier effects'!Q8:Q10)</f>
        <v>1.0083774128426846</v>
      </c>
      <c r="S6">
        <v>2</v>
      </c>
      <c r="T6" s="13">
        <f>AVERAGE('Multiplier effects'!T8:T10)</f>
        <v>0.75645375850561702</v>
      </c>
      <c r="U6" s="13">
        <f>AVERAGE('Multiplier effects'!U8:U10)</f>
        <v>0.74018755024075877</v>
      </c>
      <c r="V6" s="13">
        <f>AVERAGE('Multiplier effects'!V8:V10)</f>
        <v>0.73205444610832926</v>
      </c>
      <c r="W6" s="13">
        <f>AVERAGE('Multiplier effects'!W8:W10)</f>
        <v>0.70765513371104216</v>
      </c>
      <c r="X6" s="13">
        <f>AVERAGE('Multiplier effects'!X8:X10)</f>
        <v>0.69138892544618391</v>
      </c>
      <c r="Y6" s="13">
        <f>AVERAGE('Multiplier effects'!Y8:Y10)</f>
        <v>1.0083774128426846</v>
      </c>
    </row>
    <row r="7" spans="1:25" x14ac:dyDescent="0.3">
      <c r="A7">
        <v>1</v>
      </c>
      <c r="B7">
        <v>3</v>
      </c>
      <c r="C7" s="13">
        <f>AVERAGE('Multiplier effects'!C11:C13)</f>
        <v>1.0434014954208983</v>
      </c>
      <c r="D7" s="13">
        <f>AVERAGE('Multiplier effects'!D11:D13)</f>
        <v>1.187655330165595</v>
      </c>
      <c r="E7" s="13">
        <f>AVERAGE('Multiplier effects'!E11:E13)</f>
        <v>1.2597822475379434</v>
      </c>
      <c r="F7" s="13">
        <f>AVERAGE('Multiplier effects'!F11:F13)</f>
        <v>1.4761629996549888</v>
      </c>
      <c r="G7" s="13">
        <f>AVERAGE('Multiplier effects'!G11:G13)</f>
        <v>1.6204168343996859</v>
      </c>
      <c r="H7" s="13">
        <f>AVERAGE('Multiplier effects'!H11:H13)</f>
        <v>1.3455228685340295</v>
      </c>
      <c r="K7">
        <v>3</v>
      </c>
      <c r="L7" s="13">
        <f>AVERAGE('Multiplier effects'!L11:L13)</f>
        <v>1.2701178833957629</v>
      </c>
      <c r="M7" s="13">
        <f>AVERAGE('Multiplier effects'!M11:M13)</f>
        <v>1.4321445609855081</v>
      </c>
      <c r="N7" s="13">
        <f>AVERAGE('Multiplier effects'!N11:N13)</f>
        <v>1.5131578997803807</v>
      </c>
      <c r="O7" s="13">
        <f>AVERAGE('Multiplier effects'!O11:O13)</f>
        <v>1.7561979161649983</v>
      </c>
      <c r="P7" s="13">
        <f>AVERAGE('Multiplier effects'!P11:P13)</f>
        <v>1.9182245937547435</v>
      </c>
      <c r="Q7" s="13">
        <f>AVERAGE('Multiplier effects'!Q11:Q13)</f>
        <v>1.3455228685340295</v>
      </c>
      <c r="S7">
        <v>3</v>
      </c>
      <c r="T7" s="13">
        <f>AVERAGE('Multiplier effects'!T11:T13)</f>
        <v>1.1708184564759188</v>
      </c>
      <c r="U7" s="13">
        <f>AVERAGE('Multiplier effects'!U11:U13)</f>
        <v>1.2058880028073096</v>
      </c>
      <c r="V7" s="13">
        <f>AVERAGE('Multiplier effects'!V11:V13)</f>
        <v>1.2234227759730045</v>
      </c>
      <c r="W7" s="13">
        <f>AVERAGE('Multiplier effects'!W11:W13)</f>
        <v>1.2760270954700905</v>
      </c>
      <c r="X7" s="13">
        <f>AVERAGE('Multiplier effects'!X11:X13)</f>
        <v>1.3110966418014813</v>
      </c>
      <c r="Y7" s="13">
        <f>AVERAGE('Multiplier effects'!Y11:Y13)</f>
        <v>1.3455228685340295</v>
      </c>
    </row>
    <row r="8" spans="1:25" x14ac:dyDescent="0.3">
      <c r="B8">
        <v>4</v>
      </c>
      <c r="C8" s="13">
        <f>AVERAGE('Multiplier effects'!C14:C16)</f>
        <v>1.9052938102250569</v>
      </c>
      <c r="D8" s="13">
        <f>AVERAGE('Multiplier effects'!D14:D16)</f>
        <v>2.0082495163423633</v>
      </c>
      <c r="E8" s="13">
        <f>AVERAGE('Multiplier effects'!E14:E16)</f>
        <v>2.059727369401017</v>
      </c>
      <c r="F8" s="13">
        <f>AVERAGE('Multiplier effects'!F14:F16)</f>
        <v>2.2141609285769772</v>
      </c>
      <c r="G8" s="13">
        <f>AVERAGE('Multiplier effects'!G14:G16)</f>
        <v>2.3171166346942842</v>
      </c>
      <c r="H8" s="13">
        <f>AVERAGE('Multiplier effects'!H14:H16)</f>
        <v>1.7590880157824238</v>
      </c>
      <c r="K8">
        <v>4</v>
      </c>
      <c r="L8" s="13">
        <f>AVERAGE('Multiplier effects'!L14:L16)</f>
        <v>1.4375451384140978</v>
      </c>
      <c r="M8" s="13">
        <f>AVERAGE('Multiplier effects'!M14:M16)</f>
        <v>1.6045823289852672</v>
      </c>
      <c r="N8" s="13">
        <f>AVERAGE('Multiplier effects'!N14:N16)</f>
        <v>1.6881009242708522</v>
      </c>
      <c r="O8" s="13">
        <f>AVERAGE('Multiplier effects'!O14:O16)</f>
        <v>1.9386567101276067</v>
      </c>
      <c r="P8" s="13">
        <f>AVERAGE('Multiplier effects'!P14:P16)</f>
        <v>2.1056939006987765</v>
      </c>
      <c r="Q8" s="13">
        <f>AVERAGE('Multiplier effects'!Q14:Q16)</f>
        <v>1.7590880157824238</v>
      </c>
      <c r="S8">
        <v>4</v>
      </c>
      <c r="T8" s="13">
        <f>AVERAGE('Multiplier effects'!T14:T16)</f>
        <v>1.3646286101316172</v>
      </c>
      <c r="U8" s="13">
        <f>AVERAGE('Multiplier effects'!U14:U16)</f>
        <v>1.4134021073575145</v>
      </c>
      <c r="V8" s="13">
        <f>AVERAGE('Multiplier effects'!V14:V16)</f>
        <v>1.4377888559704628</v>
      </c>
      <c r="W8" s="13">
        <f>AVERAGE('Multiplier effects'!W14:W16)</f>
        <v>1.5109491018093089</v>
      </c>
      <c r="X8" s="13">
        <f>AVERAGE('Multiplier effects'!X14:X16)</f>
        <v>1.5597225990352059</v>
      </c>
      <c r="Y8" s="13">
        <f>AVERAGE('Multiplier effects'!Y14:Y16)</f>
        <v>1.7590880157824238</v>
      </c>
    </row>
    <row r="9" spans="1:25" x14ac:dyDescent="0.3">
      <c r="B9">
        <v>5</v>
      </c>
      <c r="C9" s="13">
        <f>AVERAGE('Multiplier effects'!C17:C19)</f>
        <v>3.324545800678647</v>
      </c>
      <c r="D9" s="13">
        <f>AVERAGE('Multiplier effects'!D17:D19)</f>
        <v>3.4700345882368935</v>
      </c>
      <c r="E9" s="13">
        <f>AVERAGE('Multiplier effects'!E17:E19)</f>
        <v>3.5427789820160149</v>
      </c>
      <c r="F9" s="13">
        <f>AVERAGE('Multiplier effects'!F17:F19)</f>
        <v>3.7610121633533851</v>
      </c>
      <c r="G9" s="13">
        <f>AVERAGE('Multiplier effects'!G17:G19)</f>
        <v>3.9065009509116302</v>
      </c>
      <c r="H9" s="13">
        <f>AVERAGE('Multiplier effects'!H17:H19)</f>
        <v>2.3176060041922262</v>
      </c>
      <c r="K9">
        <v>5</v>
      </c>
      <c r="L9" s="13">
        <f>AVERAGE('Multiplier effects'!L17:L19)</f>
        <v>1.5773165636712985</v>
      </c>
      <c r="M9" s="13">
        <f>AVERAGE('Multiplier effects'!M17:M19)</f>
        <v>1.7957902822262231</v>
      </c>
      <c r="N9" s="13">
        <f>AVERAGE('Multiplier effects'!N17:N19)</f>
        <v>1.905027141503685</v>
      </c>
      <c r="O9" s="13">
        <f>AVERAGE('Multiplier effects'!O17:O19)</f>
        <v>2.2327377193360722</v>
      </c>
      <c r="P9" s="13">
        <f>AVERAGE('Multiplier effects'!P17:P19)</f>
        <v>2.4512114378909966</v>
      </c>
      <c r="Q9" s="13">
        <f>AVERAGE('Multiplier effects'!Q17:Q19)</f>
        <v>2.3176060041922262</v>
      </c>
      <c r="S9">
        <v>5</v>
      </c>
      <c r="T9" s="13">
        <f>AVERAGE('Multiplier effects'!T17:T19)</f>
        <v>1.40736647404614</v>
      </c>
      <c r="U9" s="13">
        <f>AVERAGE('Multiplier effects'!U17:U19)</f>
        <v>1.4577910543589281</v>
      </c>
      <c r="V9" s="13">
        <f>AVERAGE('Multiplier effects'!V17:V19)</f>
        <v>1.4830033445153223</v>
      </c>
      <c r="W9" s="13">
        <f>AVERAGE('Multiplier effects'!W17:W19)</f>
        <v>1.5586402149845044</v>
      </c>
      <c r="X9" s="13">
        <f>AVERAGE('Multiplier effects'!X17:X19)</f>
        <v>1.6090647952972927</v>
      </c>
      <c r="Y9" s="13">
        <f>AVERAGE('Multiplier effects'!Y17:Y19)</f>
        <v>2.3176060041922262</v>
      </c>
    </row>
    <row r="10" spans="1:25" x14ac:dyDescent="0.3">
      <c r="B10">
        <v>6</v>
      </c>
      <c r="C10" s="13">
        <f>AVERAGE('Multiplier effects'!C20:C22)</f>
        <v>4.3064795512405318</v>
      </c>
      <c r="D10" s="13">
        <f>AVERAGE('Multiplier effects'!D20:D22)</f>
        <v>4.4334964523778444</v>
      </c>
      <c r="E10" s="13">
        <f>AVERAGE('Multiplier effects'!E20:E22)</f>
        <v>4.4970049029464993</v>
      </c>
      <c r="F10" s="13">
        <f>AVERAGE('Multiplier effects'!F20:F22)</f>
        <v>4.687530254652466</v>
      </c>
      <c r="G10" s="13">
        <f>AVERAGE('Multiplier effects'!G20:G22)</f>
        <v>4.8145471557897777</v>
      </c>
      <c r="H10" s="13">
        <f>AVERAGE('Multiplier effects'!H20:H22)</f>
        <v>2.7306834603054457</v>
      </c>
      <c r="K10">
        <v>6</v>
      </c>
      <c r="L10" s="13">
        <f>AVERAGE('Multiplier effects'!L20:L22)</f>
        <v>1.4629595228382568</v>
      </c>
      <c r="M10" s="13">
        <f>AVERAGE('Multiplier effects'!M20:M22)</f>
        <v>1.6887739165803151</v>
      </c>
      <c r="N10" s="13">
        <f>AVERAGE('Multiplier effects'!N20:N22)</f>
        <v>1.8016811134513437</v>
      </c>
      <c r="O10" s="13">
        <f>AVERAGE('Multiplier effects'!O20:O22)</f>
        <v>2.1404027040644311</v>
      </c>
      <c r="P10" s="13">
        <f>AVERAGE('Multiplier effects'!P20:P22)</f>
        <v>2.3662170978064885</v>
      </c>
      <c r="Q10" s="13">
        <f>AVERAGE('Multiplier effects'!Q20:Q22)</f>
        <v>2.7306834603054457</v>
      </c>
      <c r="S10">
        <v>6</v>
      </c>
      <c r="T10" s="13">
        <f>AVERAGE('Multiplier effects'!T20:T22)</f>
        <v>1.6963289013642902</v>
      </c>
      <c r="U10" s="13">
        <f>AVERAGE('Multiplier effects'!U20:U22)</f>
        <v>1.7838099676501511</v>
      </c>
      <c r="V10" s="13">
        <f>AVERAGE('Multiplier effects'!V20:V22)</f>
        <v>1.8275505007930815</v>
      </c>
      <c r="W10" s="13">
        <f>AVERAGE('Multiplier effects'!W20:W22)</f>
        <v>1.958772100221873</v>
      </c>
      <c r="X10" s="13">
        <f>AVERAGE('Multiplier effects'!X20:X22)</f>
        <v>2.0462531665077339</v>
      </c>
      <c r="Y10" s="13">
        <f>AVERAGE('Multiplier effects'!Y20:Y22)</f>
        <v>2.7306834603054457</v>
      </c>
    </row>
    <row r="11" spans="1:25" x14ac:dyDescent="0.3">
      <c r="B11">
        <v>7</v>
      </c>
      <c r="C11" s="13">
        <f>AVERAGE('Multiplier effects'!C23:C25)</f>
        <v>4.6375050748258984</v>
      </c>
      <c r="D11" s="13">
        <f>AVERAGE('Multiplier effects'!D23:D25)</f>
        <v>4.717901985406745</v>
      </c>
      <c r="E11" s="13">
        <f>AVERAGE('Multiplier effects'!E23:E25)</f>
        <v>4.7581004406971692</v>
      </c>
      <c r="F11" s="13">
        <f>AVERAGE('Multiplier effects'!F23:F25)</f>
        <v>4.8786958065684374</v>
      </c>
      <c r="G11" s="13">
        <f>AVERAGE('Multiplier effects'!G23:G25)</f>
        <v>4.9590927171492849</v>
      </c>
      <c r="H11" s="13">
        <f>AVERAGE('Multiplier effects'!H23:H25)</f>
        <v>2.5683362924305708</v>
      </c>
      <c r="K11">
        <v>7</v>
      </c>
      <c r="L11" s="13">
        <f>AVERAGE('Multiplier effects'!L23:L25)</f>
        <v>1.582063713556461</v>
      </c>
      <c r="M11" s="13">
        <f>AVERAGE('Multiplier effects'!M23:M25)</f>
        <v>1.8046052578911957</v>
      </c>
      <c r="N11" s="13">
        <f>AVERAGE('Multiplier effects'!N23:N25)</f>
        <v>1.9158760300585633</v>
      </c>
      <c r="O11" s="13">
        <f>AVERAGE('Multiplier effects'!O23:O25)</f>
        <v>2.249688346560665</v>
      </c>
      <c r="P11" s="13">
        <f>AVERAGE('Multiplier effects'!P23:P25)</f>
        <v>2.4722298908953997</v>
      </c>
      <c r="Q11" s="13">
        <f>AVERAGE('Multiplier effects'!Q23:Q25)</f>
        <v>2.5683362924305708</v>
      </c>
      <c r="S11">
        <v>7</v>
      </c>
      <c r="T11" s="13">
        <f>AVERAGE('Multiplier effects'!T23:T25)</f>
        <v>1.8980256027328626</v>
      </c>
      <c r="U11" s="13">
        <f>AVERAGE('Multiplier effects'!U23:U25)</f>
        <v>2.0316178017622009</v>
      </c>
      <c r="V11" s="13">
        <f>AVERAGE('Multiplier effects'!V23:V25)</f>
        <v>2.0984139012768699</v>
      </c>
      <c r="W11" s="13">
        <f>AVERAGE('Multiplier effects'!W23:W25)</f>
        <v>2.298802199820877</v>
      </c>
      <c r="X11" s="13">
        <f>AVERAGE('Multiplier effects'!X23:X25)</f>
        <v>2.4323943988502155</v>
      </c>
      <c r="Y11" s="13">
        <f>AVERAGE('Multiplier effects'!Y23:Y25)</f>
        <v>2.5683362924305708</v>
      </c>
    </row>
    <row r="12" spans="1:25" x14ac:dyDescent="0.3">
      <c r="B12">
        <v>8</v>
      </c>
      <c r="C12" s="13">
        <f>AVERAGE('Multiplier effects'!C26:C28)</f>
        <v>4.9502845431353819</v>
      </c>
      <c r="D12" s="13">
        <f>AVERAGE('Multiplier effects'!D26:D28)</f>
        <v>5.0154170489339522</v>
      </c>
      <c r="E12" s="13">
        <f>AVERAGE('Multiplier effects'!E26:E28)</f>
        <v>5.0479833018332387</v>
      </c>
      <c r="F12" s="13">
        <f>AVERAGE('Multiplier effects'!F26:F28)</f>
        <v>5.1456820605310964</v>
      </c>
      <c r="G12" s="13">
        <f>AVERAGE('Multiplier effects'!G26:G28)</f>
        <v>5.2108145663296677</v>
      </c>
      <c r="H12" s="13">
        <f>AVERAGE('Multiplier effects'!H26:H28)</f>
        <v>2.3195151484180165</v>
      </c>
      <c r="K12">
        <v>8</v>
      </c>
      <c r="L12" s="13">
        <f>AVERAGE('Multiplier effects'!L26:L28)</f>
        <v>1.6058782963083396</v>
      </c>
      <c r="M12" s="13">
        <f>AVERAGE('Multiplier effects'!M26:M28)</f>
        <v>1.7561775015131651</v>
      </c>
      <c r="N12" s="13">
        <f>AVERAGE('Multiplier effects'!N26:N28)</f>
        <v>1.8313271041155776</v>
      </c>
      <c r="O12" s="13">
        <f>AVERAGE('Multiplier effects'!O26:O28)</f>
        <v>2.0567759119228155</v>
      </c>
      <c r="P12" s="13">
        <f>AVERAGE('Multiplier effects'!P26:P28)</f>
        <v>2.207075117127641</v>
      </c>
      <c r="Q12" s="13">
        <f>AVERAGE('Multiplier effects'!Q26:Q28)</f>
        <v>2.3195151484180165</v>
      </c>
      <c r="S12">
        <v>8</v>
      </c>
      <c r="T12" s="13">
        <f>AVERAGE('Multiplier effects'!T26:T28)</f>
        <v>2.1888947265775305</v>
      </c>
      <c r="U12" s="13">
        <f>AVERAGE('Multiplier effects'!U26:U28)</f>
        <v>2.3459882385395421</v>
      </c>
      <c r="V12" s="13">
        <f>AVERAGE('Multiplier effects'!V26:V28)</f>
        <v>2.4245349945205481</v>
      </c>
      <c r="W12" s="13">
        <f>AVERAGE('Multiplier effects'!W26:W28)</f>
        <v>2.6601752624635657</v>
      </c>
      <c r="X12" s="13">
        <f>AVERAGE('Multiplier effects'!X26:X28)</f>
        <v>2.8172687744255782</v>
      </c>
      <c r="Y12" s="13">
        <f>AVERAGE('Multiplier effects'!Y26:Y28)</f>
        <v>2.3195151484180165</v>
      </c>
    </row>
    <row r="13" spans="1:25" x14ac:dyDescent="0.3">
      <c r="B13">
        <v>9</v>
      </c>
      <c r="C13" s="13">
        <f>AVERAGE('Multiplier effects'!C29:C31)</f>
        <v>4.8539592205716238</v>
      </c>
      <c r="D13" s="13">
        <f>AVERAGE('Multiplier effects'!D29:D31)</f>
        <v>4.8742297521495574</v>
      </c>
      <c r="E13" s="13">
        <f>AVERAGE('Multiplier effects'!E29:E31)</f>
        <v>4.8843650179385243</v>
      </c>
      <c r="F13" s="13">
        <f>AVERAGE('Multiplier effects'!F29:F31)</f>
        <v>4.9147708153054248</v>
      </c>
      <c r="G13" s="13">
        <f>AVERAGE('Multiplier effects'!G29:G31)</f>
        <v>4.9350413468833594</v>
      </c>
      <c r="H13" s="13">
        <f>AVERAGE('Multiplier effects'!H29:H31)</f>
        <v>1.8947320531437679</v>
      </c>
      <c r="K13">
        <v>9</v>
      </c>
      <c r="L13" s="13">
        <f>AVERAGE('Multiplier effects'!L29:L31)</f>
        <v>1.8836848490975637</v>
      </c>
      <c r="M13" s="13">
        <f>AVERAGE('Multiplier effects'!M29:M31)</f>
        <v>1.970482531829596</v>
      </c>
      <c r="N13" s="13">
        <f>AVERAGE('Multiplier effects'!N29:N31)</f>
        <v>2.0138813731956113</v>
      </c>
      <c r="O13" s="13">
        <f>AVERAGE('Multiplier effects'!O29:O31)</f>
        <v>2.1440778972936596</v>
      </c>
      <c r="P13" s="13">
        <f>AVERAGE('Multiplier effects'!P29:P31)</f>
        <v>2.2308755800256916</v>
      </c>
      <c r="Q13" s="13">
        <f>AVERAGE('Multiplier effects'!Q29:Q31)</f>
        <v>1.8947320531437679</v>
      </c>
      <c r="S13">
        <v>9</v>
      </c>
      <c r="T13" s="13">
        <f>AVERAGE('Multiplier effects'!T29:T31)</f>
        <v>2.0152930570018919</v>
      </c>
      <c r="U13" s="13">
        <f>AVERAGE('Multiplier effects'!U29:U31)</f>
        <v>2.1916351258144386</v>
      </c>
      <c r="V13" s="13">
        <f>AVERAGE('Multiplier effects'!V29:V31)</f>
        <v>2.279806160220712</v>
      </c>
      <c r="W13" s="13">
        <f>AVERAGE('Multiplier effects'!W29:W31)</f>
        <v>2.5443192634395322</v>
      </c>
      <c r="X13" s="13">
        <f>AVERAGE('Multiplier effects'!X29:X31)</f>
        <v>2.7206613322520794</v>
      </c>
      <c r="Y13" s="13">
        <f>AVERAGE('Multiplier effects'!Y29:Y31)</f>
        <v>1.8947320531437679</v>
      </c>
    </row>
    <row r="14" spans="1:25" x14ac:dyDescent="0.3">
      <c r="B14">
        <v>10</v>
      </c>
      <c r="C14" s="13">
        <f>AVERAGE('Multiplier effects'!C32:C34)</f>
        <v>4.6823938505713025</v>
      </c>
      <c r="D14" s="13">
        <f>AVERAGE('Multiplier effects'!D32:D34)</f>
        <v>4.6929454140996443</v>
      </c>
      <c r="E14" s="13">
        <f>AVERAGE('Multiplier effects'!E32:E34)</f>
        <v>4.6982211958638151</v>
      </c>
      <c r="F14" s="13">
        <f>AVERAGE('Multiplier effects'!F32:F34)</f>
        <v>4.7140485411563269</v>
      </c>
      <c r="G14" s="13">
        <f>AVERAGE('Multiplier effects'!G32:G34)</f>
        <v>4.7246001046846686</v>
      </c>
      <c r="H14" s="13">
        <f>AVERAGE('Multiplier effects'!H32:H34)</f>
        <v>1.4250292177644768</v>
      </c>
      <c r="K14">
        <v>10</v>
      </c>
      <c r="L14" s="13">
        <f>AVERAGE('Multiplier effects'!L32:L34)</f>
        <v>1.8379286211819512</v>
      </c>
      <c r="M14" s="13">
        <f>AVERAGE('Multiplier effects'!M32:M34)</f>
        <v>1.8798303320221568</v>
      </c>
      <c r="N14" s="13">
        <f>AVERAGE('Multiplier effects'!N32:N34)</f>
        <v>1.9007811874422595</v>
      </c>
      <c r="O14" s="13">
        <f>AVERAGE('Multiplier effects'!O32:O34)</f>
        <v>1.9636337537025674</v>
      </c>
      <c r="P14" s="13">
        <f>AVERAGE('Multiplier effects'!P32:P34)</f>
        <v>2.0055354645427728</v>
      </c>
      <c r="Q14" s="13">
        <f>AVERAGE('Multiplier effects'!Q32:Q34)</f>
        <v>1.4250292177644768</v>
      </c>
      <c r="S14">
        <v>10</v>
      </c>
      <c r="T14" s="13">
        <f>AVERAGE('Multiplier effects'!T32:T34)</f>
        <v>1.8758694063239367</v>
      </c>
      <c r="U14" s="13">
        <f>AVERAGE('Multiplier effects'!U32:U34)</f>
        <v>2.0626401660593747</v>
      </c>
      <c r="V14" s="13">
        <f>AVERAGE('Multiplier effects'!V32:V34)</f>
        <v>2.1560255459270938</v>
      </c>
      <c r="W14" s="13">
        <f>AVERAGE('Multiplier effects'!W32:W34)</f>
        <v>2.4361816855302512</v>
      </c>
      <c r="X14" s="13">
        <f>AVERAGE('Multiplier effects'!X32:X34)</f>
        <v>2.6229524452656885</v>
      </c>
      <c r="Y14" s="13">
        <f>AVERAGE('Multiplier effects'!Y32:Y34)</f>
        <v>1.4250292177644768</v>
      </c>
    </row>
    <row r="15" spans="1:25" x14ac:dyDescent="0.3">
      <c r="B15">
        <v>11</v>
      </c>
      <c r="C15" s="13">
        <f>AVERAGE('Multiplier effects'!C35:C37)</f>
        <v>4.5169054286090962</v>
      </c>
      <c r="D15" s="13">
        <f>AVERAGE('Multiplier effects'!D35:D37)</f>
        <v>4.4243013285276831</v>
      </c>
      <c r="E15" s="13">
        <f>AVERAGE('Multiplier effects'!E35:E37)</f>
        <v>4.3779992784869757</v>
      </c>
      <c r="F15" s="13">
        <f>AVERAGE('Multiplier effects'!F35:F37)</f>
        <v>4.2390931283648543</v>
      </c>
      <c r="G15" s="13">
        <f>AVERAGE('Multiplier effects'!G35:G37)</f>
        <v>4.1464890282834403</v>
      </c>
      <c r="H15" s="13">
        <f>AVERAGE('Multiplier effects'!H35:H37)</f>
        <v>1.2967356060371633</v>
      </c>
      <c r="K15">
        <v>11</v>
      </c>
      <c r="L15" s="13">
        <f>AVERAGE('Multiplier effects'!L35:L37)</f>
        <v>1.5511383451319938</v>
      </c>
      <c r="M15" s="13">
        <f>AVERAGE('Multiplier effects'!M35:M37)</f>
        <v>1.5284005515196695</v>
      </c>
      <c r="N15" s="13">
        <f>AVERAGE('Multiplier effects'!N35:N37)</f>
        <v>1.5170316547135074</v>
      </c>
      <c r="O15" s="13">
        <f>AVERAGE('Multiplier effects'!O35:O37)</f>
        <v>1.4829249642950211</v>
      </c>
      <c r="P15" s="13">
        <f>AVERAGE('Multiplier effects'!P35:P37)</f>
        <v>1.4601871706826968</v>
      </c>
      <c r="Q15" s="13">
        <f>AVERAGE('Multiplier effects'!Q35:Q37)</f>
        <v>1.2967356060371633</v>
      </c>
      <c r="S15">
        <v>11</v>
      </c>
      <c r="T15" s="13">
        <f>AVERAGE('Multiplier effects'!T35:T37)</f>
        <v>1.5865070663943788</v>
      </c>
      <c r="U15" s="13">
        <f>AVERAGE('Multiplier effects'!U35:U37)</f>
        <v>1.7674419482526389</v>
      </c>
      <c r="V15" s="13">
        <f>AVERAGE('Multiplier effects'!V35:V37)</f>
        <v>1.8579093891817691</v>
      </c>
      <c r="W15" s="13">
        <f>AVERAGE('Multiplier effects'!W35:W37)</f>
        <v>2.1293117119691596</v>
      </c>
      <c r="X15" s="13">
        <f>AVERAGE('Multiplier effects'!X35:X37)</f>
        <v>2.3102465938274199</v>
      </c>
      <c r="Y15" s="13">
        <f>AVERAGE('Multiplier effects'!Y35:Y37)</f>
        <v>1.2967356060371633</v>
      </c>
    </row>
    <row r="16" spans="1:25" x14ac:dyDescent="0.3">
      <c r="B16">
        <v>12</v>
      </c>
      <c r="C16" s="13">
        <f>AVERAGE('Multiplier effects'!C38:C40)</f>
        <v>4.5744881146468046</v>
      </c>
      <c r="D16" s="13">
        <f>AVERAGE('Multiplier effects'!D38:D40)</f>
        <v>4.4025094420869273</v>
      </c>
      <c r="E16" s="13">
        <f>AVERAGE('Multiplier effects'!E38:E40)</f>
        <v>4.3165201058069878</v>
      </c>
      <c r="F16" s="13">
        <f>AVERAGE('Multiplier effects'!F38:F40)</f>
        <v>4.0585520969671727</v>
      </c>
      <c r="G16" s="13">
        <f>AVERAGE('Multiplier effects'!G38:G40)</f>
        <v>3.8865734244072954</v>
      </c>
      <c r="H16" s="13">
        <f>AVERAGE('Multiplier effects'!H38:H40)</f>
        <v>1.0752330701599455</v>
      </c>
      <c r="K16">
        <v>12</v>
      </c>
      <c r="L16" s="13">
        <f>AVERAGE('Multiplier effects'!L38:L40)</f>
        <v>1.4148974470443736</v>
      </c>
      <c r="M16" s="13">
        <f>AVERAGE('Multiplier effects'!M38:M40)</f>
        <v>1.3725002410326737</v>
      </c>
      <c r="N16" s="13">
        <f>AVERAGE('Multiplier effects'!N38:N40)</f>
        <v>1.3513016380268239</v>
      </c>
      <c r="O16" s="13">
        <f>AVERAGE('Multiplier effects'!O38:O40)</f>
        <v>1.2877058290092747</v>
      </c>
      <c r="P16" s="13">
        <f>AVERAGE('Multiplier effects'!P38:P40)</f>
        <v>1.2453086229975752</v>
      </c>
      <c r="Q16" s="13">
        <f>AVERAGE('Multiplier effects'!Q38:Q40)</f>
        <v>1.0752330701599455</v>
      </c>
      <c r="S16">
        <v>12</v>
      </c>
      <c r="T16" s="13">
        <f>AVERAGE('Multiplier effects'!T38:T40)</f>
        <v>1.5036701763213951</v>
      </c>
      <c r="U16" s="13">
        <f>AVERAGE('Multiplier effects'!U38:U40)</f>
        <v>1.676598879565091</v>
      </c>
      <c r="V16" s="13">
        <f>AVERAGE('Multiplier effects'!V38:V40)</f>
        <v>1.763063231186939</v>
      </c>
      <c r="W16" s="13">
        <f>AVERAGE('Multiplier effects'!W38:W40)</f>
        <v>2.0224562860524831</v>
      </c>
      <c r="X16" s="13">
        <f>AVERAGE('Multiplier effects'!X38:X40)</f>
        <v>2.195384989296179</v>
      </c>
      <c r="Y16" s="13">
        <f>AVERAGE('Multiplier effects'!Y38:Y40)</f>
        <v>1.0752330701599455</v>
      </c>
    </row>
    <row r="17" spans="2:25" x14ac:dyDescent="0.3">
      <c r="B17">
        <v>13</v>
      </c>
      <c r="C17" s="13">
        <f>AVERAGE('Multiplier effects'!C41:C43)</f>
        <v>4.0586656590705461</v>
      </c>
      <c r="D17" s="13">
        <f>AVERAGE('Multiplier effects'!D41:D43)</f>
        <v>3.8560624973264837</v>
      </c>
      <c r="E17" s="13">
        <f>AVERAGE('Multiplier effects'!E41:E43)</f>
        <v>3.7547609164544533</v>
      </c>
      <c r="F17" s="13">
        <f>AVERAGE('Multiplier effects'!F41:F43)</f>
        <v>3.4508561738383605</v>
      </c>
      <c r="G17" s="13">
        <f>AVERAGE('Multiplier effects'!G41:G43)</f>
        <v>3.248253012094299</v>
      </c>
      <c r="H17" s="13">
        <f>AVERAGE('Multiplier effects'!H41:H43)</f>
        <v>0.92644357135731392</v>
      </c>
      <c r="K17">
        <v>13</v>
      </c>
      <c r="L17" s="13">
        <f>AVERAGE('Multiplier effects'!L41:L43)</f>
        <v>1.3220235930152862</v>
      </c>
      <c r="M17" s="13">
        <f>AVERAGE('Multiplier effects'!M41:M43)</f>
        <v>1.2641223673320672</v>
      </c>
      <c r="N17" s="13">
        <f>AVERAGE('Multiplier effects'!N41:N43)</f>
        <v>1.2351717544904572</v>
      </c>
      <c r="O17" s="13">
        <f>AVERAGE('Multiplier effects'!O41:O43)</f>
        <v>1.1483199159656288</v>
      </c>
      <c r="P17" s="13">
        <f>AVERAGE('Multiplier effects'!P41:P43)</f>
        <v>1.0904186902824096</v>
      </c>
      <c r="Q17" s="13">
        <f>AVERAGE('Multiplier effects'!Q41:Q43)</f>
        <v>0.92644357135731392</v>
      </c>
      <c r="S17">
        <v>13</v>
      </c>
      <c r="T17" s="13">
        <f>AVERAGE('Multiplier effects'!T41:T43)</f>
        <v>1.2461617731715069</v>
      </c>
      <c r="U17" s="13">
        <f>AVERAGE('Multiplier effects'!U41:U43)</f>
        <v>1.3915540121812364</v>
      </c>
      <c r="V17" s="13">
        <f>AVERAGE('Multiplier effects'!V41:V43)</f>
        <v>1.464250131686101</v>
      </c>
      <c r="W17" s="13">
        <f>AVERAGE('Multiplier effects'!W41:W43)</f>
        <v>1.6823384902006948</v>
      </c>
      <c r="X17" s="13">
        <f>AVERAGE('Multiplier effects'!X41:X43)</f>
        <v>1.8277307292104241</v>
      </c>
      <c r="Y17" s="13">
        <f>AVERAGE('Multiplier effects'!Y41:Y43)</f>
        <v>0.92644357135731392</v>
      </c>
    </row>
    <row r="18" spans="2:25" x14ac:dyDescent="0.3">
      <c r="B18">
        <v>14</v>
      </c>
      <c r="C18" s="13">
        <f>AVERAGE('Multiplier effects'!C44:C46)</f>
        <v>4.0919660632755672</v>
      </c>
      <c r="D18" s="13">
        <f>AVERAGE('Multiplier effects'!D44:D46)</f>
        <v>3.8278604285803062</v>
      </c>
      <c r="E18" s="13">
        <f>AVERAGE('Multiplier effects'!E44:E46)</f>
        <v>3.695807611232675</v>
      </c>
      <c r="F18" s="13">
        <f>AVERAGE('Multiplier effects'!F44:F46)</f>
        <v>3.2996491591897823</v>
      </c>
      <c r="G18" s="13">
        <f>AVERAGE('Multiplier effects'!G44:G46)</f>
        <v>3.0355435244945213</v>
      </c>
      <c r="H18" s="13">
        <f>AVERAGE('Multiplier effects'!H44:H46)</f>
        <v>0.72882882827859385</v>
      </c>
      <c r="K18">
        <v>14</v>
      </c>
      <c r="L18" s="13">
        <f>AVERAGE('Multiplier effects'!L44:L46)</f>
        <v>1.166730504311664</v>
      </c>
      <c r="M18" s="13">
        <f>AVERAGE('Multiplier effects'!M44:M46)</f>
        <v>1.0752015299025872</v>
      </c>
      <c r="N18" s="13">
        <f>AVERAGE('Multiplier effects'!N44:N46)</f>
        <v>1.0294370426980481</v>
      </c>
      <c r="O18" s="13">
        <f>AVERAGE('Multiplier effects'!O44:O46)</f>
        <v>0.89214358108443237</v>
      </c>
      <c r="P18" s="13">
        <f>AVERAGE('Multiplier effects'!P44:P46)</f>
        <v>0.80061460667535511</v>
      </c>
      <c r="Q18" s="13">
        <f>AVERAGE('Multiplier effects'!Q44:Q46)</f>
        <v>0.72882882827859385</v>
      </c>
      <c r="S18">
        <v>14</v>
      </c>
      <c r="T18" s="13">
        <f>AVERAGE('Multiplier effects'!T44:T46)</f>
        <v>1.067074306026295</v>
      </c>
      <c r="U18" s="13">
        <f>AVERAGE('Multiplier effects'!U44:U46)</f>
        <v>1.2232904866751169</v>
      </c>
      <c r="V18" s="13">
        <f>AVERAGE('Multiplier effects'!V44:V46)</f>
        <v>1.301398576999528</v>
      </c>
      <c r="W18" s="13">
        <f>AVERAGE('Multiplier effects'!W44:W46)</f>
        <v>1.5357228479727605</v>
      </c>
      <c r="X18" s="13">
        <f>AVERAGE('Multiplier effects'!X44:X46)</f>
        <v>1.6919390286215823</v>
      </c>
      <c r="Y18" s="13">
        <f>AVERAGE('Multiplier effects'!Y44:Y46)</f>
        <v>0.72882882827859385</v>
      </c>
    </row>
    <row r="19" spans="2:25" x14ac:dyDescent="0.3">
      <c r="B19">
        <v>15</v>
      </c>
      <c r="C19" s="13">
        <f>AVERAGE('Multiplier effects'!C47:C49)</f>
        <v>4.0470357364083194</v>
      </c>
      <c r="D19" s="13">
        <f>AVERAGE('Multiplier effects'!D47:D49)</f>
        <v>3.6337093257152731</v>
      </c>
      <c r="E19" s="13">
        <f>AVERAGE('Multiplier effects'!E47:E49)</f>
        <v>3.427046120368749</v>
      </c>
      <c r="F19" s="13">
        <f>AVERAGE('Multiplier effects'!F47:F49)</f>
        <v>2.8070565043291786</v>
      </c>
      <c r="G19" s="13">
        <f>AVERAGE('Multiplier effects'!G47:G49)</f>
        <v>2.3937300936361314</v>
      </c>
      <c r="H19" s="13">
        <f>AVERAGE('Multiplier effects'!H47:H49)</f>
        <v>0.62744645612017214</v>
      </c>
      <c r="K19">
        <v>15</v>
      </c>
      <c r="L19" s="13">
        <f>AVERAGE('Multiplier effects'!L47:L49)</f>
        <v>1.1220061332200322</v>
      </c>
      <c r="M19" s="13">
        <f>AVERAGE('Multiplier effects'!M47:M49)</f>
        <v>0.98053110916466135</v>
      </c>
      <c r="N19" s="13">
        <f>AVERAGE('Multiplier effects'!N47:N49)</f>
        <v>0.90979359713697561</v>
      </c>
      <c r="O19" s="13">
        <f>AVERAGE('Multiplier effects'!O47:O49)</f>
        <v>0.69758106105391937</v>
      </c>
      <c r="P19" s="13">
        <f>AVERAGE('Multiplier effects'!P47:P49)</f>
        <v>0.55610603699854799</v>
      </c>
      <c r="Q19" s="13">
        <f>AVERAGE('Multiplier effects'!Q47:Q49)</f>
        <v>0.62744645612017214</v>
      </c>
      <c r="S19">
        <v>15</v>
      </c>
      <c r="T19" s="13">
        <f>AVERAGE('Multiplier effects'!T47:T49)</f>
        <v>0.97527215082775953</v>
      </c>
      <c r="U19" s="13">
        <f>AVERAGE('Multiplier effects'!U47:U49)</f>
        <v>1.1133249850761933</v>
      </c>
      <c r="V19" s="13">
        <f>AVERAGE('Multiplier effects'!V47:V49)</f>
        <v>1.1823514022004102</v>
      </c>
      <c r="W19" s="13">
        <f>AVERAGE('Multiplier effects'!W47:W49)</f>
        <v>1.3894306535730605</v>
      </c>
      <c r="X19" s="13">
        <f>AVERAGE('Multiplier effects'!X47:X49)</f>
        <v>1.5274834878214945</v>
      </c>
      <c r="Y19" s="13">
        <f>AVERAGE('Multiplier effects'!Y47:Y49)</f>
        <v>0.62744645612017214</v>
      </c>
    </row>
    <row r="20" spans="2:25" x14ac:dyDescent="0.3">
      <c r="B20">
        <v>16</v>
      </c>
      <c r="C20" s="13">
        <f>AVERAGE('Multiplier effects'!C50:C52)</f>
        <v>3.705249515519101</v>
      </c>
      <c r="D20" s="13">
        <f>AVERAGE('Multiplier effects'!D50:D52)</f>
        <v>3.1660274011502825</v>
      </c>
      <c r="E20" s="13">
        <f>AVERAGE('Multiplier effects'!E50:E52)</f>
        <v>2.8964163439658734</v>
      </c>
      <c r="F20" s="13">
        <f>AVERAGE('Multiplier effects'!F50:F52)</f>
        <v>2.0875831724126463</v>
      </c>
      <c r="G20" s="13">
        <f>AVERAGE('Multiplier effects'!G50:G52)</f>
        <v>1.5483610580438285</v>
      </c>
      <c r="H20" s="13">
        <f>AVERAGE('Multiplier effects'!H50:H52)</f>
        <v>0.56560658158791621</v>
      </c>
      <c r="K20">
        <v>16</v>
      </c>
      <c r="L20" s="13">
        <f>AVERAGE('Multiplier effects'!L50:L52)</f>
        <v>1.0168382083611036</v>
      </c>
      <c r="M20" s="13">
        <f>AVERAGE('Multiplier effects'!M50:M52)</f>
        <v>0.79251794351934668</v>
      </c>
      <c r="N20" s="13">
        <f>AVERAGE('Multiplier effects'!N50:N52)</f>
        <v>0.68035781109846794</v>
      </c>
      <c r="O20" s="13">
        <f>AVERAGE('Multiplier effects'!O50:O52)</f>
        <v>0.34387741383583226</v>
      </c>
      <c r="P20" s="13">
        <f>AVERAGE('Multiplier effects'!P50:P52)</f>
        <v>0.11955714899407521</v>
      </c>
      <c r="Q20" s="13">
        <f>AVERAGE('Multiplier effects'!Q50:Q52)</f>
        <v>0.56560658158791621</v>
      </c>
      <c r="S20">
        <v>16</v>
      </c>
      <c r="T20" s="13">
        <f>AVERAGE('Multiplier effects'!T50:T52)</f>
        <v>0.56313656224609299</v>
      </c>
      <c r="U20" s="13">
        <f>AVERAGE('Multiplier effects'!U50:U52)</f>
        <v>0.64718666722577167</v>
      </c>
      <c r="V20" s="13">
        <f>AVERAGE('Multiplier effects'!V50:V52)</f>
        <v>0.68921171971561124</v>
      </c>
      <c r="W20" s="13">
        <f>AVERAGE('Multiplier effects'!W50:W52)</f>
        <v>0.81528687718512938</v>
      </c>
      <c r="X20" s="13">
        <f>AVERAGE('Multiplier effects'!X50:X52)</f>
        <v>0.89933698216480806</v>
      </c>
      <c r="Y20" s="13">
        <f>AVERAGE('Multiplier effects'!Y50:Y52)</f>
        <v>0.56560658158791621</v>
      </c>
    </row>
    <row r="25" spans="2:25" x14ac:dyDescent="0.3">
      <c r="B25" t="s">
        <v>124</v>
      </c>
    </row>
    <row r="27" spans="2:25" x14ac:dyDescent="0.3">
      <c r="C27" t="s">
        <v>110</v>
      </c>
      <c r="D27" t="s">
        <v>86</v>
      </c>
      <c r="E27" t="s">
        <v>126</v>
      </c>
      <c r="F27" t="s">
        <v>88</v>
      </c>
      <c r="G27" t="s">
        <v>89</v>
      </c>
      <c r="H27" t="s">
        <v>109</v>
      </c>
      <c r="L27" t="s">
        <v>110</v>
      </c>
      <c r="M27" t="s">
        <v>86</v>
      </c>
      <c r="N27" t="s">
        <v>126</v>
      </c>
      <c r="O27" t="s">
        <v>88</v>
      </c>
      <c r="P27" t="s">
        <v>89</v>
      </c>
      <c r="Q27" t="s">
        <v>109</v>
      </c>
      <c r="T27" t="s">
        <v>110</v>
      </c>
      <c r="U27" t="s">
        <v>86</v>
      </c>
      <c r="V27" t="s">
        <v>126</v>
      </c>
      <c r="W27" t="s">
        <v>88</v>
      </c>
      <c r="X27" t="s">
        <v>89</v>
      </c>
      <c r="Y27" t="s">
        <v>109</v>
      </c>
    </row>
    <row r="28" spans="2:25" x14ac:dyDescent="0.3">
      <c r="B28">
        <v>0</v>
      </c>
      <c r="C28" s="13">
        <f>C4/MAX(C$4:C$20)</f>
        <v>0</v>
      </c>
      <c r="D28" s="13">
        <f t="shared" ref="D28:H28" si="0">D4/MAX(D$4:D$20)</f>
        <v>0</v>
      </c>
      <c r="E28" s="13">
        <f t="shared" si="0"/>
        <v>0</v>
      </c>
      <c r="F28" s="13">
        <f t="shared" si="0"/>
        <v>0</v>
      </c>
      <c r="G28" s="13">
        <f t="shared" si="0"/>
        <v>0</v>
      </c>
      <c r="H28" s="13">
        <f t="shared" si="0"/>
        <v>0</v>
      </c>
      <c r="K28">
        <v>0</v>
      </c>
      <c r="L28" s="13">
        <f>L4/MAX(L$4:L$20)</f>
        <v>0</v>
      </c>
      <c r="M28" s="13">
        <f t="shared" ref="M28:Q28" si="1">M4/MAX(M$4:M$20)</f>
        <v>0</v>
      </c>
      <c r="N28" s="13">
        <f t="shared" si="1"/>
        <v>0</v>
      </c>
      <c r="O28" s="13">
        <f t="shared" si="1"/>
        <v>0</v>
      </c>
      <c r="P28" s="13">
        <f t="shared" si="1"/>
        <v>0</v>
      </c>
      <c r="Q28" s="13">
        <f t="shared" si="1"/>
        <v>0</v>
      </c>
      <c r="S28">
        <v>0</v>
      </c>
      <c r="T28" s="13">
        <f>T4/MAX(T$4:T$20)</f>
        <v>0</v>
      </c>
      <c r="U28" s="13">
        <f t="shared" ref="U28:Y28" si="2">U4/MAX(U$4:U$20)</f>
        <v>0</v>
      </c>
      <c r="V28" s="13">
        <f t="shared" si="2"/>
        <v>0</v>
      </c>
      <c r="W28" s="13">
        <f t="shared" si="2"/>
        <v>0</v>
      </c>
      <c r="X28" s="13">
        <f t="shared" si="2"/>
        <v>0</v>
      </c>
      <c r="Y28" s="13">
        <f t="shared" si="2"/>
        <v>0</v>
      </c>
    </row>
    <row r="29" spans="2:25" x14ac:dyDescent="0.3">
      <c r="B29">
        <v>1</v>
      </c>
      <c r="C29" s="13">
        <f t="shared" ref="C29:H29" si="3">C5/MAX(C$4:C$20)</f>
        <v>3.2900810874830367E-3</v>
      </c>
      <c r="D29" s="13">
        <f t="shared" si="3"/>
        <v>1.9206388531055392E-2</v>
      </c>
      <c r="E29" s="13">
        <f t="shared" si="3"/>
        <v>2.7010520004023365E-2</v>
      </c>
      <c r="F29" s="13">
        <f t="shared" si="3"/>
        <v>4.9830220238829041E-2</v>
      </c>
      <c r="G29" s="13">
        <f t="shared" si="3"/>
        <v>6.4567962840849563E-2</v>
      </c>
      <c r="H29" s="13">
        <f t="shared" si="3"/>
        <v>0.13616825440752414</v>
      </c>
      <c r="K29">
        <v>1</v>
      </c>
      <c r="L29" s="13">
        <f t="shared" ref="L29:Q29" si="4">L5/MAX(L$4:L$20)</f>
        <v>7.6903970129903243E-2</v>
      </c>
      <c r="M29" s="13">
        <f t="shared" si="4"/>
        <v>9.4676763282823984E-2</v>
      </c>
      <c r="N29" s="13">
        <f t="shared" si="4"/>
        <v>0.10298865832140275</v>
      </c>
      <c r="O29" s="13">
        <f t="shared" si="4"/>
        <v>0.11999485987973095</v>
      </c>
      <c r="P29" s="13">
        <f t="shared" si="4"/>
        <v>0.12605911121621352</v>
      </c>
      <c r="Q29" s="13">
        <f t="shared" si="4"/>
        <v>0.13616825440752414</v>
      </c>
      <c r="S29">
        <v>1</v>
      </c>
      <c r="T29" s="13">
        <f t="shared" ref="T29:Y29" si="5">T5/MAX(T$4:T$20)</f>
        <v>0.14647341555217164</v>
      </c>
      <c r="U29" s="13">
        <f t="shared" si="5"/>
        <v>0.12958779478390606</v>
      </c>
      <c r="V29" s="13">
        <f t="shared" si="5"/>
        <v>0.12196554013751494</v>
      </c>
      <c r="W29" s="13">
        <f t="shared" si="5"/>
        <v>0.1017995157361449</v>
      </c>
      <c r="X29" s="13">
        <f t="shared" si="5"/>
        <v>9.0229626415131367E-2</v>
      </c>
      <c r="Y29" s="13">
        <f t="shared" si="5"/>
        <v>0.13616825440752414</v>
      </c>
    </row>
    <row r="30" spans="2:25" x14ac:dyDescent="0.3">
      <c r="B30">
        <v>2</v>
      </c>
      <c r="C30" s="13">
        <f t="shared" ref="C30:H30" si="6">C6/MAX(C$4:C$20)</f>
        <v>7.1593943110139488E-2</v>
      </c>
      <c r="D30" s="13">
        <f t="shared" si="6"/>
        <v>8.6472885867679872E-2</v>
      </c>
      <c r="E30" s="13">
        <f t="shared" si="6"/>
        <v>9.3768373584933076E-2</v>
      </c>
      <c r="F30" s="13">
        <f t="shared" si="6"/>
        <v>0.11510077211654217</v>
      </c>
      <c r="G30" s="13">
        <f t="shared" si="6"/>
        <v>0.1288779644287818</v>
      </c>
      <c r="H30" s="13">
        <f t="shared" si="6"/>
        <v>0.3692765666548149</v>
      </c>
      <c r="K30">
        <v>2</v>
      </c>
      <c r="L30" s="13">
        <f t="shared" ref="L30:Q30" si="7">L6/MAX(L$4:L$20)</f>
        <v>0.29319283935853252</v>
      </c>
      <c r="M30" s="13">
        <f t="shared" si="7"/>
        <v>0.32300689134035993</v>
      </c>
      <c r="N30" s="13">
        <f t="shared" si="7"/>
        <v>0.33695018481232369</v>
      </c>
      <c r="O30" s="13">
        <f t="shared" si="7"/>
        <v>0.35777066349818831</v>
      </c>
      <c r="P30" s="13">
        <f t="shared" si="7"/>
        <v>0.35962230833409331</v>
      </c>
      <c r="Q30" s="13">
        <f t="shared" si="7"/>
        <v>0.3692765666548149</v>
      </c>
      <c r="S30">
        <v>2</v>
      </c>
      <c r="T30" s="13">
        <f t="shared" ref="T30:Y30" si="8">T6/MAX(T$4:T$20)</f>
        <v>0.34558708983157826</v>
      </c>
      <c r="U30" s="13">
        <f t="shared" si="8"/>
        <v>0.31551204651458564</v>
      </c>
      <c r="V30" s="13">
        <f t="shared" si="8"/>
        <v>0.30193601979875445</v>
      </c>
      <c r="W30" s="13">
        <f t="shared" si="8"/>
        <v>0.26601823710505779</v>
      </c>
      <c r="X30" s="13">
        <f t="shared" si="8"/>
        <v>0.24541106326894685</v>
      </c>
      <c r="Y30" s="13">
        <f t="shared" si="8"/>
        <v>0.3692765666548149</v>
      </c>
    </row>
    <row r="31" spans="2:25" x14ac:dyDescent="0.3">
      <c r="B31">
        <v>3</v>
      </c>
      <c r="C31" s="13">
        <f t="shared" ref="C31:H31" si="9">C7/MAX(C$4:C$20)</f>
        <v>0.21077606475526656</v>
      </c>
      <c r="D31" s="13">
        <f t="shared" si="9"/>
        <v>0.23680091178420268</v>
      </c>
      <c r="E31" s="13">
        <f t="shared" si="9"/>
        <v>0.24956149262229882</v>
      </c>
      <c r="F31" s="13">
        <f t="shared" si="9"/>
        <v>0.28687411742314894</v>
      </c>
      <c r="G31" s="13">
        <f t="shared" si="9"/>
        <v>0.31097188621337873</v>
      </c>
      <c r="H31" s="13">
        <f t="shared" si="9"/>
        <v>0.49274216074225002</v>
      </c>
      <c r="K31">
        <v>3</v>
      </c>
      <c r="L31" s="13">
        <f t="shared" ref="L31:Q31" si="10">L7/MAX(L$4:L$20)</f>
        <v>0.67427302608727324</v>
      </c>
      <c r="M31" s="13">
        <f t="shared" si="10"/>
        <v>0.72679891237389438</v>
      </c>
      <c r="N31" s="13">
        <f t="shared" si="10"/>
        <v>0.75136396806695394</v>
      </c>
      <c r="O31" s="13">
        <f t="shared" si="10"/>
        <v>0.78064053576571291</v>
      </c>
      <c r="P31" s="13">
        <f t="shared" si="10"/>
        <v>0.77590866481271903</v>
      </c>
      <c r="Q31" s="13">
        <f t="shared" si="10"/>
        <v>0.49274216074225002</v>
      </c>
      <c r="S31">
        <v>3</v>
      </c>
      <c r="T31" s="13">
        <f t="shared" ref="T31:Y31" si="11">T7/MAX(T$4:T$20)</f>
        <v>0.53489025409027524</v>
      </c>
      <c r="U31" s="13">
        <f t="shared" si="11"/>
        <v>0.5140213335246796</v>
      </c>
      <c r="V31" s="13">
        <f t="shared" si="11"/>
        <v>0.50460099719655171</v>
      </c>
      <c r="W31" s="13">
        <f t="shared" si="11"/>
        <v>0.47967782930526642</v>
      </c>
      <c r="X31" s="13">
        <f t="shared" si="11"/>
        <v>0.46537861552410986</v>
      </c>
      <c r="Y31" s="13">
        <f t="shared" si="11"/>
        <v>0.49274216074225002</v>
      </c>
    </row>
    <row r="32" spans="2:25" x14ac:dyDescent="0.3">
      <c r="B32">
        <v>4</v>
      </c>
      <c r="C32" s="13">
        <f t="shared" ref="C32:H32" si="12">C8/MAX(C$4:C$20)</f>
        <v>0.38488571588620102</v>
      </c>
      <c r="D32" s="13">
        <f t="shared" si="12"/>
        <v>0.40041525894027596</v>
      </c>
      <c r="E32" s="13">
        <f t="shared" si="12"/>
        <v>0.40802975094093535</v>
      </c>
      <c r="F32" s="13">
        <f t="shared" si="12"/>
        <v>0.43029493515742967</v>
      </c>
      <c r="G32" s="13">
        <f t="shared" si="12"/>
        <v>0.44467455235629072</v>
      </c>
      <c r="H32" s="13">
        <f t="shared" si="12"/>
        <v>0.64419330960669374</v>
      </c>
      <c r="K32">
        <v>4</v>
      </c>
      <c r="L32" s="13">
        <f t="shared" ref="L32:Q32" si="13">L8/MAX(L$4:L$20)</f>
        <v>0.76315586394549884</v>
      </c>
      <c r="M32" s="13">
        <f t="shared" si="13"/>
        <v>0.81430933949737183</v>
      </c>
      <c r="N32" s="13">
        <f t="shared" si="13"/>
        <v>0.8382325526911184</v>
      </c>
      <c r="O32" s="13">
        <f t="shared" si="13"/>
        <v>0.86174456701588686</v>
      </c>
      <c r="P32" s="13">
        <f t="shared" si="13"/>
        <v>0.85173871105333565</v>
      </c>
      <c r="Q32" s="13">
        <f t="shared" si="13"/>
        <v>0.64419330960669374</v>
      </c>
      <c r="S32">
        <v>4</v>
      </c>
      <c r="T32" s="13">
        <f t="shared" ref="T32:Y32" si="14">T8/MAX(T$4:T$20)</f>
        <v>0.62343272774259761</v>
      </c>
      <c r="U32" s="13">
        <f t="shared" si="14"/>
        <v>0.60247621200241208</v>
      </c>
      <c r="V32" s="13">
        <f t="shared" si="14"/>
        <v>0.59301633476929283</v>
      </c>
      <c r="W32" s="13">
        <f t="shared" si="14"/>
        <v>0.56798855441202456</v>
      </c>
      <c r="X32" s="13">
        <f t="shared" si="14"/>
        <v>0.55362932113327479</v>
      </c>
      <c r="Y32" s="13">
        <f t="shared" si="14"/>
        <v>0.64419330960669374</v>
      </c>
    </row>
    <row r="33" spans="2:25" x14ac:dyDescent="0.3">
      <c r="B33">
        <v>5</v>
      </c>
      <c r="C33" s="13">
        <f t="shared" ref="C33:H33" si="15">C9/MAX(C$4:C$20)</f>
        <v>0.67158680914389735</v>
      </c>
      <c r="D33" s="13">
        <f t="shared" si="15"/>
        <v>0.69187358785536368</v>
      </c>
      <c r="E33" s="13">
        <f t="shared" si="15"/>
        <v>0.7018206618729127</v>
      </c>
      <c r="F33" s="13">
        <f t="shared" si="15"/>
        <v>0.73090644138343897</v>
      </c>
      <c r="G33" s="13">
        <f t="shared" si="15"/>
        <v>0.74969103221480504</v>
      </c>
      <c r="H33" s="13">
        <f t="shared" si="15"/>
        <v>0.84872744786500665</v>
      </c>
      <c r="K33">
        <v>5</v>
      </c>
      <c r="L33" s="13">
        <f t="shared" ref="L33:Q33" si="16">L9/MAX(L$4:L$20)</f>
        <v>0.83735693071320272</v>
      </c>
      <c r="M33" s="13">
        <f t="shared" si="16"/>
        <v>0.91134544621353686</v>
      </c>
      <c r="N33" s="13">
        <f t="shared" si="16"/>
        <v>0.9459480418555154</v>
      </c>
      <c r="O33" s="13">
        <f t="shared" si="16"/>
        <v>0.99246534425512456</v>
      </c>
      <c r="P33" s="13">
        <f t="shared" si="16"/>
        <v>0.99149818021300984</v>
      </c>
      <c r="Q33" s="13">
        <f t="shared" si="16"/>
        <v>0.84872744786500665</v>
      </c>
      <c r="S33">
        <v>5</v>
      </c>
      <c r="T33" s="13">
        <f t="shared" ref="T33:Y33" si="17">T9/MAX(T$4:T$20)</f>
        <v>0.64295758811875015</v>
      </c>
      <c r="U33" s="13">
        <f t="shared" si="17"/>
        <v>0.62139742664117226</v>
      </c>
      <c r="V33" s="13">
        <f t="shared" si="17"/>
        <v>0.61166506066809168</v>
      </c>
      <c r="W33" s="13">
        <f t="shared" si="17"/>
        <v>0.58591636309746786</v>
      </c>
      <c r="X33" s="13">
        <f t="shared" si="17"/>
        <v>0.57114351669388375</v>
      </c>
      <c r="Y33" s="13">
        <f t="shared" si="17"/>
        <v>0.84872744786500665</v>
      </c>
    </row>
    <row r="34" spans="2:25" x14ac:dyDescent="0.3">
      <c r="B34">
        <v>6</v>
      </c>
      <c r="C34" s="13">
        <f t="shared" ref="C34:H34" si="18">C10/MAX(C$4:C$20)</f>
        <v>0.86994586143788</v>
      </c>
      <c r="D34" s="13">
        <f t="shared" si="18"/>
        <v>0.88397363751040459</v>
      </c>
      <c r="E34" s="13">
        <f t="shared" si="18"/>
        <v>0.89085177863273746</v>
      </c>
      <c r="F34" s="13">
        <f t="shared" si="18"/>
        <v>0.91096383327046371</v>
      </c>
      <c r="G34" s="13">
        <f t="shared" si="18"/>
        <v>0.92395288577328738</v>
      </c>
      <c r="H34" s="13">
        <f t="shared" si="18"/>
        <v>1</v>
      </c>
      <c r="K34">
        <v>6</v>
      </c>
      <c r="L34" s="13">
        <f t="shared" ref="L34:Q34" si="19">L10/MAX(L$4:L$20)</f>
        <v>0.77664770916384018</v>
      </c>
      <c r="M34" s="13">
        <f t="shared" si="19"/>
        <v>0.85703572059189281</v>
      </c>
      <c r="N34" s="13">
        <f t="shared" si="19"/>
        <v>0.89463120193244061</v>
      </c>
      <c r="O34" s="13">
        <f t="shared" si="19"/>
        <v>0.9514218746506331</v>
      </c>
      <c r="P34" s="13">
        <f t="shared" si="19"/>
        <v>0.95711855378849287</v>
      </c>
      <c r="Q34" s="13">
        <f t="shared" si="19"/>
        <v>1</v>
      </c>
      <c r="S34">
        <v>6</v>
      </c>
      <c r="T34" s="13">
        <f t="shared" ref="T34:Y34" si="20">T10/MAX(T$4:T$20)</f>
        <v>0.77497052771313635</v>
      </c>
      <c r="U34" s="13">
        <f t="shared" si="20"/>
        <v>0.7603661170785041</v>
      </c>
      <c r="V34" s="13">
        <f t="shared" si="20"/>
        <v>0.75377361222805517</v>
      </c>
      <c r="W34" s="13">
        <f t="shared" si="20"/>
        <v>0.73633197325798405</v>
      </c>
      <c r="X34" s="13">
        <f t="shared" si="20"/>
        <v>0.726325150473068</v>
      </c>
      <c r="Y34" s="13">
        <f t="shared" si="20"/>
        <v>1</v>
      </c>
    </row>
    <row r="35" spans="2:25" x14ac:dyDescent="0.3">
      <c r="B35">
        <v>7</v>
      </c>
      <c r="C35" s="13">
        <f t="shared" ref="C35:H35" si="21">C11/MAX(C$4:C$20)</f>
        <v>0.93681586066739975</v>
      </c>
      <c r="D35" s="13">
        <f t="shared" si="21"/>
        <v>0.94067989548537234</v>
      </c>
      <c r="E35" s="13">
        <f t="shared" si="21"/>
        <v>0.94257452059502755</v>
      </c>
      <c r="F35" s="13">
        <f t="shared" si="21"/>
        <v>0.94811450633327643</v>
      </c>
      <c r="G35" s="13">
        <f t="shared" si="21"/>
        <v>0.95169241853146813</v>
      </c>
      <c r="H35" s="13">
        <f t="shared" si="21"/>
        <v>0.94054705708851538</v>
      </c>
      <c r="K35">
        <v>7</v>
      </c>
      <c r="L35" s="13">
        <f t="shared" ref="L35:Q35" si="22">L11/MAX(L$4:L$20)</f>
        <v>0.83987707089877406</v>
      </c>
      <c r="M35" s="13">
        <f t="shared" si="22"/>
        <v>0.91581895740817199</v>
      </c>
      <c r="N35" s="13">
        <f t="shared" si="22"/>
        <v>0.95133509627653301</v>
      </c>
      <c r="O35" s="13">
        <f t="shared" si="22"/>
        <v>1</v>
      </c>
      <c r="P35" s="13">
        <f t="shared" si="22"/>
        <v>1</v>
      </c>
      <c r="Q35" s="13">
        <f t="shared" si="22"/>
        <v>0.94054705708851538</v>
      </c>
      <c r="S35">
        <v>7</v>
      </c>
      <c r="T35" s="13">
        <f t="shared" ref="T35:Y35" si="23">T11/MAX(T$4:T$20)</f>
        <v>0.86711598309734184</v>
      </c>
      <c r="U35" s="13">
        <f t="shared" si="23"/>
        <v>0.86599658446154548</v>
      </c>
      <c r="V35" s="13">
        <f t="shared" si="23"/>
        <v>0.86549128225382921</v>
      </c>
      <c r="W35" s="13">
        <f t="shared" si="23"/>
        <v>0.86415441578536289</v>
      </c>
      <c r="X35" s="13">
        <f t="shared" si="23"/>
        <v>0.86338741299049959</v>
      </c>
      <c r="Y35" s="13">
        <f t="shared" si="23"/>
        <v>0.94054705708851538</v>
      </c>
    </row>
    <row r="36" spans="2:25" x14ac:dyDescent="0.3">
      <c r="B36">
        <v>8</v>
      </c>
      <c r="C36" s="13">
        <f t="shared" ref="C36:H36" si="24">C12/MAX(C$4:C$20)</f>
        <v>1</v>
      </c>
      <c r="D36" s="13">
        <f t="shared" si="24"/>
        <v>1</v>
      </c>
      <c r="E36" s="13">
        <f t="shared" si="24"/>
        <v>1</v>
      </c>
      <c r="F36" s="13">
        <f t="shared" si="24"/>
        <v>1</v>
      </c>
      <c r="G36" s="13">
        <f t="shared" si="24"/>
        <v>1</v>
      </c>
      <c r="H36" s="13">
        <f t="shared" si="24"/>
        <v>0.84942659306200319</v>
      </c>
      <c r="K36">
        <v>8</v>
      </c>
      <c r="L36" s="13">
        <f t="shared" ref="L36:Q36" si="25">L12/MAX(L$4:L$20)</f>
        <v>0.852519622418625</v>
      </c>
      <c r="M36" s="13">
        <f t="shared" si="25"/>
        <v>0.89124235974959476</v>
      </c>
      <c r="N36" s="13">
        <f t="shared" si="25"/>
        <v>0.90935202464762954</v>
      </c>
      <c r="O36" s="13">
        <f t="shared" si="25"/>
        <v>0.91424926259996186</v>
      </c>
      <c r="P36" s="13">
        <f t="shared" si="25"/>
        <v>0.8927467163372399</v>
      </c>
      <c r="Q36" s="13">
        <f t="shared" si="25"/>
        <v>0.84942659306200319</v>
      </c>
      <c r="S36">
        <v>8</v>
      </c>
      <c r="T36" s="13">
        <f t="shared" ref="T36:Y36" si="26">T12/MAX(T$4:T$20)</f>
        <v>1</v>
      </c>
      <c r="U36" s="13">
        <f t="shared" si="26"/>
        <v>1</v>
      </c>
      <c r="V36" s="13">
        <f t="shared" si="26"/>
        <v>1</v>
      </c>
      <c r="W36" s="13">
        <f t="shared" si="26"/>
        <v>1</v>
      </c>
      <c r="X36" s="13">
        <f t="shared" si="26"/>
        <v>1</v>
      </c>
      <c r="Y36" s="13">
        <f t="shared" si="26"/>
        <v>0.84942659306200319</v>
      </c>
    </row>
    <row r="37" spans="2:25" x14ac:dyDescent="0.3">
      <c r="B37">
        <v>9</v>
      </c>
      <c r="C37" s="13">
        <f t="shared" ref="C37:H37" si="27">C13/MAX(C$4:C$20)</f>
        <v>0.98054145742039545</v>
      </c>
      <c r="D37" s="13">
        <f t="shared" si="27"/>
        <v>0.97184934066162953</v>
      </c>
      <c r="E37" s="13">
        <f t="shared" si="27"/>
        <v>0.96758739597349808</v>
      </c>
      <c r="F37" s="13">
        <f t="shared" si="27"/>
        <v>0.95512524044250047</v>
      </c>
      <c r="G37" s="13">
        <f t="shared" si="27"/>
        <v>0.94707675432776839</v>
      </c>
      <c r="H37" s="13">
        <f t="shared" si="27"/>
        <v>0.69386733419911995</v>
      </c>
      <c r="K37">
        <v>9</v>
      </c>
      <c r="L37" s="13">
        <f t="shared" ref="L37:Q37" si="28">L13/MAX(L$4:L$20)</f>
        <v>1</v>
      </c>
      <c r="M37" s="13">
        <f t="shared" si="28"/>
        <v>1</v>
      </c>
      <c r="N37" s="13">
        <f t="shared" si="28"/>
        <v>1</v>
      </c>
      <c r="O37" s="13">
        <f t="shared" si="28"/>
        <v>0.95305552014417327</v>
      </c>
      <c r="P37" s="13">
        <f t="shared" si="28"/>
        <v>0.9023738400063217</v>
      </c>
      <c r="Q37" s="13">
        <f t="shared" si="28"/>
        <v>0.69386733419911995</v>
      </c>
      <c r="S37">
        <v>9</v>
      </c>
      <c r="T37" s="13">
        <f t="shared" ref="T37:Y37" si="29">T13/MAX(T$4:T$20)</f>
        <v>0.92068980409712287</v>
      </c>
      <c r="U37" s="13">
        <f t="shared" si="29"/>
        <v>0.93420550444822625</v>
      </c>
      <c r="V37" s="13">
        <f t="shared" si="29"/>
        <v>0.94030655996843793</v>
      </c>
      <c r="W37" s="13">
        <f t="shared" si="29"/>
        <v>0.95644798271045484</v>
      </c>
      <c r="X37" s="13">
        <f t="shared" si="29"/>
        <v>0.96570883010862307</v>
      </c>
      <c r="Y37" s="13">
        <f t="shared" si="29"/>
        <v>0.69386733419911995</v>
      </c>
    </row>
    <row r="38" spans="2:25" x14ac:dyDescent="0.3">
      <c r="B38">
        <v>10</v>
      </c>
      <c r="C38" s="13">
        <f t="shared" ref="C38:H38" si="30">C14/MAX(C$4:C$20)</f>
        <v>0.94588377895659215</v>
      </c>
      <c r="D38" s="13">
        <f t="shared" si="30"/>
        <v>0.93570392418256609</v>
      </c>
      <c r="E38" s="13">
        <f t="shared" si="30"/>
        <v>0.930712507340822</v>
      </c>
      <c r="F38" s="13">
        <f t="shared" si="30"/>
        <v>0.9161173359921464</v>
      </c>
      <c r="G38" s="13">
        <f t="shared" si="30"/>
        <v>0.90669127533596483</v>
      </c>
      <c r="H38" s="13">
        <f t="shared" si="30"/>
        <v>0.52185807636783998</v>
      </c>
      <c r="K38">
        <v>10</v>
      </c>
      <c r="L38" s="13">
        <f t="shared" ref="L38:Q38" si="31">L14/MAX(L$4:L$20)</f>
        <v>0.97570919151495361</v>
      </c>
      <c r="M38" s="13">
        <f t="shared" si="31"/>
        <v>0.95399492340423409</v>
      </c>
      <c r="N38" s="13">
        <f t="shared" si="31"/>
        <v>0.94383969817751212</v>
      </c>
      <c r="O38" s="13">
        <f t="shared" si="31"/>
        <v>0.87284701310053936</v>
      </c>
      <c r="P38" s="13">
        <f t="shared" si="31"/>
        <v>0.81122531198601511</v>
      </c>
      <c r="Q38" s="13">
        <f t="shared" si="31"/>
        <v>0.52185807636783998</v>
      </c>
      <c r="S38">
        <v>10</v>
      </c>
      <c r="T38" s="13">
        <f t="shared" ref="T38:Y38" si="32">T14/MAX(T$4:T$20)</f>
        <v>0.85699388990578462</v>
      </c>
      <c r="U38" s="13">
        <f t="shared" si="32"/>
        <v>0.87922016494994826</v>
      </c>
      <c r="V38" s="13">
        <f t="shared" si="32"/>
        <v>0.88925321795713985</v>
      </c>
      <c r="W38" s="13">
        <f t="shared" si="32"/>
        <v>0.91579743632159183</v>
      </c>
      <c r="X38" s="13">
        <f t="shared" si="32"/>
        <v>0.93102669829593754</v>
      </c>
      <c r="Y38" s="13">
        <f t="shared" si="32"/>
        <v>0.52185807636783998</v>
      </c>
    </row>
    <row r="39" spans="2:25" x14ac:dyDescent="0.3">
      <c r="B39">
        <v>11</v>
      </c>
      <c r="C39" s="13">
        <f t="shared" ref="C39:H39" si="33">C15/MAX(C$4:C$20)</f>
        <v>0.91245369619666461</v>
      </c>
      <c r="D39" s="13">
        <f t="shared" si="33"/>
        <v>0.88214026577671878</v>
      </c>
      <c r="E39" s="13">
        <f t="shared" si="33"/>
        <v>0.86727689390276907</v>
      </c>
      <c r="F39" s="13">
        <f t="shared" si="33"/>
        <v>0.82381559499759083</v>
      </c>
      <c r="G39" s="13">
        <f t="shared" si="33"/>
        <v>0.79574680225170547</v>
      </c>
      <c r="H39" s="13">
        <f t="shared" si="33"/>
        <v>0.47487584148333123</v>
      </c>
      <c r="K39">
        <v>11</v>
      </c>
      <c r="L39" s="13">
        <f t="shared" ref="L39:Q39" si="34">L15/MAX(L$4:L$20)</f>
        <v>0.82345958554325771</v>
      </c>
      <c r="M39" s="13">
        <f t="shared" si="34"/>
        <v>0.77564785621344601</v>
      </c>
      <c r="N39" s="13">
        <f t="shared" si="34"/>
        <v>0.75328749493635438</v>
      </c>
      <c r="O39" s="13">
        <f t="shared" si="34"/>
        <v>0.6591690651561245</v>
      </c>
      <c r="P39" s="13">
        <f t="shared" si="34"/>
        <v>0.59063567512883752</v>
      </c>
      <c r="Q39" s="13">
        <f t="shared" si="34"/>
        <v>0.47487584148333123</v>
      </c>
      <c r="S39">
        <v>11</v>
      </c>
      <c r="T39" s="13">
        <f t="shared" ref="T39:Y39" si="35">T15/MAX(T$4:T$20)</f>
        <v>0.72479824960562567</v>
      </c>
      <c r="U39" s="13">
        <f t="shared" si="35"/>
        <v>0.75338909173429269</v>
      </c>
      <c r="V39" s="13">
        <f t="shared" si="35"/>
        <v>0.76629514252450326</v>
      </c>
      <c r="W39" s="13">
        <f t="shared" si="35"/>
        <v>0.8004403852689097</v>
      </c>
      <c r="X39" s="13">
        <f t="shared" si="35"/>
        <v>0.82003059658319732</v>
      </c>
      <c r="Y39" s="13">
        <f t="shared" si="35"/>
        <v>0.47487584148333123</v>
      </c>
    </row>
    <row r="40" spans="2:25" x14ac:dyDescent="0.3">
      <c r="B40">
        <v>12</v>
      </c>
      <c r="C40" s="13">
        <f t="shared" ref="C40:H40" si="36">C16/MAX(C$4:C$20)</f>
        <v>0.92408589340390568</v>
      </c>
      <c r="D40" s="13">
        <f t="shared" si="36"/>
        <v>0.877795285842221</v>
      </c>
      <c r="E40" s="13">
        <f t="shared" si="36"/>
        <v>0.85509793668283118</v>
      </c>
      <c r="F40" s="13">
        <f t="shared" si="36"/>
        <v>0.78872966678168244</v>
      </c>
      <c r="G40" s="13">
        <f t="shared" si="36"/>
        <v>0.74586676899248672</v>
      </c>
      <c r="H40" s="13">
        <f t="shared" si="36"/>
        <v>0.39375968902659753</v>
      </c>
      <c r="K40">
        <v>12</v>
      </c>
      <c r="L40" s="13">
        <f t="shared" ref="L40:Q40" si="37">L16/MAX(L$4:L$20)</f>
        <v>0.7511327851483347</v>
      </c>
      <c r="M40" s="13">
        <f t="shared" si="37"/>
        <v>0.6965300218917978</v>
      </c>
      <c r="N40" s="13">
        <f t="shared" si="37"/>
        <v>0.67099366229431323</v>
      </c>
      <c r="O40" s="13">
        <f t="shared" si="37"/>
        <v>0.57239298544526218</v>
      </c>
      <c r="P40" s="13">
        <f t="shared" si="37"/>
        <v>0.50371877938363796</v>
      </c>
      <c r="Q40" s="13">
        <f t="shared" si="37"/>
        <v>0.39375968902659753</v>
      </c>
      <c r="S40">
        <v>12</v>
      </c>
      <c r="T40" s="13">
        <f t="shared" ref="T40:Y40" si="38">T16/MAX(T$4:T$20)</f>
        <v>0.68695408603431307</v>
      </c>
      <c r="U40" s="13">
        <f t="shared" si="38"/>
        <v>0.71466636192892052</v>
      </c>
      <c r="V40" s="13">
        <f t="shared" si="38"/>
        <v>0.72717582347603316</v>
      </c>
      <c r="W40" s="13">
        <f t="shared" si="38"/>
        <v>0.76027181915055608</v>
      </c>
      <c r="X40" s="13">
        <f t="shared" si="38"/>
        <v>0.77926004406299609</v>
      </c>
      <c r="Y40" s="13">
        <f t="shared" si="38"/>
        <v>0.39375968902659753</v>
      </c>
    </row>
    <row r="41" spans="2:25" x14ac:dyDescent="0.3">
      <c r="B41">
        <v>13</v>
      </c>
      <c r="C41" s="13">
        <f t="shared" ref="C41:H41" si="39">C17/MAX(C$4:C$20)</f>
        <v>0.81988532653112756</v>
      </c>
      <c r="D41" s="13">
        <f t="shared" si="39"/>
        <v>0.76884184499594221</v>
      </c>
      <c r="E41" s="13">
        <f t="shared" si="39"/>
        <v>0.74381405245355403</v>
      </c>
      <c r="F41" s="13">
        <f t="shared" si="39"/>
        <v>0.67063144073891545</v>
      </c>
      <c r="G41" s="13">
        <f t="shared" si="39"/>
        <v>0.62336760802875113</v>
      </c>
      <c r="H41" s="13">
        <f t="shared" si="39"/>
        <v>0.33927168228194593</v>
      </c>
      <c r="K41">
        <v>13</v>
      </c>
      <c r="L41" s="13">
        <f t="shared" ref="L41:Q41" si="40">L17/MAX(L$4:L$20)</f>
        <v>0.70182843677308415</v>
      </c>
      <c r="M41" s="13">
        <f t="shared" si="40"/>
        <v>0.64152934467190004</v>
      </c>
      <c r="N41" s="13">
        <f t="shared" si="40"/>
        <v>0.61332895319970926</v>
      </c>
      <c r="O41" s="13">
        <f t="shared" si="40"/>
        <v>0.51043510881015408</v>
      </c>
      <c r="P41" s="13">
        <f t="shared" si="40"/>
        <v>0.44106686611069101</v>
      </c>
      <c r="Q41" s="13">
        <f t="shared" si="40"/>
        <v>0.33927168228194593</v>
      </c>
      <c r="S41">
        <v>13</v>
      </c>
      <c r="T41" s="13">
        <f t="shared" ref="T41:Y41" si="41">T17/MAX(T$4:T$20)</f>
        <v>0.56931096687320193</v>
      </c>
      <c r="U41" s="13">
        <f t="shared" si="41"/>
        <v>0.59316325176784623</v>
      </c>
      <c r="V41" s="13">
        <f t="shared" si="41"/>
        <v>0.60393029384822572</v>
      </c>
      <c r="W41" s="13">
        <f t="shared" si="41"/>
        <v>0.63241641027918416</v>
      </c>
      <c r="X41" s="13">
        <f t="shared" si="41"/>
        <v>0.64875980091146468</v>
      </c>
      <c r="Y41" s="13">
        <f t="shared" si="41"/>
        <v>0.33927168228194593</v>
      </c>
    </row>
    <row r="42" spans="2:25" x14ac:dyDescent="0.3">
      <c r="B42">
        <v>14</v>
      </c>
      <c r="C42" s="13">
        <f t="shared" ref="C42:H42" si="42">C18/MAX(C$4:C$20)</f>
        <v>0.82661229422659044</v>
      </c>
      <c r="D42" s="13">
        <f t="shared" si="42"/>
        <v>0.76321876949274514</v>
      </c>
      <c r="E42" s="13">
        <f t="shared" si="42"/>
        <v>0.73213546682899999</v>
      </c>
      <c r="F42" s="13">
        <f t="shared" si="42"/>
        <v>0.64124621777530089</v>
      </c>
      <c r="G42" s="13">
        <f t="shared" si="42"/>
        <v>0.58254683329340995</v>
      </c>
      <c r="H42" s="13">
        <f t="shared" si="42"/>
        <v>0.26690344702094082</v>
      </c>
      <c r="K42">
        <v>14</v>
      </c>
      <c r="L42" s="13">
        <f t="shared" ref="L42:Q42" si="43">L18/MAX(L$4:L$20)</f>
        <v>0.61938731676406567</v>
      </c>
      <c r="M42" s="13">
        <f t="shared" si="43"/>
        <v>0.54565392614988628</v>
      </c>
      <c r="N42" s="13">
        <f t="shared" si="43"/>
        <v>0.51117064609647067</v>
      </c>
      <c r="O42" s="13">
        <f t="shared" si="43"/>
        <v>0.39656318727362661</v>
      </c>
      <c r="P42" s="13">
        <f t="shared" si="43"/>
        <v>0.32384310602497657</v>
      </c>
      <c r="Q42" s="13">
        <f t="shared" si="43"/>
        <v>0.26690344702094082</v>
      </c>
      <c r="S42">
        <v>14</v>
      </c>
      <c r="T42" s="13">
        <f t="shared" ref="T42:Y42" si="44">T18/MAX(T$4:T$20)</f>
        <v>0.48749457571892019</v>
      </c>
      <c r="U42" s="13">
        <f t="shared" si="44"/>
        <v>0.52143930927661297</v>
      </c>
      <c r="V42" s="13">
        <f t="shared" si="44"/>
        <v>0.53676213374551829</v>
      </c>
      <c r="W42" s="13">
        <f t="shared" si="44"/>
        <v>0.57730137921459379</v>
      </c>
      <c r="X42" s="13">
        <f t="shared" si="44"/>
        <v>0.60056003317133166</v>
      </c>
      <c r="Y42" s="13">
        <f t="shared" si="44"/>
        <v>0.26690344702094082</v>
      </c>
    </row>
    <row r="43" spans="2:25" x14ac:dyDescent="0.3">
      <c r="B43">
        <v>15</v>
      </c>
      <c r="C43" s="13">
        <f t="shared" ref="C43:H43" si="45">C19/MAX(C$4:C$20)</f>
        <v>0.81753598225386692</v>
      </c>
      <c r="D43" s="13">
        <f t="shared" si="45"/>
        <v>0.72450791036163842</v>
      </c>
      <c r="E43" s="13">
        <f t="shared" si="45"/>
        <v>0.67889410789535976</v>
      </c>
      <c r="F43" s="13">
        <f t="shared" si="45"/>
        <v>0.5455168957794988</v>
      </c>
      <c r="G43" s="13">
        <f t="shared" si="45"/>
        <v>0.45937733211684767</v>
      </c>
      <c r="H43" s="13">
        <f t="shared" si="45"/>
        <v>0.22977634179905565</v>
      </c>
      <c r="K43">
        <v>15</v>
      </c>
      <c r="L43" s="13">
        <f t="shared" ref="L43:Q43" si="46">L19/MAX(L$4:L$20)</f>
        <v>0.59564429461624813</v>
      </c>
      <c r="M43" s="13">
        <f t="shared" si="46"/>
        <v>0.49760964298132437</v>
      </c>
      <c r="N43" s="13">
        <f t="shared" si="46"/>
        <v>0.45176126520963955</v>
      </c>
      <c r="O43" s="13">
        <f t="shared" si="46"/>
        <v>0.31007897699269538</v>
      </c>
      <c r="P43" s="13">
        <f t="shared" si="46"/>
        <v>0.22494107002206654</v>
      </c>
      <c r="Q43" s="13">
        <f t="shared" si="46"/>
        <v>0.22977634179905565</v>
      </c>
      <c r="S43">
        <v>15</v>
      </c>
      <c r="T43" s="13">
        <f t="shared" ref="T43:Y43" si="47">T19/MAX(T$4:T$20)</f>
        <v>0.44555461666841173</v>
      </c>
      <c r="U43" s="13">
        <f t="shared" si="47"/>
        <v>0.47456545893396129</v>
      </c>
      <c r="V43" s="13">
        <f t="shared" si="47"/>
        <v>0.48766109991092138</v>
      </c>
      <c r="W43" s="13">
        <f t="shared" si="47"/>
        <v>0.52230793706664291</v>
      </c>
      <c r="X43" s="13">
        <f t="shared" si="47"/>
        <v>0.54218592904148377</v>
      </c>
      <c r="Y43" s="13">
        <f t="shared" si="47"/>
        <v>0.22977634179905565</v>
      </c>
    </row>
    <row r="44" spans="2:25" x14ac:dyDescent="0.3">
      <c r="B44">
        <v>16</v>
      </c>
      <c r="C44" s="13">
        <f t="shared" ref="C44:H44" si="48">C20/MAX(C$4:C$20)</f>
        <v>0.74849222973600871</v>
      </c>
      <c r="D44" s="13">
        <f t="shared" si="48"/>
        <v>0.63125904989760218</v>
      </c>
      <c r="E44" s="13">
        <f t="shared" si="48"/>
        <v>0.57377692650330347</v>
      </c>
      <c r="F44" s="13">
        <f t="shared" si="48"/>
        <v>0.40569610556101526</v>
      </c>
      <c r="G44" s="13">
        <f t="shared" si="48"/>
        <v>0.29714376482493887</v>
      </c>
      <c r="H44" s="13">
        <f t="shared" si="48"/>
        <v>0.20713004264677723</v>
      </c>
      <c r="K44">
        <v>16</v>
      </c>
      <c r="L44" s="13">
        <f t="shared" ref="L44:Q44" si="49">L20/MAX(L$4:L$20)</f>
        <v>0.539813339183702</v>
      </c>
      <c r="M44" s="13">
        <f t="shared" si="49"/>
        <v>0.40219485873010635</v>
      </c>
      <c r="N44" s="13">
        <f t="shared" si="49"/>
        <v>0.3378341049050379</v>
      </c>
      <c r="O44" s="13">
        <f t="shared" si="49"/>
        <v>0.1528555785789413</v>
      </c>
      <c r="P44" s="13">
        <f t="shared" si="49"/>
        <v>4.8360045089000055E-2</v>
      </c>
      <c r="Q44" s="13">
        <f t="shared" si="49"/>
        <v>0.20713004264677723</v>
      </c>
      <c r="S44">
        <v>16</v>
      </c>
      <c r="T44" s="13">
        <f t="shared" ref="T44:Y44" si="50">T20/MAX(T$4:T$20)</f>
        <v>0.2572698245413525</v>
      </c>
      <c r="U44" s="13">
        <f t="shared" si="50"/>
        <v>0.27586952764463452</v>
      </c>
      <c r="V44" s="13">
        <f t="shared" si="50"/>
        <v>0.28426552772932978</v>
      </c>
      <c r="W44" s="13">
        <f t="shared" si="50"/>
        <v>0.3064786327011022</v>
      </c>
      <c r="X44" s="13">
        <f t="shared" si="50"/>
        <v>0.31922299722651654</v>
      </c>
      <c r="Y44" s="13">
        <f t="shared" si="50"/>
        <v>0.20713004264677723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7"/>
  <sheetViews>
    <sheetView topLeftCell="I1" workbookViewId="0">
      <selection activeCell="T19" sqref="T19"/>
    </sheetView>
  </sheetViews>
  <sheetFormatPr defaultRowHeight="14.4" x14ac:dyDescent="0.3"/>
  <cols>
    <col min="1" max="1" width="4.88671875" style="41" customWidth="1"/>
    <col min="2" max="2" width="8.33203125" style="41" customWidth="1"/>
    <col min="3" max="3" width="4.88671875" style="41" customWidth="1"/>
    <col min="4" max="15" width="8.88671875" style="41"/>
  </cols>
  <sheetData>
    <row r="2" spans="1:22" x14ac:dyDescent="0.3">
      <c r="D2" s="41" t="s">
        <v>146</v>
      </c>
      <c r="T2" s="62" t="s">
        <v>124</v>
      </c>
    </row>
    <row r="3" spans="1:22" x14ac:dyDescent="0.3">
      <c r="A3" s="43"/>
      <c r="B3" s="43" t="s">
        <v>204</v>
      </c>
      <c r="C3" s="43"/>
      <c r="D3" s="79">
        <v>33055</v>
      </c>
      <c r="E3" s="74"/>
      <c r="F3" s="52"/>
      <c r="G3" s="52"/>
      <c r="H3" s="52"/>
      <c r="I3" s="79">
        <v>36951</v>
      </c>
      <c r="J3" s="74"/>
      <c r="K3" s="52"/>
      <c r="L3" s="52"/>
      <c r="M3" s="52"/>
      <c r="N3" s="74" t="s">
        <v>154</v>
      </c>
      <c r="O3" s="74"/>
      <c r="R3" s="63"/>
      <c r="S3" s="63"/>
      <c r="T3" s="80" t="s">
        <v>154</v>
      </c>
      <c r="U3" s="80"/>
      <c r="V3" s="16"/>
    </row>
    <row r="4" spans="1:22" x14ac:dyDescent="0.3">
      <c r="A4" s="51" t="s">
        <v>161</v>
      </c>
      <c r="B4" s="51" t="s">
        <v>110</v>
      </c>
      <c r="C4" s="51"/>
      <c r="D4" s="52" t="s">
        <v>110</v>
      </c>
      <c r="E4" s="51" t="s">
        <v>198</v>
      </c>
      <c r="F4" s="51" t="s">
        <v>199</v>
      </c>
      <c r="G4" s="51"/>
      <c r="H4" s="51"/>
      <c r="I4" s="52" t="s">
        <v>110</v>
      </c>
      <c r="J4" s="51" t="s">
        <v>198</v>
      </c>
      <c r="K4" s="51" t="s">
        <v>199</v>
      </c>
      <c r="L4" s="51"/>
      <c r="M4" s="51"/>
      <c r="N4" s="52" t="s">
        <v>110</v>
      </c>
      <c r="O4" s="51" t="s">
        <v>198</v>
      </c>
      <c r="P4" s="51" t="s">
        <v>199</v>
      </c>
      <c r="R4" s="64"/>
      <c r="S4" s="64" t="s">
        <v>206</v>
      </c>
      <c r="T4" s="63" t="s">
        <v>205</v>
      </c>
      <c r="U4" s="64" t="s">
        <v>208</v>
      </c>
      <c r="V4" s="64" t="s">
        <v>209</v>
      </c>
    </row>
    <row r="5" spans="1:22" x14ac:dyDescent="0.3">
      <c r="A5" s="61">
        <v>-1</v>
      </c>
      <c r="B5" s="67">
        <f>'[1]normalized gaps'!B5</f>
        <v>0</v>
      </c>
      <c r="C5" s="61"/>
      <c r="D5" s="68">
        <f>'[1]normalized gaps'!C5-'[1]normalized gaps'!$C$5</f>
        <v>0</v>
      </c>
      <c r="E5" s="58">
        <f>D5-'S7 Fiscal policy'!Q5-'S7 Monetary policy'!C6</f>
        <v>0</v>
      </c>
      <c r="F5" s="58">
        <f>D5+'S6 UE increment'!E4-'S7 Monetary policy'!C6</f>
        <v>0</v>
      </c>
      <c r="G5" s="58"/>
      <c r="H5" s="61">
        <v>-1</v>
      </c>
      <c r="I5" s="57">
        <f>'[1]normalized gaps'!D5-'[1]normalized gaps'!D$5</f>
        <v>0</v>
      </c>
      <c r="J5" s="58">
        <f>I5-'S7 Fiscal policy'!R5-'S7 Monetary policy'!D6</f>
        <v>0</v>
      </c>
      <c r="K5" s="58">
        <f>I5+'S6 UE increment'!F4-'S7 Monetary policy'!D6</f>
        <v>0</v>
      </c>
      <c r="L5" s="58"/>
      <c r="M5" s="61">
        <v>-1</v>
      </c>
      <c r="N5" s="57">
        <f>'[1]normalized gaps'!E5-'[1]normalized gaps'!E$5</f>
        <v>0</v>
      </c>
      <c r="O5" s="58">
        <f>N5-'S7 Fiscal policy'!S5-'S7 Monetary policy'!E6</f>
        <v>0</v>
      </c>
      <c r="P5" s="59">
        <f>N5+'S6 UE increment'!G4-'S7 Monetary policy'!E6</f>
        <v>0</v>
      </c>
      <c r="R5" s="65">
        <v>-1</v>
      </c>
      <c r="S5" s="69">
        <f>B5</f>
        <v>0</v>
      </c>
      <c r="T5" s="70">
        <f>(N5-N$5)/(MAX(N$5:N$21)-N$5)</f>
        <v>0</v>
      </c>
      <c r="U5" s="70">
        <f>(O5-O$5)/(MAX(O$5:O$21)-O$5)</f>
        <v>0</v>
      </c>
      <c r="V5" s="70">
        <f>(P5-P$5)/(MAX(P$5:P$21)-P$5)</f>
        <v>0</v>
      </c>
    </row>
    <row r="6" spans="1:22" x14ac:dyDescent="0.3">
      <c r="A6" s="61">
        <v>0</v>
      </c>
      <c r="B6" s="67">
        <f>'[1]normalized gaps'!B6</f>
        <v>4.0848688901662177E-2</v>
      </c>
      <c r="C6" s="61"/>
      <c r="D6" s="68">
        <f>'[1]normalized gaps'!C6-'[1]normalized gaps'!$C$5</f>
        <v>0.41000000000000014</v>
      </c>
      <c r="E6" s="58">
        <f>D6-'S7 Fiscal policy'!Q6-'S7 Monetary policy'!C7</f>
        <v>0.22259750442618412</v>
      </c>
      <c r="F6" s="58">
        <f>D6+'S6 UE increment'!E5</f>
        <v>0.38509483330305788</v>
      </c>
      <c r="G6" s="58"/>
      <c r="H6" s="61">
        <v>0</v>
      </c>
      <c r="I6" s="57">
        <f>'[1]normalized gaps'!D6-'[1]normalized gaps'!D$5</f>
        <v>0.30000000000000027</v>
      </c>
      <c r="J6" s="58">
        <f>I6-'S7 Fiscal policy'!R6-'S7 Monetary policy'!D7</f>
        <v>0.20252132120563876</v>
      </c>
      <c r="K6" s="58">
        <f>I6+'S6 UE increment'!F5-'S7 Monetary policy'!D7</f>
        <v>0.36283061658828097</v>
      </c>
      <c r="L6" s="58"/>
      <c r="M6" s="61">
        <v>0</v>
      </c>
      <c r="N6" s="57">
        <f>'[1]normalized gaps'!E6-'[1]normalized gaps'!E$5</f>
        <v>8.9999999999999858E-2</v>
      </c>
      <c r="O6" s="58">
        <f>N6-'S7 Fiscal policy'!S6-'S7 Monetary policy'!E7</f>
        <v>5.4001851611618565E-2</v>
      </c>
      <c r="P6" s="59">
        <f>N6+'S6 UE increment'!G5</f>
        <v>0.21006181640111316</v>
      </c>
      <c r="R6" s="65">
        <v>0</v>
      </c>
      <c r="S6" s="69">
        <f t="shared" ref="S6:S21" si="0">B6</f>
        <v>4.0848688901662177E-2</v>
      </c>
      <c r="T6" s="70">
        <f t="shared" ref="T6:V21" si="1">(N6-N$5)/(MAX(N$5:N$21)-N$5)</f>
        <v>1.8367346938775481E-2</v>
      </c>
      <c r="U6" s="70">
        <f t="shared" si="1"/>
        <v>9.1515746997654461E-3</v>
      </c>
      <c r="V6" s="70">
        <f t="shared" si="1"/>
        <v>4.2605380780887721E-2</v>
      </c>
    </row>
    <row r="7" spans="1:22" x14ac:dyDescent="0.3">
      <c r="A7" s="61">
        <v>1</v>
      </c>
      <c r="B7" s="67">
        <f>'[1]normalized gaps'!B7</f>
        <v>0.34221124980516859</v>
      </c>
      <c r="C7" s="61"/>
      <c r="D7" s="68">
        <f>'[1]normalized gaps'!C7-'[1]normalized gaps'!$C$5</f>
        <v>0.83000000000000007</v>
      </c>
      <c r="E7" s="58">
        <f>D7-'S7 Fiscal policy'!Q7-'S7 Monetary policy'!C8</f>
        <v>0.54602165248302414</v>
      </c>
      <c r="F7" s="58">
        <f>D7+'S6 UE increment'!E6</f>
        <v>0.80560068760271231</v>
      </c>
      <c r="G7" s="58"/>
      <c r="H7" s="61">
        <v>1</v>
      </c>
      <c r="I7" s="57">
        <f>'[1]normalized gaps'!D7-'[1]normalized gaps'!D$5</f>
        <v>0.50000000000000044</v>
      </c>
      <c r="J7" s="58">
        <f>I7-'S7 Fiscal policy'!R7-'S7 Monetary policy'!D8</f>
        <v>0.52061357511911599</v>
      </c>
      <c r="K7" s="58">
        <f>I7+'S6 UE increment'!F6-'S7 Monetary policy'!D8</f>
        <v>0.64731863772844656</v>
      </c>
      <c r="L7" s="58"/>
      <c r="M7" s="61">
        <v>1</v>
      </c>
      <c r="N7" s="57">
        <f>'[1]normalized gaps'!E7-'[1]normalized gaps'!E$5</f>
        <v>0.26999999999999957</v>
      </c>
      <c r="O7" s="58">
        <f>N7-'S7 Fiscal policy'!S7-'S7 Monetary policy'!E8</f>
        <v>0.39458318806396014</v>
      </c>
      <c r="P7" s="59">
        <f>N7+'S6 UE increment'!G6</f>
        <v>0.38893079413656534</v>
      </c>
      <c r="R7" s="65">
        <v>1</v>
      </c>
      <c r="S7" s="69">
        <f t="shared" si="0"/>
        <v>0.34221124980516859</v>
      </c>
      <c r="T7" s="70">
        <f t="shared" si="1"/>
        <v>5.5102040816326442E-2</v>
      </c>
      <c r="U7" s="70">
        <f t="shared" si="1"/>
        <v>6.6869142688100069E-2</v>
      </c>
      <c r="V7" s="70">
        <f t="shared" si="1"/>
        <v>7.8884134515717769E-2</v>
      </c>
    </row>
    <row r="8" spans="1:22" x14ac:dyDescent="0.3">
      <c r="A8" s="61">
        <v>2</v>
      </c>
      <c r="B8" s="67">
        <f>'[1]normalized gaps'!B8</f>
        <v>0.68705348701231395</v>
      </c>
      <c r="C8" s="61"/>
      <c r="D8" s="68">
        <f>'[1]normalized gaps'!C8-'[1]normalized gaps'!$C$5</f>
        <v>1.3499999999999996</v>
      </c>
      <c r="E8" s="58">
        <f>D8-'S7 Fiscal policy'!Q8-'S7 Monetary policy'!C9</f>
        <v>0.62835831657546548</v>
      </c>
      <c r="F8" s="58">
        <f>D8+'S6 UE increment'!E7</f>
        <v>1.4026043194970854</v>
      </c>
      <c r="G8" s="58"/>
      <c r="H8" s="61">
        <v>2</v>
      </c>
      <c r="I8" s="57">
        <f>'[1]normalized gaps'!D8-'[1]normalized gaps'!D$5</f>
        <v>0.89999999999999991</v>
      </c>
      <c r="J8" s="58">
        <f>I8-'S7 Fiscal policy'!R8-'S7 Monetary policy'!D9</f>
        <v>1.4816278705177881</v>
      </c>
      <c r="K8" s="58">
        <f>I8+'S6 UE increment'!F7-'S7 Monetary policy'!D9</f>
        <v>1.1756252821822946</v>
      </c>
      <c r="L8" s="58"/>
      <c r="M8" s="61">
        <v>2</v>
      </c>
      <c r="N8" s="57">
        <f>'[1]normalized gaps'!E8-'[1]normalized gaps'!E$5</f>
        <v>0.54999999999999982</v>
      </c>
      <c r="O8" s="58">
        <f>N8-'S7 Fiscal policy'!S8-'S7 Monetary policy'!E9</f>
        <v>1.5310104877461621</v>
      </c>
      <c r="P8" s="59">
        <f>N8+'S6 UE increment'!G7</f>
        <v>0.76638075211704493</v>
      </c>
      <c r="R8" s="65">
        <v>2</v>
      </c>
      <c r="S8" s="69">
        <f t="shared" si="0"/>
        <v>0.68705348701231395</v>
      </c>
      <c r="T8" s="70">
        <f t="shared" si="1"/>
        <v>0.11224489795918363</v>
      </c>
      <c r="U8" s="70">
        <f t="shared" si="1"/>
        <v>0.25945697094798903</v>
      </c>
      <c r="V8" s="70">
        <f t="shared" si="1"/>
        <v>0.15543969068962499</v>
      </c>
    </row>
    <row r="9" spans="1:22" x14ac:dyDescent="0.3">
      <c r="A9" s="61">
        <v>3</v>
      </c>
      <c r="B9" s="67">
        <f>'[1]normalized gaps'!B9</f>
        <v>0.87187485782520735</v>
      </c>
      <c r="C9" s="61"/>
      <c r="D9" s="68">
        <f>'[1]normalized gaps'!C9-'[1]normalized gaps'!$C$5</f>
        <v>1.58</v>
      </c>
      <c r="E9" s="58">
        <f>D9-'S7 Fiscal policy'!Q9-'S7 Monetary policy'!C10</f>
        <v>1.1689190028402234</v>
      </c>
      <c r="F9" s="58">
        <f>D9+'S6 UE increment'!E8</f>
        <v>1.6531602458388457</v>
      </c>
      <c r="G9" s="58"/>
      <c r="H9" s="61">
        <v>3</v>
      </c>
      <c r="I9" s="57">
        <f>'[1]normalized gaps'!D9-'[1]normalized gaps'!D$5</f>
        <v>1.6</v>
      </c>
      <c r="J9" s="58">
        <f>I9-'S7 Fiscal policy'!R9-'S7 Monetary policy'!D10</f>
        <v>1.7247148128088929</v>
      </c>
      <c r="K9" s="58">
        <f>I9+'S6 UE increment'!F8-'S7 Monetary policy'!D10</f>
        <v>1.7920719789993818</v>
      </c>
      <c r="L9" s="58"/>
      <c r="M9" s="61">
        <v>3</v>
      </c>
      <c r="N9" s="57">
        <f>'[1]normalized gaps'!E9-'[1]normalized gaps'!E$5</f>
        <v>1.2199999999999998</v>
      </c>
      <c r="O9" s="58">
        <f>N9-'S7 Fiscal policy'!S9-'S7 Monetary policy'!E10</f>
        <v>1.74906636617352</v>
      </c>
      <c r="P9" s="59">
        <f>N9+'S6 UE increment'!G8</f>
        <v>1.3744335591759598</v>
      </c>
      <c r="R9" s="65">
        <v>3</v>
      </c>
      <c r="S9" s="69">
        <f t="shared" si="0"/>
        <v>0.87187485782520735</v>
      </c>
      <c r="T9" s="70">
        <f t="shared" si="1"/>
        <v>0.24897959183673463</v>
      </c>
      <c r="U9" s="70">
        <f t="shared" si="1"/>
        <v>0.29641041977605831</v>
      </c>
      <c r="V9" s="70">
        <f t="shared" si="1"/>
        <v>0.27876682278565801</v>
      </c>
    </row>
    <row r="10" spans="1:22" x14ac:dyDescent="0.3">
      <c r="A10" s="61">
        <v>4</v>
      </c>
      <c r="B10" s="67">
        <f>'[1]normalized gaps'!B10</f>
        <v>1</v>
      </c>
      <c r="C10" s="61"/>
      <c r="D10" s="68">
        <f>'[1]normalized gaps'!C10-'[1]normalized gaps'!$C$5</f>
        <v>1.7000000000000011</v>
      </c>
      <c r="E10" s="58">
        <f>D10-'S7 Fiscal policy'!Q10-'S7 Monetary policy'!C11</f>
        <v>1.3096398405011489</v>
      </c>
      <c r="F10" s="58">
        <f>D10+'S6 UE increment'!E9</f>
        <v>1.7756368704691834</v>
      </c>
      <c r="G10" s="58"/>
      <c r="H10" s="61">
        <v>4</v>
      </c>
      <c r="I10" s="57">
        <f>'[1]normalized gaps'!D10-'[1]normalized gaps'!D$5</f>
        <v>1.8000000000000003</v>
      </c>
      <c r="J10" s="58">
        <f>I10-'S7 Fiscal policy'!R10-'S7 Monetary policy'!D11</f>
        <v>2.5459363719445127</v>
      </c>
      <c r="K10" s="58">
        <f>I10+'S6 UE increment'!F9-'S7 Monetary policy'!D11</f>
        <v>2.0755655182050541</v>
      </c>
      <c r="L10" s="58"/>
      <c r="M10" s="61">
        <v>4</v>
      </c>
      <c r="N10" s="57">
        <f>'[1]normalized gaps'!E10-'[1]normalized gaps'!E$5</f>
        <v>2.08</v>
      </c>
      <c r="O10" s="58">
        <f>N10-'S7 Fiscal policy'!S10-'S7 Monetary policy'!E11</f>
        <v>2.3410059872868647</v>
      </c>
      <c r="P10" s="59">
        <f>N10+'S6 UE increment'!G9</f>
        <v>2.298233181337368</v>
      </c>
      <c r="R10" s="65">
        <v>4</v>
      </c>
      <c r="S10" s="69">
        <f t="shared" si="0"/>
        <v>1</v>
      </c>
      <c r="T10" s="70">
        <f t="shared" si="1"/>
        <v>0.42448979591836733</v>
      </c>
      <c r="U10" s="70">
        <f t="shared" si="1"/>
        <v>0.39672512193349541</v>
      </c>
      <c r="V10" s="70">
        <f t="shared" si="1"/>
        <v>0.46613469069112867</v>
      </c>
    </row>
    <row r="11" spans="1:22" x14ac:dyDescent="0.3">
      <c r="A11" s="61">
        <v>5</v>
      </c>
      <c r="B11" s="67">
        <f>'[1]normalized gaps'!B11</f>
        <v>0.99035672854641965</v>
      </c>
      <c r="C11" s="61"/>
      <c r="D11" s="68">
        <f>'[1]normalized gaps'!C11-'[1]normalized gaps'!$C$5</f>
        <v>1.9299999999999997</v>
      </c>
      <c r="E11" s="58">
        <f>D11-'S7 Fiscal policy'!Q11-'S7 Monetary policy'!C12</f>
        <v>1.4784552786990037</v>
      </c>
      <c r="F11" s="58">
        <f>D11+'S6 UE increment'!E10</f>
        <v>2.0612215994287908</v>
      </c>
      <c r="G11" s="58"/>
      <c r="H11" s="61">
        <v>5</v>
      </c>
      <c r="I11" s="57">
        <f>'[1]normalized gaps'!D11-'[1]normalized gaps'!D$5</f>
        <v>1.9</v>
      </c>
      <c r="J11" s="58">
        <f>I11-'S7 Fiscal policy'!R11-'S7 Monetary policy'!D12</f>
        <v>2.6696900008586737</v>
      </c>
      <c r="K11" s="58">
        <f>I11+'S6 UE increment'!F10-'S7 Monetary policy'!D12</f>
        <v>2.1878830652236836</v>
      </c>
      <c r="L11" s="58"/>
      <c r="M11" s="61">
        <v>5</v>
      </c>
      <c r="N11" s="57">
        <f>'[1]normalized gaps'!E11-'[1]normalized gaps'!E$5</f>
        <v>3.45</v>
      </c>
      <c r="O11" s="58">
        <f>N11-'S7 Fiscal policy'!S11-'S7 Monetary policy'!E12</f>
        <v>4.3749022744644774</v>
      </c>
      <c r="P11" s="59">
        <f>N11+'S6 UE increment'!G10</f>
        <v>3.6405253517059677</v>
      </c>
      <c r="R11" s="65">
        <v>5</v>
      </c>
      <c r="S11" s="69">
        <f t="shared" si="0"/>
        <v>0.99035672854641965</v>
      </c>
      <c r="T11" s="70">
        <f t="shared" si="1"/>
        <v>0.70408163265306123</v>
      </c>
      <c r="U11" s="70">
        <f t="shared" si="1"/>
        <v>0.74140504027312559</v>
      </c>
      <c r="V11" s="70">
        <f t="shared" si="1"/>
        <v>0.73838249858666849</v>
      </c>
    </row>
    <row r="12" spans="1:22" x14ac:dyDescent="0.3">
      <c r="A12" s="61">
        <v>6</v>
      </c>
      <c r="B12" s="67">
        <f>'[1]normalized gaps'!B12</f>
        <v>0.8476247090537038</v>
      </c>
      <c r="C12" s="61"/>
      <c r="D12" s="68">
        <f>'[1]normalized gaps'!C12-'[1]normalized gaps'!$C$5</f>
        <v>2.2600000000000007</v>
      </c>
      <c r="E12" s="58">
        <f>D12-'S7 Fiscal policy'!Q12-'S7 Monetary policy'!C13</f>
        <v>1.66304584807266</v>
      </c>
      <c r="F12" s="58">
        <f>D12+'S6 UE increment'!E11</f>
        <v>2.4603882985440082</v>
      </c>
      <c r="G12" s="58"/>
      <c r="H12" s="61">
        <v>6</v>
      </c>
      <c r="I12" s="57">
        <f>'[1]normalized gaps'!D12-'[1]normalized gaps'!D$5</f>
        <v>1.8000000000000003</v>
      </c>
      <c r="J12" s="58">
        <f>I12-'S7 Fiscal policy'!R12-'S7 Monetary policy'!D13</f>
        <v>2.2246907051395817</v>
      </c>
      <c r="K12" s="58">
        <f>I12+'S6 UE increment'!F11-'S7 Monetary policy'!D13</f>
        <v>2.0970737921881706</v>
      </c>
      <c r="L12" s="58"/>
      <c r="M12" s="61">
        <v>6</v>
      </c>
      <c r="N12" s="57">
        <f>'[1]normalized gaps'!E12-'[1]normalized gaps'!E$5</f>
        <v>4.4000000000000004</v>
      </c>
      <c r="O12" s="58">
        <f>N12-'S7 Fiscal policy'!S12-'S7 Monetary policy'!E13</f>
        <v>5.5656493732736809</v>
      </c>
      <c r="P12" s="59">
        <f>N12+'S6 UE increment'!G11</f>
        <v>4.5205953658712712</v>
      </c>
      <c r="R12" s="65">
        <v>6</v>
      </c>
      <c r="S12" s="69">
        <f t="shared" si="0"/>
        <v>0.8476247090537038</v>
      </c>
      <c r="T12" s="70">
        <f t="shared" si="1"/>
        <v>0.89795918367346939</v>
      </c>
      <c r="U12" s="70">
        <f t="shared" si="1"/>
        <v>0.94319832509702717</v>
      </c>
      <c r="V12" s="70">
        <f t="shared" si="1"/>
        <v>0.9168809935047354</v>
      </c>
    </row>
    <row r="13" spans="1:22" x14ac:dyDescent="0.3">
      <c r="A13" s="61">
        <v>7</v>
      </c>
      <c r="B13" s="67">
        <f>'[1]normalized gaps'!B13</f>
        <v>0.66859562290659602</v>
      </c>
      <c r="C13" s="61"/>
      <c r="D13" s="68">
        <f>'[1]normalized gaps'!C13-'[1]normalized gaps'!$C$5</f>
        <v>2.4900000000000002</v>
      </c>
      <c r="E13" s="58">
        <f>D13-'S7 Fiscal policy'!Q13-'S7 Monetary policy'!C14</f>
        <v>2.0720544755968779</v>
      </c>
      <c r="F13" s="58">
        <f>D13+'S6 UE increment'!E12</f>
        <v>2.7256402679430178</v>
      </c>
      <c r="G13" s="58"/>
      <c r="H13" s="61">
        <v>7</v>
      </c>
      <c r="I13" s="57">
        <f>'[1]normalized gaps'!D13-'[1]normalized gaps'!D$5</f>
        <v>2.0000000000000004</v>
      </c>
      <c r="J13" s="58">
        <f>I13-'S7 Fiscal policy'!R13-'S7 Monetary policy'!D14</f>
        <v>2.5752258260462586</v>
      </c>
      <c r="K13" s="58">
        <f>I13+'S6 UE increment'!F12-'S7 Monetary policy'!D14</f>
        <v>2.1540956960949065</v>
      </c>
      <c r="L13" s="58"/>
      <c r="M13" s="61">
        <v>7</v>
      </c>
      <c r="N13" s="57">
        <f>'[1]normalized gaps'!E13-'[1]normalized gaps'!E$5</f>
        <v>4.6499999999999995</v>
      </c>
      <c r="O13" s="58">
        <f>N13-'S7 Fiscal policy'!S13-'S7 Monetary policy'!E14</f>
        <v>5.9008261838263341</v>
      </c>
      <c r="P13" s="59">
        <f>N13+'S6 UE increment'!G12</f>
        <v>4.7476987586978563</v>
      </c>
      <c r="R13" s="65">
        <v>7</v>
      </c>
      <c r="S13" s="69">
        <f t="shared" si="0"/>
        <v>0.66859562290659602</v>
      </c>
      <c r="T13" s="70">
        <f t="shared" si="1"/>
        <v>0.94897959183673453</v>
      </c>
      <c r="U13" s="70">
        <f t="shared" si="1"/>
        <v>1</v>
      </c>
      <c r="V13" s="70">
        <f t="shared" si="1"/>
        <v>0.96294279899504021</v>
      </c>
    </row>
    <row r="14" spans="1:22" x14ac:dyDescent="0.3">
      <c r="A14" s="61">
        <v>8</v>
      </c>
      <c r="B14" s="67">
        <f>'[1]normalized gaps'!B14</f>
        <v>0.58281228032388821</v>
      </c>
      <c r="C14" s="61"/>
      <c r="D14" s="68">
        <f>'[1]normalized gaps'!C14-'[1]normalized gaps'!$C$5</f>
        <v>2.5300000000000002</v>
      </c>
      <c r="E14" s="58">
        <f>D14-'S7 Fiscal policy'!Q14-'S7 Monetary policy'!C15</f>
        <v>2.0038358783350914</v>
      </c>
      <c r="F14" s="58">
        <f>D14+'S6 UE increment'!E13</f>
        <v>2.7945131032188204</v>
      </c>
      <c r="G14" s="58"/>
      <c r="H14" s="61">
        <v>8</v>
      </c>
      <c r="I14" s="57">
        <f>'[1]normalized gaps'!D14-'[1]normalized gaps'!D$5</f>
        <v>2.0000000000000004</v>
      </c>
      <c r="J14" s="58">
        <f>I14-'S7 Fiscal policy'!R14-'S7 Monetary policy'!D15</f>
        <v>2.3709365186876239</v>
      </c>
      <c r="K14" s="58">
        <f>I14+'S6 UE increment'!F13-'S7 Monetary policy'!D15</f>
        <v>1.9914892667972945</v>
      </c>
      <c r="L14" s="58"/>
      <c r="M14" s="61">
        <v>8</v>
      </c>
      <c r="N14" s="57">
        <f>'[1]normalized gaps'!E14-'[1]normalized gaps'!E$5</f>
        <v>4.9000000000000004</v>
      </c>
      <c r="O14" s="58">
        <f>N14-'S7 Fiscal policy'!S14-'S7 Monetary policy'!E15</f>
        <v>5.789929816319165</v>
      </c>
      <c r="P14" s="59">
        <f>N14+'S6 UE increment'!G13</f>
        <v>4.9304057973669009</v>
      </c>
      <c r="R14" s="65">
        <v>8</v>
      </c>
      <c r="S14" s="69">
        <f t="shared" si="0"/>
        <v>0.58281228032388821</v>
      </c>
      <c r="T14" s="70">
        <f t="shared" si="1"/>
        <v>1</v>
      </c>
      <c r="U14" s="70">
        <f t="shared" si="1"/>
        <v>0.98120663716360146</v>
      </c>
      <c r="V14" s="70">
        <f t="shared" si="1"/>
        <v>1</v>
      </c>
    </row>
    <row r="15" spans="1:22" x14ac:dyDescent="0.3">
      <c r="A15" s="61">
        <v>9</v>
      </c>
      <c r="B15" s="67">
        <f>'[1]normalized gaps'!B15</f>
        <v>0.49507546847056488</v>
      </c>
      <c r="C15" s="61"/>
      <c r="D15" s="68">
        <f>'[1]normalized gaps'!C15-'[1]normalized gaps'!$C$5</f>
        <v>2.3600000000000003</v>
      </c>
      <c r="E15" s="58">
        <f>D15-'S7 Fiscal policy'!Q15-'S7 Monetary policy'!C16</f>
        <v>1.8259497731781682</v>
      </c>
      <c r="F15" s="58">
        <f>D15+'S6 UE increment'!E14</f>
        <v>2.6401561396031576</v>
      </c>
      <c r="G15" s="58"/>
      <c r="H15" s="61">
        <v>9</v>
      </c>
      <c r="I15" s="57">
        <f>'[1]normalized gaps'!D15-'[1]normalized gaps'!D$5</f>
        <v>2.1999999999999997</v>
      </c>
      <c r="J15" s="58">
        <f>I15-'S7 Fiscal policy'!R15-'S7 Monetary policy'!D16</f>
        <v>2.8553960798960336</v>
      </c>
      <c r="K15" s="58">
        <f>I15+'S6 UE increment'!F14-'S7 Monetary policy'!D16</f>
        <v>2.0791299495367261</v>
      </c>
      <c r="L15" s="58"/>
      <c r="M15" s="61">
        <v>9</v>
      </c>
      <c r="N15" s="57">
        <f>'[1]normalized gaps'!E15-'[1]normalized gaps'!E$5</f>
        <v>4.7500000000000009</v>
      </c>
      <c r="O15" s="58">
        <f>N15-'S7 Fiscal policy'!S15-'S7 Monetary policy'!E16</f>
        <v>5.8180205599127843</v>
      </c>
      <c r="P15" s="59">
        <f>N15+'S6 UE increment'!G14</f>
        <v>4.7658273452925135</v>
      </c>
      <c r="R15" s="65">
        <v>9</v>
      </c>
      <c r="S15" s="69">
        <f t="shared" si="0"/>
        <v>0.49507546847056488</v>
      </c>
      <c r="T15" s="70">
        <f t="shared" si="1"/>
        <v>0.96938775510204089</v>
      </c>
      <c r="U15" s="70">
        <f t="shared" si="1"/>
        <v>0.98596711353055733</v>
      </c>
      <c r="V15" s="70">
        <f t="shared" si="1"/>
        <v>0.96661969443523676</v>
      </c>
    </row>
    <row r="16" spans="1:22" x14ac:dyDescent="0.3">
      <c r="A16" s="61">
        <v>10</v>
      </c>
      <c r="B16" s="67">
        <f>'[1]normalized gaps'!B16</f>
        <v>0.38611739252439931</v>
      </c>
      <c r="C16" s="61"/>
      <c r="D16" s="68">
        <f>'[1]normalized gaps'!C16-'[1]normalized gaps'!$C$5</f>
        <v>2.09</v>
      </c>
      <c r="E16" s="58">
        <f>D16-'S7 Fiscal policy'!Q16-'S7 Monetary policy'!C17</f>
        <v>1.3970450476863159</v>
      </c>
      <c r="F16" s="58">
        <f>D16+'S6 UE increment'!E15</f>
        <v>2.3614023227873902</v>
      </c>
      <c r="G16" s="58"/>
      <c r="H16" s="61">
        <v>10</v>
      </c>
      <c r="I16" s="57">
        <f>'[1]normalized gaps'!D16-'[1]normalized gaps'!D$5</f>
        <v>2.1999999999999997</v>
      </c>
      <c r="J16" s="58">
        <f>I16-'S7 Fiscal policy'!R16-'S7 Monetary policy'!D17</f>
        <v>3.0303125250664134</v>
      </c>
      <c r="K16" s="58">
        <f>I16+'S6 UE increment'!F15-'S7 Monetary policy'!D17</f>
        <v>1.8677781462296366</v>
      </c>
      <c r="L16" s="58"/>
      <c r="M16" s="61">
        <v>10</v>
      </c>
      <c r="N16" s="57">
        <f>'[1]normalized gaps'!E16-'[1]normalized gaps'!E$5</f>
        <v>4.4999999999999991</v>
      </c>
      <c r="O16" s="58">
        <f>N16-'S7 Fiscal policy'!S16-'S7 Monetary policy'!E17</f>
        <v>5.3451175019156443</v>
      </c>
      <c r="P16" s="59">
        <f>N16+'S6 UE increment'!G15</f>
        <v>4.3610938498778786</v>
      </c>
      <c r="R16" s="65">
        <v>10</v>
      </c>
      <c r="S16" s="69">
        <f t="shared" si="0"/>
        <v>0.38611739252439931</v>
      </c>
      <c r="T16" s="70">
        <f t="shared" si="1"/>
        <v>0.91836734693877531</v>
      </c>
      <c r="U16" s="70">
        <f t="shared" si="1"/>
        <v>0.90582527520742095</v>
      </c>
      <c r="V16" s="70">
        <f t="shared" si="1"/>
        <v>0.88453040766075175</v>
      </c>
    </row>
    <row r="17" spans="1:22" x14ac:dyDescent="0.3">
      <c r="A17" s="61">
        <v>11</v>
      </c>
      <c r="B17" s="67">
        <f>'[1]normalized gaps'!B17</f>
        <v>0.40711028496136459</v>
      </c>
      <c r="C17" s="61"/>
      <c r="D17" s="68">
        <f>'[1]normalized gaps'!C17-'[1]normalized gaps'!$C$5</f>
        <v>2.13</v>
      </c>
      <c r="E17" s="58">
        <f>D17-'S7 Fiscal policy'!Q17-'S7 Monetary policy'!C18</f>
        <v>1.2321197123885528</v>
      </c>
      <c r="F17" s="58">
        <f>D17+'S6 UE increment'!E16</f>
        <v>2.3893930548655438</v>
      </c>
      <c r="G17" s="58"/>
      <c r="H17" s="61">
        <v>11</v>
      </c>
      <c r="I17" s="57">
        <f>'[1]normalized gaps'!D17-'[1]normalized gaps'!D$5</f>
        <v>1.9</v>
      </c>
      <c r="J17" s="58">
        <f>I17-'S7 Fiscal policy'!R17-'S7 Monetary policy'!D18</f>
        <v>2.567371410838577</v>
      </c>
      <c r="K17" s="58">
        <f>I17+'S6 UE increment'!F16-'S7 Monetary policy'!D18</f>
        <v>1.5282422024320208</v>
      </c>
      <c r="L17" s="58"/>
      <c r="M17" s="61">
        <v>11</v>
      </c>
      <c r="N17" s="57">
        <f>'[1]normalized gaps'!E17-'[1]normalized gaps'!E$5</f>
        <v>4.3499999999999996</v>
      </c>
      <c r="O17" s="58">
        <f>N17-'S7 Fiscal policy'!S17-'S7 Monetary policy'!E18</f>
        <v>5.0218732025182549</v>
      </c>
      <c r="P17" s="59">
        <f>N17+'S6 UE increment'!G16</f>
        <v>4.0920319911601828</v>
      </c>
      <c r="R17" s="65">
        <v>11</v>
      </c>
      <c r="S17" s="69">
        <f t="shared" si="0"/>
        <v>0.40711028496136459</v>
      </c>
      <c r="T17" s="70">
        <f t="shared" si="1"/>
        <v>0.8877551020408162</v>
      </c>
      <c r="U17" s="70">
        <f t="shared" si="1"/>
        <v>0.85104577665459546</v>
      </c>
      <c r="V17" s="70">
        <f t="shared" si="1"/>
        <v>0.829958457647755</v>
      </c>
    </row>
    <row r="18" spans="1:22" x14ac:dyDescent="0.3">
      <c r="A18" s="61">
        <v>12</v>
      </c>
      <c r="B18" s="67">
        <f>'[1]normalized gaps'!B18</f>
        <v>0.38735259352113827</v>
      </c>
      <c r="C18" s="61"/>
      <c r="D18" s="68">
        <f>'[1]normalized gaps'!C18-'[1]normalized gaps'!$C$5</f>
        <v>1.8600000000000003</v>
      </c>
      <c r="E18" s="58">
        <f>D18-'S7 Fiscal policy'!Q18-'S7 Monetary policy'!C19</f>
        <v>0.7837030991652405</v>
      </c>
      <c r="F18" s="58">
        <f>D18+'S6 UE increment'!E17</f>
        <v>2.0780883585145942</v>
      </c>
      <c r="G18" s="58"/>
      <c r="H18" s="61">
        <v>12</v>
      </c>
      <c r="I18" s="57">
        <f>'[1]normalized gaps'!D18-'[1]normalized gaps'!D$5</f>
        <v>1.8000000000000003</v>
      </c>
      <c r="J18" s="58">
        <f>I18-'S7 Fiscal policy'!R18-'S7 Monetary policy'!D19</f>
        <v>2.3606647019395961</v>
      </c>
      <c r="K18" s="58">
        <f>I18+'S6 UE increment'!F17-'S7 Monetary policy'!D19</f>
        <v>1.3385770304150413</v>
      </c>
      <c r="L18" s="58"/>
      <c r="M18" s="61">
        <v>12</v>
      </c>
      <c r="N18" s="57">
        <f>'[1]normalized gaps'!E18-'[1]normalized gaps'!E$5</f>
        <v>4.3</v>
      </c>
      <c r="O18" s="58">
        <f>N18-'S7 Fiscal policy'!S18-'S7 Monetary policy'!E19</f>
        <v>4.4272507429657697</v>
      </c>
      <c r="P18" s="59">
        <f>N18+'S6 UE increment'!G17</f>
        <v>3.996095257383907</v>
      </c>
      <c r="R18" s="65">
        <v>12</v>
      </c>
      <c r="S18" s="69">
        <f t="shared" si="0"/>
        <v>0.38735259352113827</v>
      </c>
      <c r="T18" s="70">
        <f t="shared" si="1"/>
        <v>0.87755102040816313</v>
      </c>
      <c r="U18" s="70">
        <f t="shared" si="1"/>
        <v>0.7502764197834686</v>
      </c>
      <c r="V18" s="70">
        <f t="shared" si="1"/>
        <v>0.81050027555906956</v>
      </c>
    </row>
    <row r="19" spans="1:22" x14ac:dyDescent="0.3">
      <c r="A19" s="61">
        <v>13</v>
      </c>
      <c r="B19" s="67">
        <f>'[1]normalized gaps'!B19</f>
        <v>0.28248013828334106</v>
      </c>
      <c r="C19" s="61"/>
      <c r="D19" s="68">
        <f>'[1]normalized gaps'!C19-'[1]normalized gaps'!$C$5</f>
        <v>1.6899999999999995</v>
      </c>
      <c r="E19" s="58">
        <f>D19-'S7 Fiscal policy'!Q19-'S7 Monetary policy'!C20</f>
        <v>0.54510232757642685</v>
      </c>
      <c r="F19" s="58">
        <f>D19+'S6 UE increment'!E18</f>
        <v>1.9243242709732324</v>
      </c>
      <c r="G19" s="58"/>
      <c r="H19" s="61">
        <v>13</v>
      </c>
      <c r="I19" s="57">
        <f>'[1]normalized gaps'!D19-'[1]normalized gaps'!D$5</f>
        <v>1.6999999999999997</v>
      </c>
      <c r="J19" s="58">
        <f>I19-'S7 Fiscal policy'!R19-'S7 Monetary policy'!D20</f>
        <v>2.2635318894131786</v>
      </c>
      <c r="K19" s="58">
        <f>I19+'S6 UE increment'!F18-'S7 Monetary policy'!D20</f>
        <v>1.2114069220306851</v>
      </c>
      <c r="L19" s="58"/>
      <c r="M19" s="61">
        <v>13</v>
      </c>
      <c r="N19" s="57">
        <f>'[1]normalized gaps'!E19-'[1]normalized gaps'!E$5</f>
        <v>3.8</v>
      </c>
      <c r="O19" s="58">
        <f>N19-'S7 Fiscal policy'!S19-'S7 Monetary policy'!E20</f>
        <v>3.446931035777407</v>
      </c>
      <c r="P19" s="59">
        <f>N19+'S6 UE increment'!G18</f>
        <v>3.4038415479571076</v>
      </c>
      <c r="R19" s="65">
        <v>13</v>
      </c>
      <c r="S19" s="69">
        <f t="shared" si="0"/>
        <v>0.28248013828334106</v>
      </c>
      <c r="T19" s="70">
        <f t="shared" si="1"/>
        <v>0.77551020408163251</v>
      </c>
      <c r="U19" s="70">
        <f t="shared" si="1"/>
        <v>0.58414380095200125</v>
      </c>
      <c r="V19" s="70">
        <f t="shared" si="1"/>
        <v>0.69037756481929746</v>
      </c>
    </row>
    <row r="20" spans="1:22" x14ac:dyDescent="0.3">
      <c r="A20" s="61">
        <v>14</v>
      </c>
      <c r="B20" s="67">
        <f>'[1]normalized gaps'!B20</f>
        <v>0.24764517699420016</v>
      </c>
      <c r="C20" s="61"/>
      <c r="D20" s="68">
        <f>'[1]normalized gaps'!C20-'[1]normalized gaps'!$C$5</f>
        <v>1.7299999999999995</v>
      </c>
      <c r="E20" s="58">
        <f>D20-'S7 Fiscal policy'!Q20-'S7 Monetary policy'!C21</f>
        <v>0.47419980319107624</v>
      </c>
      <c r="F20" s="58">
        <f>D20+'S6 UE increment'!E19</f>
        <v>1.9370792513726502</v>
      </c>
      <c r="G20" s="58"/>
      <c r="H20" s="61">
        <v>14</v>
      </c>
      <c r="I20" s="57">
        <f>'[1]normalized gaps'!D20-'[1]normalized gaps'!D$5</f>
        <v>1.5000000000000004</v>
      </c>
      <c r="J20" s="58">
        <f>I20-'S7 Fiscal policy'!R20-'S7 Monetary policy'!D21</f>
        <v>1.982237561543096</v>
      </c>
      <c r="K20" s="58">
        <f>I20+'S6 UE increment'!F19-'S7 Monetary policy'!D21</f>
        <v>0.83567895473933396</v>
      </c>
      <c r="L20" s="58"/>
      <c r="M20" s="61">
        <v>14</v>
      </c>
      <c r="N20" s="57">
        <f>'[1]normalized gaps'!E20-'[1]normalized gaps'!E$5</f>
        <v>3.8</v>
      </c>
      <c r="O20" s="58">
        <f>N20-'S7 Fiscal policy'!S20-'S7 Monetary policy'!E21</f>
        <v>3.3325468997768528</v>
      </c>
      <c r="P20" s="59">
        <f>N20+'S6 UE increment'!G19</f>
        <v>3.1800103839604295</v>
      </c>
      <c r="R20" s="65">
        <v>14</v>
      </c>
      <c r="S20" s="69">
        <f t="shared" si="0"/>
        <v>0.24764517699420016</v>
      </c>
      <c r="T20" s="70">
        <f t="shared" si="1"/>
        <v>0.77551020408163251</v>
      </c>
      <c r="U20" s="70">
        <f t="shared" si="1"/>
        <v>0.56475937368077067</v>
      </c>
      <c r="V20" s="70">
        <f t="shared" si="1"/>
        <v>0.64497944279935826</v>
      </c>
    </row>
    <row r="21" spans="1:22" x14ac:dyDescent="0.3">
      <c r="A21" s="61">
        <v>15</v>
      </c>
      <c r="B21" s="67">
        <f>'[1]normalized gaps'!B21</f>
        <v>0.2453488546958886</v>
      </c>
      <c r="C21" s="61"/>
      <c r="D21" s="68">
        <f>'[1]normalized gaps'!C21-'[1]normalized gaps'!$C$5</f>
        <v>1.3600000000000003</v>
      </c>
      <c r="E21" s="58">
        <f>D21-'S7 Fiscal policy'!Q21-'S7 Monetary policy'!C22</f>
        <v>-0.26322966946444626</v>
      </c>
      <c r="F21" s="58">
        <f>D21+'S6 UE increment'!E20</f>
        <v>1.4860751574695186</v>
      </c>
      <c r="G21" s="58"/>
      <c r="H21" s="61">
        <v>15</v>
      </c>
      <c r="I21" s="57">
        <f>'[1]normalized gaps'!D21-'[1]normalized gaps'!D$5</f>
        <v>1.5000000000000004</v>
      </c>
      <c r="J21" s="58">
        <f>I21-'S7 Fiscal policy'!R21-'S7 Monetary policy'!D22</f>
        <v>1.7102592671780492</v>
      </c>
      <c r="K21" s="58">
        <f>I21+'S6 UE increment'!F20-'S7 Monetary policy'!D22</f>
        <v>0.59862669805523616</v>
      </c>
      <c r="L21" s="58"/>
      <c r="M21" s="61">
        <v>15</v>
      </c>
      <c r="N21" s="57">
        <f>'[1]normalized gaps'!E21-'[1]normalized gaps'!E$5</f>
        <v>3.8</v>
      </c>
      <c r="O21" s="58">
        <f>N21-'S7 Fiscal policy'!S21-'S7 Monetary policy'!E22</f>
        <v>2.759967320088756</v>
      </c>
      <c r="P21" s="59">
        <f>N21+'S6 UE increment'!G20</f>
        <v>2.9911668284467723</v>
      </c>
      <c r="R21" s="65">
        <v>15</v>
      </c>
      <c r="S21" s="69">
        <f t="shared" si="0"/>
        <v>0.2453488546958886</v>
      </c>
      <c r="T21" s="70">
        <f t="shared" si="1"/>
        <v>0.77551020408163251</v>
      </c>
      <c r="U21" s="70">
        <f t="shared" si="1"/>
        <v>0.4677255750480489</v>
      </c>
      <c r="V21" s="70">
        <f t="shared" si="1"/>
        <v>0.60667761465886128</v>
      </c>
    </row>
    <row r="22" spans="1:22" x14ac:dyDescent="0.3">
      <c r="A22" s="61">
        <v>16</v>
      </c>
      <c r="B22" s="67">
        <f>'[1]normalized gaps'!B22</f>
        <v>2.0398464299961155E-2</v>
      </c>
      <c r="C22" s="61"/>
      <c r="D22" s="68">
        <f>'[1]normalized gaps'!C22-'[1]normalized gaps'!$C$5</f>
        <v>1.1900000000000004</v>
      </c>
      <c r="E22" s="58">
        <f>D22-'S7 Fiscal policy'!Q22-'S7 Monetary policy'!C23</f>
        <v>-0.42425933947211403</v>
      </c>
      <c r="F22" s="58">
        <f>D22+'S6 UE increment'!E21</f>
        <v>1.2357450192080583</v>
      </c>
      <c r="G22" s="58"/>
      <c r="H22" s="61">
        <v>16</v>
      </c>
      <c r="I22" s="57">
        <f>'[1]normalized gaps'!D22-'[1]normalized gaps'!D$5</f>
        <v>1.4</v>
      </c>
      <c r="J22" s="58">
        <f>I22-'S7 Fiscal policy'!R22-'S7 Monetary policy'!D23</f>
        <v>1.3521806489602652</v>
      </c>
      <c r="K22" s="58">
        <f>I22+'S6 UE increment'!F21-'S7 Monetary policy'!D23</f>
        <v>0.35634909285452809</v>
      </c>
      <c r="L22" s="56"/>
      <c r="M22" s="61">
        <v>16</v>
      </c>
      <c r="N22" s="57">
        <f>'[1]normalized gaps'!E22-'[1]normalized gaps'!E$5</f>
        <v>3.4999999999999991</v>
      </c>
      <c r="O22" s="58">
        <f>N22-'S7 Fiscal policy'!S22-'S7 Monetary policy'!E23</f>
        <v>2.3834553875053937</v>
      </c>
      <c r="P22" s="59">
        <f>N22+'S6 UE increment'!G21</f>
        <v>2.4960123986400906</v>
      </c>
      <c r="R22" s="65">
        <v>16</v>
      </c>
      <c r="S22" s="69">
        <f t="shared" ref="S22" si="2">B22</f>
        <v>2.0398464299961155E-2</v>
      </c>
      <c r="T22" s="70">
        <f t="shared" ref="T22" si="3">(N22-N$5)/(MAX(N$5:N$21)-N$5)</f>
        <v>0.71428571428571408</v>
      </c>
      <c r="U22" s="70">
        <f t="shared" ref="U22" si="4">(O22-O$5)/(MAX(O$5:O$21)-O$5)</f>
        <v>0.40391892817284525</v>
      </c>
      <c r="V22" s="70">
        <f t="shared" ref="V22" si="5">(P22-P$5)/(MAX(P$5:P$21)-P$5)</f>
        <v>0.50624887711536726</v>
      </c>
    </row>
    <row r="23" spans="1:22" x14ac:dyDescent="0.3">
      <c r="A23" s="56"/>
      <c r="B23" s="56"/>
      <c r="C23" s="56"/>
      <c r="D23" s="57"/>
      <c r="E23" s="56"/>
      <c r="F23" s="58"/>
      <c r="G23" s="58"/>
      <c r="H23" s="56"/>
      <c r="I23" s="56"/>
      <c r="J23" s="56"/>
      <c r="K23" s="56"/>
      <c r="L23" s="56"/>
      <c r="M23" s="56"/>
      <c r="N23" s="57"/>
      <c r="O23" s="56"/>
    </row>
    <row r="24" spans="1:22" x14ac:dyDescent="0.3">
      <c r="A24" s="56"/>
      <c r="B24" s="56"/>
      <c r="C24" s="56"/>
      <c r="D24" s="57"/>
      <c r="E24" s="56"/>
      <c r="F24" s="58"/>
      <c r="G24" s="58"/>
      <c r="H24" s="56"/>
      <c r="I24" s="56"/>
      <c r="J24" s="56"/>
      <c r="K24" s="56"/>
      <c r="L24" s="56"/>
      <c r="M24" s="56"/>
      <c r="N24" s="57"/>
      <c r="O24" s="56"/>
    </row>
    <row r="25" spans="1:22" x14ac:dyDescent="0.3">
      <c r="A25" s="56"/>
      <c r="B25" s="56"/>
      <c r="C25" s="56"/>
      <c r="D25" s="57"/>
      <c r="E25" s="56"/>
      <c r="F25" s="58"/>
      <c r="G25" s="58"/>
      <c r="H25" s="56"/>
      <c r="I25" s="56"/>
      <c r="J25" s="56"/>
      <c r="K25" s="56"/>
      <c r="L25" s="56"/>
      <c r="M25" s="56"/>
      <c r="N25" s="57"/>
      <c r="O25" s="56"/>
    </row>
    <row r="26" spans="1:22" x14ac:dyDescent="0.3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7"/>
      <c r="O26" s="56"/>
    </row>
    <row r="27" spans="1:22" x14ac:dyDescent="0.3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7"/>
      <c r="O27" s="56"/>
    </row>
  </sheetData>
  <mergeCells count="4">
    <mergeCell ref="D3:E3"/>
    <mergeCell ref="I3:J3"/>
    <mergeCell ref="N3:O3"/>
    <mergeCell ref="T3:U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6"/>
  <sheetViews>
    <sheetView tabSelected="1" topLeftCell="AO16" zoomScale="80" zoomScaleNormal="80" workbookViewId="0">
      <selection activeCell="AY27" sqref="AY27"/>
    </sheetView>
  </sheetViews>
  <sheetFormatPr defaultRowHeight="14.4" x14ac:dyDescent="0.3"/>
  <cols>
    <col min="1" max="1" width="13.44140625" customWidth="1"/>
    <col min="12" max="18" width="10.5546875" bestFit="1" customWidth="1"/>
  </cols>
  <sheetData>
    <row r="1" spans="1:50" x14ac:dyDescent="0.3">
      <c r="C1" t="s">
        <v>47</v>
      </c>
      <c r="L1" t="s">
        <v>48</v>
      </c>
      <c r="U1" t="s">
        <v>49</v>
      </c>
      <c r="AD1" t="s">
        <v>49</v>
      </c>
      <c r="AN1" t="s">
        <v>130</v>
      </c>
    </row>
    <row r="2" spans="1:50" x14ac:dyDescent="0.3">
      <c r="AJ2" t="s">
        <v>93</v>
      </c>
      <c r="AO2" t="s">
        <v>49</v>
      </c>
      <c r="AU2" t="s">
        <v>93</v>
      </c>
    </row>
    <row r="3" spans="1:50" x14ac:dyDescent="0.3">
      <c r="C3" s="6">
        <v>25538</v>
      </c>
      <c r="D3" s="6">
        <v>26969</v>
      </c>
      <c r="E3" s="6">
        <v>29221</v>
      </c>
      <c r="F3" s="6">
        <v>29768</v>
      </c>
      <c r="G3" s="6">
        <v>33055</v>
      </c>
      <c r="H3" s="7" t="s">
        <v>45</v>
      </c>
      <c r="I3" t="s">
        <v>46</v>
      </c>
      <c r="L3" s="6">
        <v>25538</v>
      </c>
      <c r="M3" s="6">
        <v>26969</v>
      </c>
      <c r="N3" s="6">
        <v>29221</v>
      </c>
      <c r="O3" s="6">
        <v>29768</v>
      </c>
      <c r="P3" s="6">
        <v>33055</v>
      </c>
      <c r="Q3" s="7" t="s">
        <v>45</v>
      </c>
      <c r="R3" t="s">
        <v>46</v>
      </c>
      <c r="U3" s="6">
        <v>25538</v>
      </c>
      <c r="V3" s="6">
        <v>26969</v>
      </c>
      <c r="W3" s="6">
        <v>29221</v>
      </c>
      <c r="X3" s="6">
        <v>29768</v>
      </c>
      <c r="Y3" s="6">
        <v>33055</v>
      </c>
      <c r="Z3" s="7" t="s">
        <v>45</v>
      </c>
      <c r="AA3" t="s">
        <v>46</v>
      </c>
      <c r="AD3" s="6" t="s">
        <v>50</v>
      </c>
      <c r="AE3" s="6">
        <v>33055</v>
      </c>
      <c r="AF3" s="7" t="s">
        <v>45</v>
      </c>
      <c r="AG3" t="s">
        <v>46</v>
      </c>
      <c r="AJ3" s="6">
        <v>33055</v>
      </c>
      <c r="AK3" s="7" t="s">
        <v>45</v>
      </c>
      <c r="AL3" t="s">
        <v>46</v>
      </c>
      <c r="AO3" s="6" t="s">
        <v>50</v>
      </c>
      <c r="AP3" s="6">
        <v>33055</v>
      </c>
      <c r="AQ3" s="7" t="s">
        <v>45</v>
      </c>
      <c r="AR3" t="s">
        <v>46</v>
      </c>
      <c r="AU3" s="6">
        <v>33055</v>
      </c>
      <c r="AV3" s="7" t="s">
        <v>45</v>
      </c>
      <c r="AW3" t="s">
        <v>46</v>
      </c>
    </row>
    <row r="4" spans="1:50" x14ac:dyDescent="0.3">
      <c r="A4" s="1"/>
      <c r="B4">
        <v>0</v>
      </c>
      <c r="C4">
        <f>'S2 government employment'!J399</f>
        <v>10.068830144689024</v>
      </c>
      <c r="D4">
        <f>'S2 government employment'!J446</f>
        <v>10.438518843463344</v>
      </c>
      <c r="E4">
        <f>'S2 government employment'!J520</f>
        <v>10.903416949247738</v>
      </c>
      <c r="F4">
        <f>'S2 government employment'!J538</f>
        <v>10.66384647131655</v>
      </c>
      <c r="G4">
        <f>'S2 government employment'!J646</f>
        <v>10.97833700220132</v>
      </c>
      <c r="H4">
        <f>'S2 government employment'!J774</f>
        <v>11.107168754393635</v>
      </c>
      <c r="I4">
        <f>'S2 government employment'!J855</f>
        <v>10.986553245180691</v>
      </c>
      <c r="K4">
        <v>0</v>
      </c>
      <c r="L4" s="13">
        <f>(C4-C$4)</f>
        <v>0</v>
      </c>
      <c r="M4" s="13">
        <f t="shared" ref="M4:R19" si="0">(D4-D$4)</f>
        <v>0</v>
      </c>
      <c r="N4" s="13">
        <f t="shared" si="0"/>
        <v>0</v>
      </c>
      <c r="O4" s="13">
        <f t="shared" si="0"/>
        <v>0</v>
      </c>
      <c r="P4" s="13">
        <f t="shared" si="0"/>
        <v>0</v>
      </c>
      <c r="Q4" s="13">
        <f t="shared" si="0"/>
        <v>0</v>
      </c>
      <c r="R4" s="13">
        <f t="shared" si="0"/>
        <v>0</v>
      </c>
      <c r="T4">
        <v>0</v>
      </c>
      <c r="U4">
        <f>L4</f>
        <v>0</v>
      </c>
      <c r="V4">
        <f t="shared" ref="V4:AA4" si="1">M4</f>
        <v>0</v>
      </c>
      <c r="W4">
        <f t="shared" si="1"/>
        <v>0</v>
      </c>
      <c r="X4">
        <f t="shared" si="1"/>
        <v>0</v>
      </c>
      <c r="Y4">
        <f t="shared" si="1"/>
        <v>0</v>
      </c>
      <c r="Z4">
        <f t="shared" si="1"/>
        <v>0</v>
      </c>
      <c r="AA4">
        <f t="shared" si="1"/>
        <v>0</v>
      </c>
      <c r="AB4">
        <v>0</v>
      </c>
      <c r="AC4">
        <v>0</v>
      </c>
      <c r="AD4">
        <f>AVERAGE(U4:X4)</f>
        <v>0</v>
      </c>
      <c r="AE4">
        <f t="shared" ref="AE4:AG4" si="2">Y4</f>
        <v>0</v>
      </c>
      <c r="AF4">
        <f t="shared" si="2"/>
        <v>0</v>
      </c>
      <c r="AG4">
        <f t="shared" si="2"/>
        <v>0</v>
      </c>
      <c r="AI4">
        <v>0</v>
      </c>
      <c r="AJ4">
        <f t="shared" ref="AJ4:AJ56" si="3">AE4-AD4</f>
        <v>0</v>
      </c>
      <c r="AK4">
        <f t="shared" ref="AK4:AK56" si="4">AF4-AD4</f>
        <v>0</v>
      </c>
      <c r="AL4">
        <f t="shared" ref="AL4:AL56" si="5">AG4-AD4</f>
        <v>0</v>
      </c>
      <c r="AN4" s="28">
        <v>-1</v>
      </c>
      <c r="AO4" s="10">
        <f>AD4</f>
        <v>0</v>
      </c>
      <c r="AP4" s="10">
        <f t="shared" ref="AP4:AR4" si="6">AE4</f>
        <v>0</v>
      </c>
      <c r="AQ4" s="10">
        <f t="shared" si="6"/>
        <v>0</v>
      </c>
      <c r="AR4" s="10">
        <f t="shared" si="6"/>
        <v>0</v>
      </c>
      <c r="AT4" s="28">
        <v>-1</v>
      </c>
      <c r="AU4" s="10">
        <f>AJ4</f>
        <v>0</v>
      </c>
      <c r="AV4" s="10">
        <f t="shared" ref="AV4:AW4" si="7">AK4</f>
        <v>0</v>
      </c>
      <c r="AW4" s="10">
        <f t="shared" si="7"/>
        <v>0</v>
      </c>
      <c r="AX4" s="10"/>
    </row>
    <row r="5" spans="1:50" x14ac:dyDescent="0.3">
      <c r="A5" s="1"/>
      <c r="B5">
        <v>1</v>
      </c>
      <c r="C5">
        <f>'S2 government employment'!J400</f>
        <v>10.058524064171124</v>
      </c>
      <c r="D5">
        <f>'S2 government employment'!J447</f>
        <v>10.439183379969048</v>
      </c>
      <c r="E5">
        <f>'S2 government employment'!J521</f>
        <v>10.906222390508646</v>
      </c>
      <c r="F5">
        <f>'S2 government employment'!J539</f>
        <v>10.607270752713301</v>
      </c>
      <c r="G5">
        <f>'S2 government employment'!J647</f>
        <v>10.965752525915235</v>
      </c>
      <c r="H5">
        <f>'S2 government employment'!J775</f>
        <v>11.12157179264632</v>
      </c>
      <c r="I5">
        <f>'S2 government employment'!J856</f>
        <v>11.047158922607069</v>
      </c>
      <c r="K5">
        <v>1</v>
      </c>
      <c r="L5" s="13">
        <f t="shared" ref="L5:R56" si="8">(C5-C$4)</f>
        <v>-1.0306080517899829E-2</v>
      </c>
      <c r="M5" s="13">
        <f t="shared" si="0"/>
        <v>6.6453650570430511E-4</v>
      </c>
      <c r="N5" s="13">
        <f t="shared" si="0"/>
        <v>2.8054412609073154E-3</v>
      </c>
      <c r="O5" s="13">
        <f t="shared" si="0"/>
        <v>-5.6575718603248504E-2</v>
      </c>
      <c r="P5" s="13">
        <f t="shared" si="0"/>
        <v>-1.2584476286084723E-2</v>
      </c>
      <c r="Q5" s="13">
        <f t="shared" si="0"/>
        <v>1.4403038252684297E-2</v>
      </c>
      <c r="R5" s="13">
        <f t="shared" si="0"/>
        <v>6.060567742637879E-2</v>
      </c>
      <c r="T5">
        <v>1</v>
      </c>
      <c r="U5">
        <f>L5-L4</f>
        <v>-1.0306080517899829E-2</v>
      </c>
      <c r="V5">
        <f t="shared" ref="V5:AA20" si="9">M5-M4</f>
        <v>6.6453650570430511E-4</v>
      </c>
      <c r="W5">
        <f t="shared" si="9"/>
        <v>2.8054412609073154E-3</v>
      </c>
      <c r="X5">
        <f t="shared" si="9"/>
        <v>-5.6575718603248504E-2</v>
      </c>
      <c r="Y5">
        <f t="shared" si="9"/>
        <v>-1.2584476286084723E-2</v>
      </c>
      <c r="Z5">
        <f t="shared" si="9"/>
        <v>1.4403038252684297E-2</v>
      </c>
      <c r="AA5">
        <f t="shared" si="9"/>
        <v>6.060567742637879E-2</v>
      </c>
      <c r="AB5">
        <v>1</v>
      </c>
      <c r="AC5">
        <v>1</v>
      </c>
      <c r="AD5">
        <f>AVERAGE(U5:X5)+AD4</f>
        <v>-1.5852955338634178E-2</v>
      </c>
      <c r="AE5">
        <f>AE4+Y5</f>
        <v>-1.2584476286084723E-2</v>
      </c>
      <c r="AF5">
        <f t="shared" ref="AF5:AG20" si="10">AF4+Z5</f>
        <v>1.4403038252684297E-2</v>
      </c>
      <c r="AG5">
        <f t="shared" si="10"/>
        <v>6.060567742637879E-2</v>
      </c>
      <c r="AI5">
        <v>1</v>
      </c>
      <c r="AJ5">
        <f t="shared" si="3"/>
        <v>3.2684790525494556E-3</v>
      </c>
      <c r="AK5">
        <f t="shared" si="4"/>
        <v>3.0255993591318475E-2</v>
      </c>
      <c r="AL5">
        <f t="shared" si="5"/>
        <v>7.6458632765012968E-2</v>
      </c>
      <c r="AN5" s="28">
        <v>0</v>
      </c>
      <c r="AO5" s="10">
        <f>AVERAGE(AD5:AD7)</f>
        <v>3.5380652863246098E-3</v>
      </c>
      <c r="AP5" s="10">
        <f t="shared" ref="AP5:AR5" si="11">AVERAGE(AE5:AE7)</f>
        <v>-9.5171696010242588E-3</v>
      </c>
      <c r="AQ5" s="10">
        <f t="shared" si="11"/>
        <v>3.6631632802446745E-2</v>
      </c>
      <c r="AR5" s="10">
        <f t="shared" si="11"/>
        <v>6.6217256672622682E-2</v>
      </c>
      <c r="AT5" s="28">
        <v>0</v>
      </c>
      <c r="AU5" s="10">
        <f>AVERAGE(AJ5:AJ7)</f>
        <v>-1.3055234887348869E-2</v>
      </c>
      <c r="AV5" s="10">
        <f t="shared" ref="AV5:AW5" si="12">AVERAGE(AK5:AK7)</f>
        <v>3.3093567516122135E-2</v>
      </c>
      <c r="AW5" s="10">
        <f t="shared" si="12"/>
        <v>6.2679191386298072E-2</v>
      </c>
      <c r="AX5" s="10"/>
    </row>
    <row r="6" spans="1:50" x14ac:dyDescent="0.3">
      <c r="A6" s="1"/>
      <c r="B6">
        <v>2</v>
      </c>
      <c r="C6">
        <f>'S2 government employment'!J401</f>
        <v>10.058758721997798</v>
      </c>
      <c r="D6">
        <f>'S2 government employment'!J448</f>
        <v>10.446700507614214</v>
      </c>
      <c r="E6">
        <f>'S2 government employment'!J522</f>
        <v>10.942509577068261</v>
      </c>
      <c r="F6">
        <f>'S2 government employment'!J540</f>
        <v>10.538213280230721</v>
      </c>
      <c r="G6">
        <f>'S2 government employment'!J648</f>
        <v>10.967782209986829</v>
      </c>
      <c r="H6">
        <f>'S2 government employment'!J776</f>
        <v>11.13174929303641</v>
      </c>
      <c r="I6">
        <f>'S2 government employment'!J857</f>
        <v>11.052653067473704</v>
      </c>
      <c r="K6">
        <v>2</v>
      </c>
      <c r="L6" s="13">
        <f t="shared" si="8"/>
        <v>-1.0071422691225962E-2</v>
      </c>
      <c r="M6" s="13">
        <f t="shared" si="0"/>
        <v>8.1816641508698495E-3</v>
      </c>
      <c r="N6" s="13">
        <f t="shared" si="0"/>
        <v>3.9092627820522807E-2</v>
      </c>
      <c r="O6" s="13">
        <f t="shared" si="0"/>
        <v>-0.1256331910858286</v>
      </c>
      <c r="P6" s="13">
        <f t="shared" si="0"/>
        <v>-1.0554792214490405E-2</v>
      </c>
      <c r="Q6" s="13">
        <f t="shared" si="0"/>
        <v>2.4580538642775096E-2</v>
      </c>
      <c r="R6" s="13">
        <f t="shared" si="0"/>
        <v>6.6099822293013588E-2</v>
      </c>
      <c r="T6">
        <v>2</v>
      </c>
      <c r="U6">
        <f t="shared" ref="U6:AA56" si="13">L6-L5</f>
        <v>2.3465782667386748E-4</v>
      </c>
      <c r="V6">
        <f t="shared" si="9"/>
        <v>7.5171276451655444E-3</v>
      </c>
      <c r="W6">
        <f t="shared" si="9"/>
        <v>3.6287186559615492E-2</v>
      </c>
      <c r="X6">
        <f t="shared" si="9"/>
        <v>-6.9057472482580096E-2</v>
      </c>
      <c r="Y6">
        <f t="shared" si="9"/>
        <v>2.0296840715943176E-3</v>
      </c>
      <c r="Z6">
        <f t="shared" si="9"/>
        <v>1.0177500390090799E-2</v>
      </c>
      <c r="AA6">
        <f t="shared" si="9"/>
        <v>5.4941448666347981E-3</v>
      </c>
      <c r="AB6">
        <v>1</v>
      </c>
      <c r="AC6">
        <v>2</v>
      </c>
      <c r="AD6">
        <f t="shared" ref="AD6:AD56" si="14">AVERAGE(U6:X6)+AD5</f>
        <v>-2.2107580451415476E-2</v>
      </c>
      <c r="AE6">
        <f t="shared" ref="AE6:AG21" si="15">AE5+Y6</f>
        <v>-1.0554792214490405E-2</v>
      </c>
      <c r="AF6">
        <f t="shared" si="10"/>
        <v>2.4580538642775096E-2</v>
      </c>
      <c r="AG6">
        <f t="shared" si="10"/>
        <v>6.6099822293013588E-2</v>
      </c>
      <c r="AI6">
        <v>2</v>
      </c>
      <c r="AJ6">
        <f t="shared" si="3"/>
        <v>1.1552788236925071E-2</v>
      </c>
      <c r="AK6">
        <f t="shared" si="4"/>
        <v>4.6688119094190572E-2</v>
      </c>
      <c r="AL6">
        <f t="shared" si="5"/>
        <v>8.8207402744429064E-2</v>
      </c>
      <c r="AN6" s="28">
        <v>1</v>
      </c>
      <c r="AO6" s="10">
        <f>AVERAGE(AD8:AD10)</f>
        <v>1.748477338543027E-2</v>
      </c>
      <c r="AP6" s="10">
        <f t="shared" ref="AP6:AR6" si="16">AVERAGE(AE8:AE10)</f>
        <v>4.694706235407982E-3</v>
      </c>
      <c r="AQ6" s="10">
        <f t="shared" si="16"/>
        <v>8.4310347538356936E-2</v>
      </c>
      <c r="AR6" s="10">
        <f t="shared" si="16"/>
        <v>7.957350593055186E-2</v>
      </c>
      <c r="AT6" s="28">
        <v>1</v>
      </c>
      <c r="AU6" s="10">
        <f>AVERAGE(AJ8:AJ10)</f>
        <v>-1.2790067150022288E-2</v>
      </c>
      <c r="AV6" s="10">
        <f t="shared" ref="AV6:AW6" si="17">AVERAGE(AK8:AK10)</f>
        <v>6.682557415292667E-2</v>
      </c>
      <c r="AW6" s="10">
        <f t="shared" si="17"/>
        <v>6.2088732545121594E-2</v>
      </c>
      <c r="AX6" s="10"/>
    </row>
    <row r="7" spans="1:50" x14ac:dyDescent="0.3">
      <c r="A7" s="1"/>
      <c r="B7">
        <v>3</v>
      </c>
      <c r="C7">
        <f>'S2 government employment'!J402</f>
        <v>10.114509349181041</v>
      </c>
      <c r="D7">
        <f>'S2 government employment'!J449</f>
        <v>10.466532547331649</v>
      </c>
      <c r="E7">
        <f>'S2 government employment'!J523</f>
        <v>11.132538716582028</v>
      </c>
      <c r="F7">
        <f>'S2 government employment'!J541</f>
        <v>10.555330722218031</v>
      </c>
      <c r="G7">
        <f>'S2 government employment'!J649</f>
        <v>10.972924761898822</v>
      </c>
      <c r="H7">
        <f>'S2 government employment'!J777</f>
        <v>11.178080075905516</v>
      </c>
      <c r="I7">
        <f>'S2 government employment'!J858</f>
        <v>11.058499515479166</v>
      </c>
      <c r="K7">
        <v>3</v>
      </c>
      <c r="L7" s="13">
        <f t="shared" si="8"/>
        <v>4.5679204492017789E-2</v>
      </c>
      <c r="M7" s="13">
        <f t="shared" si="0"/>
        <v>2.8013703868305484E-2</v>
      </c>
      <c r="N7" s="13">
        <f t="shared" si="0"/>
        <v>0.22912176733428957</v>
      </c>
      <c r="O7" s="13">
        <f t="shared" si="0"/>
        <v>-0.10851574909851891</v>
      </c>
      <c r="P7" s="13">
        <f t="shared" si="0"/>
        <v>-5.4122403024976506E-3</v>
      </c>
      <c r="Q7" s="13">
        <f t="shared" si="0"/>
        <v>7.0911321511880843E-2</v>
      </c>
      <c r="R7" s="13">
        <f t="shared" si="0"/>
        <v>7.1946270298475667E-2</v>
      </c>
      <c r="T7">
        <v>3</v>
      </c>
      <c r="U7">
        <f t="shared" si="13"/>
        <v>5.5750627183243751E-2</v>
      </c>
      <c r="V7">
        <f t="shared" si="9"/>
        <v>1.9832039717435634E-2</v>
      </c>
      <c r="W7">
        <f t="shared" si="9"/>
        <v>0.19002913951376676</v>
      </c>
      <c r="X7">
        <f t="shared" si="9"/>
        <v>1.7117441987309689E-2</v>
      </c>
      <c r="Y7">
        <f t="shared" si="9"/>
        <v>5.1425519119927543E-3</v>
      </c>
      <c r="Z7">
        <f t="shared" si="9"/>
        <v>4.6330782869105747E-2</v>
      </c>
      <c r="AA7">
        <f t="shared" si="9"/>
        <v>5.8464480054620793E-3</v>
      </c>
      <c r="AB7">
        <v>1</v>
      </c>
      <c r="AC7">
        <v>3</v>
      </c>
      <c r="AD7">
        <f t="shared" si="14"/>
        <v>4.8574731649023484E-2</v>
      </c>
      <c r="AE7">
        <f t="shared" si="15"/>
        <v>-5.4122403024976506E-3</v>
      </c>
      <c r="AF7">
        <f t="shared" si="10"/>
        <v>7.0911321511880843E-2</v>
      </c>
      <c r="AG7">
        <f t="shared" si="10"/>
        <v>7.1946270298475667E-2</v>
      </c>
      <c r="AI7">
        <v>3</v>
      </c>
      <c r="AJ7">
        <f t="shared" si="3"/>
        <v>-5.3986971951521134E-2</v>
      </c>
      <c r="AK7">
        <f t="shared" si="4"/>
        <v>2.2336589862857359E-2</v>
      </c>
      <c r="AL7">
        <f t="shared" si="5"/>
        <v>2.3371538649452184E-2</v>
      </c>
      <c r="AN7" s="28">
        <f>AN6+1</f>
        <v>2</v>
      </c>
      <c r="AO7" s="10">
        <f>AVERAGE(AD11:AD13)</f>
        <v>-1.9370756072215389E-2</v>
      </c>
      <c r="AP7" s="10">
        <f t="shared" ref="AP7:AR7" si="18">AVERAGE(AE11:AE13)</f>
        <v>8.2043152164228417E-3</v>
      </c>
      <c r="AQ7" s="10">
        <f t="shared" si="18"/>
        <v>0.10922748967452496</v>
      </c>
      <c r="AR7" s="10">
        <f t="shared" si="18"/>
        <v>9.3592473877132917E-2</v>
      </c>
      <c r="AT7" s="28">
        <f>AT6+1</f>
        <v>2</v>
      </c>
      <c r="AU7" s="10">
        <f>AVERAGE(AJ11:AJ13)</f>
        <v>2.7575071288638231E-2</v>
      </c>
      <c r="AV7" s="10">
        <f t="shared" ref="AV7:AW7" si="19">AVERAGE(AK11:AK13)</f>
        <v>0.12859824574674036</v>
      </c>
      <c r="AW7" s="10">
        <f t="shared" si="19"/>
        <v>0.11296322994934831</v>
      </c>
      <c r="AX7" s="10"/>
    </row>
    <row r="8" spans="1:50" x14ac:dyDescent="0.3">
      <c r="A8" s="1"/>
      <c r="B8">
        <v>4</v>
      </c>
      <c r="C8">
        <f>'S2 government employment'!J403</f>
        <v>10.181703674073821</v>
      </c>
      <c r="D8">
        <f>'S2 government employment'!J450</f>
        <v>10.464701669157948</v>
      </c>
      <c r="E8">
        <f>'S2 government employment'!J524</f>
        <v>11.02686275194746</v>
      </c>
      <c r="F8">
        <f>'S2 government employment'!J542</f>
        <v>10.556153250508803</v>
      </c>
      <c r="G8">
        <f>'S2 government employment'!J650</f>
        <v>10.973477247516609</v>
      </c>
      <c r="H8">
        <f>'S2 government employment'!J778</f>
        <v>11.188164076915875</v>
      </c>
      <c r="I8">
        <f>'S2 government employment'!J859</f>
        <v>11.056341617566106</v>
      </c>
      <c r="K8">
        <v>4</v>
      </c>
      <c r="L8" s="13">
        <f t="shared" si="8"/>
        <v>0.11287352938479778</v>
      </c>
      <c r="M8" s="13">
        <f t="shared" si="0"/>
        <v>2.6182825694604617E-2</v>
      </c>
      <c r="N8" s="13">
        <f t="shared" si="0"/>
        <v>0.12344580269972205</v>
      </c>
      <c r="O8" s="13">
        <f t="shared" si="0"/>
        <v>-0.10769322080774657</v>
      </c>
      <c r="P8" s="13">
        <f t="shared" si="0"/>
        <v>-4.859754684710893E-3</v>
      </c>
      <c r="Q8" s="13">
        <f t="shared" si="0"/>
        <v>8.0995322522239732E-2</v>
      </c>
      <c r="R8" s="13">
        <f t="shared" si="0"/>
        <v>6.9788372385415798E-2</v>
      </c>
      <c r="T8">
        <v>4</v>
      </c>
      <c r="U8">
        <f t="shared" si="13"/>
        <v>6.7194324892779989E-2</v>
      </c>
      <c r="V8">
        <f t="shared" si="9"/>
        <v>-1.8308781737008673E-3</v>
      </c>
      <c r="W8">
        <f t="shared" si="9"/>
        <v>-0.10567596463456752</v>
      </c>
      <c r="X8">
        <f t="shared" si="9"/>
        <v>8.2252829077233969E-4</v>
      </c>
      <c r="Y8">
        <f t="shared" si="9"/>
        <v>5.5248561778675764E-4</v>
      </c>
      <c r="Z8">
        <f t="shared" si="9"/>
        <v>1.008400101035889E-2</v>
      </c>
      <c r="AA8">
        <f t="shared" si="9"/>
        <v>-2.1578979130598697E-3</v>
      </c>
      <c r="AB8">
        <v>2</v>
      </c>
      <c r="AC8">
        <v>4</v>
      </c>
      <c r="AD8">
        <f t="shared" si="14"/>
        <v>3.8702234242844469E-2</v>
      </c>
      <c r="AE8">
        <f t="shared" si="15"/>
        <v>-4.859754684710893E-3</v>
      </c>
      <c r="AF8">
        <f t="shared" si="10"/>
        <v>8.0995322522239732E-2</v>
      </c>
      <c r="AG8">
        <f t="shared" si="10"/>
        <v>6.9788372385415798E-2</v>
      </c>
      <c r="AI8">
        <v>4</v>
      </c>
      <c r="AJ8">
        <f t="shared" si="3"/>
        <v>-4.3561988927555362E-2</v>
      </c>
      <c r="AK8">
        <f t="shared" si="4"/>
        <v>4.2293088279395263E-2</v>
      </c>
      <c r="AL8">
        <f t="shared" si="5"/>
        <v>3.1086138142571329E-2</v>
      </c>
      <c r="AN8" s="28">
        <f t="shared" ref="AN8:AN20" si="20">AN7+1</f>
        <v>3</v>
      </c>
      <c r="AO8" s="10">
        <f>AVERAGE(AD14:AD16)</f>
        <v>-8.8241704564645165E-3</v>
      </c>
      <c r="AP8" s="10">
        <f t="shared" ref="AP8:AR8" si="21">AVERAGE(AE14:AE16)</f>
        <v>2.9526273267310426E-2</v>
      </c>
      <c r="AQ8" s="10">
        <f t="shared" si="21"/>
        <v>0.12375084744463649</v>
      </c>
      <c r="AR8" s="10">
        <f t="shared" si="21"/>
        <v>7.1799052664849469E-2</v>
      </c>
      <c r="AT8" s="28">
        <f t="shared" ref="AT8:AT20" si="22">AT7+1</f>
        <v>3</v>
      </c>
      <c r="AU8" s="10">
        <f>AVERAGE(AJ14:AJ16)</f>
        <v>3.8350443723774941E-2</v>
      </c>
      <c r="AV8" s="10">
        <f t="shared" ref="AV8:AW8" si="23">AVERAGE(AK14:AK16)</f>
        <v>0.13257501790110102</v>
      </c>
      <c r="AW8" s="10">
        <f t="shared" si="23"/>
        <v>8.062322312131398E-2</v>
      </c>
      <c r="AX8" s="10"/>
    </row>
    <row r="9" spans="1:50" x14ac:dyDescent="0.3">
      <c r="A9" s="1"/>
      <c r="B9">
        <v>5</v>
      </c>
      <c r="C9">
        <f>'S2 government employment'!J404</f>
        <v>10.131561066757261</v>
      </c>
      <c r="D9">
        <f>'S2 government employment'!J451</f>
        <v>10.478581588949949</v>
      </c>
      <c r="E9">
        <f>'S2 government employment'!J525</f>
        <v>11.000586076496937</v>
      </c>
      <c r="F9">
        <f>'S2 government employment'!J543</f>
        <v>10.541295521611426</v>
      </c>
      <c r="G9">
        <f>'S2 government employment'!J651</f>
        <v>10.988210235234767</v>
      </c>
      <c r="H9">
        <f>'S2 government employment'!J779</f>
        <v>11.193831969016813</v>
      </c>
      <c r="I9">
        <f>'S2 government employment'!J860</f>
        <v>11.06630472979511</v>
      </c>
      <c r="K9">
        <v>5</v>
      </c>
      <c r="L9" s="13">
        <f t="shared" si="8"/>
        <v>6.2730922068237049E-2</v>
      </c>
      <c r="M9" s="13">
        <f t="shared" si="0"/>
        <v>4.0062745486604712E-2</v>
      </c>
      <c r="N9" s="13">
        <f t="shared" si="0"/>
        <v>9.7169127249198795E-2</v>
      </c>
      <c r="O9" s="13">
        <f t="shared" si="0"/>
        <v>-0.12255094970512381</v>
      </c>
      <c r="P9" s="13">
        <f t="shared" si="0"/>
        <v>9.8732330334474483E-3</v>
      </c>
      <c r="Q9" s="13">
        <f t="shared" si="0"/>
        <v>8.6663214623177609E-2</v>
      </c>
      <c r="R9" s="13">
        <f t="shared" si="0"/>
        <v>7.975148461441961E-2</v>
      </c>
      <c r="T9">
        <v>5</v>
      </c>
      <c r="U9">
        <f t="shared" si="13"/>
        <v>-5.0142607316560728E-2</v>
      </c>
      <c r="V9">
        <f t="shared" si="9"/>
        <v>1.3879919792000095E-2</v>
      </c>
      <c r="W9">
        <f t="shared" si="9"/>
        <v>-2.6276675450523257E-2</v>
      </c>
      <c r="X9">
        <f t="shared" si="9"/>
        <v>-1.4857728897377243E-2</v>
      </c>
      <c r="Y9">
        <f t="shared" si="9"/>
        <v>1.4732987718158341E-2</v>
      </c>
      <c r="Z9">
        <f t="shared" si="9"/>
        <v>5.6678921009378769E-3</v>
      </c>
      <c r="AA9">
        <f t="shared" si="9"/>
        <v>9.9631122290038121E-3</v>
      </c>
      <c r="AB9">
        <v>2</v>
      </c>
      <c r="AC9">
        <v>5</v>
      </c>
      <c r="AD9">
        <f t="shared" si="14"/>
        <v>1.9352961274729186E-2</v>
      </c>
      <c r="AE9">
        <f t="shared" si="15"/>
        <v>9.8732330334474483E-3</v>
      </c>
      <c r="AF9">
        <f t="shared" si="10"/>
        <v>8.6663214623177609E-2</v>
      </c>
      <c r="AG9">
        <f t="shared" si="10"/>
        <v>7.975148461441961E-2</v>
      </c>
      <c r="AI9">
        <v>5</v>
      </c>
      <c r="AJ9">
        <f t="shared" si="3"/>
        <v>-9.4797282412817374E-3</v>
      </c>
      <c r="AK9">
        <f t="shared" si="4"/>
        <v>6.7310253348448423E-2</v>
      </c>
      <c r="AL9">
        <f t="shared" si="5"/>
        <v>6.0398523339690424E-2</v>
      </c>
      <c r="AN9" s="28">
        <f t="shared" si="20"/>
        <v>4</v>
      </c>
      <c r="AO9" s="10">
        <f>AVERAGE(AD17:AD19)</f>
        <v>-2.4274642684510479E-2</v>
      </c>
      <c r="AP9" s="10">
        <f t="shared" ref="AP9:AR9" si="24">AVERAGE(AE17:AE19)</f>
        <v>1.5374042350807452E-2</v>
      </c>
      <c r="AQ9" s="10">
        <f t="shared" si="24"/>
        <v>0.14912480835569633</v>
      </c>
      <c r="AR9" s="10">
        <f t="shared" si="24"/>
        <v>8.965566213602176E-2</v>
      </c>
      <c r="AT9" s="28">
        <f t="shared" si="22"/>
        <v>4</v>
      </c>
      <c r="AU9" s="10">
        <f>AVERAGE(AJ17:AJ19)</f>
        <v>3.9648685035317932E-2</v>
      </c>
      <c r="AV9" s="10">
        <f t="shared" ref="AV9:AW9" si="25">AVERAGE(AK17:AK19)</f>
        <v>0.17339945104020682</v>
      </c>
      <c r="AW9" s="10">
        <f t="shared" si="25"/>
        <v>0.11393030482053224</v>
      </c>
      <c r="AX9" s="10"/>
    </row>
    <row r="10" spans="1:50" x14ac:dyDescent="0.3">
      <c r="A10" s="1"/>
      <c r="B10">
        <v>6</v>
      </c>
      <c r="C10">
        <f>'S2 government employment'!J405</f>
        <v>10.109197887258269</v>
      </c>
      <c r="D10">
        <f>'S2 government employment'!J452</f>
        <v>10.484725746254179</v>
      </c>
      <c r="E10">
        <f>'S2 government employment'!J526</f>
        <v>10.967413867565723</v>
      </c>
      <c r="F10">
        <f>'S2 government employment'!J544</f>
        <v>10.490871406193353</v>
      </c>
      <c r="G10">
        <f>'S2 government employment'!J652</f>
        <v>10.987407642558807</v>
      </c>
      <c r="H10">
        <f>'S2 government employment'!J780</f>
        <v>11.192441259863289</v>
      </c>
      <c r="I10">
        <f>'S2 government employment'!J861</f>
        <v>11.075733905972511</v>
      </c>
      <c r="K10">
        <v>6</v>
      </c>
      <c r="L10" s="13">
        <f t="shared" si="8"/>
        <v>4.0367742569245024E-2</v>
      </c>
      <c r="M10" s="13">
        <f t="shared" si="0"/>
        <v>4.6206902790835613E-2</v>
      </c>
      <c r="N10" s="13">
        <f t="shared" si="0"/>
        <v>6.3996918317984708E-2</v>
      </c>
      <c r="O10" s="13">
        <f t="shared" si="0"/>
        <v>-0.17297506512319671</v>
      </c>
      <c r="P10" s="13">
        <f t="shared" si="0"/>
        <v>9.0706403574873917E-3</v>
      </c>
      <c r="Q10" s="13">
        <f t="shared" si="0"/>
        <v>8.5272505469653481E-2</v>
      </c>
      <c r="R10" s="13">
        <f t="shared" si="0"/>
        <v>8.9180660791820188E-2</v>
      </c>
      <c r="T10">
        <v>6</v>
      </c>
      <c r="U10">
        <f t="shared" si="13"/>
        <v>-2.2363179498992025E-2</v>
      </c>
      <c r="V10">
        <f t="shared" si="9"/>
        <v>6.1441573042309017E-3</v>
      </c>
      <c r="W10">
        <f t="shared" si="9"/>
        <v>-3.3172208931214087E-2</v>
      </c>
      <c r="X10">
        <f t="shared" si="9"/>
        <v>-5.0424115418072901E-2</v>
      </c>
      <c r="Y10">
        <f t="shared" si="9"/>
        <v>-8.0259267596005657E-4</v>
      </c>
      <c r="Z10">
        <f t="shared" si="9"/>
        <v>-1.3907091535241278E-3</v>
      </c>
      <c r="AA10">
        <f t="shared" si="9"/>
        <v>9.4291761774005778E-3</v>
      </c>
      <c r="AB10">
        <v>2</v>
      </c>
      <c r="AC10">
        <v>6</v>
      </c>
      <c r="AD10">
        <f t="shared" si="14"/>
        <v>-5.6008753612828421E-3</v>
      </c>
      <c r="AE10">
        <f t="shared" si="15"/>
        <v>9.0706403574873917E-3</v>
      </c>
      <c r="AF10">
        <f t="shared" si="10"/>
        <v>8.5272505469653481E-2</v>
      </c>
      <c r="AG10">
        <f t="shared" si="10"/>
        <v>8.9180660791820188E-2</v>
      </c>
      <c r="AI10">
        <v>6</v>
      </c>
      <c r="AJ10">
        <f t="shared" si="3"/>
        <v>1.4671515718770234E-2</v>
      </c>
      <c r="AK10">
        <f t="shared" si="4"/>
        <v>9.0873380830936323E-2</v>
      </c>
      <c r="AL10">
        <f t="shared" si="5"/>
        <v>9.478153615310303E-2</v>
      </c>
      <c r="AN10" s="28">
        <f t="shared" si="20"/>
        <v>5</v>
      </c>
      <c r="AO10" s="10">
        <f>AVERAGE(AD20:AD22)</f>
        <v>-2.7341848608100322E-2</v>
      </c>
      <c r="AP10" s="10">
        <f t="shared" ref="AP10:AR10" si="26">AVERAGE(AE20:AE22)</f>
        <v>4.1444231954323861E-2</v>
      </c>
      <c r="AQ10" s="10">
        <f t="shared" si="26"/>
        <v>0.15188379084567258</v>
      </c>
      <c r="AR10" s="10">
        <f t="shared" si="26"/>
        <v>7.2123371405090467E-2</v>
      </c>
      <c r="AT10" s="28">
        <f t="shared" si="22"/>
        <v>5</v>
      </c>
      <c r="AU10" s="10">
        <f>AVERAGE(AJ20:AJ22)</f>
        <v>6.8786080562424176E-2</v>
      </c>
      <c r="AV10" s="10">
        <f t="shared" ref="AV10:AW10" si="27">AVERAGE(AK20:AK22)</f>
        <v>0.1792256394537729</v>
      </c>
      <c r="AW10" s="10">
        <f t="shared" si="27"/>
        <v>9.9465220013190803E-2</v>
      </c>
      <c r="AX10" s="10"/>
    </row>
    <row r="11" spans="1:50" x14ac:dyDescent="0.3">
      <c r="A11" s="1"/>
      <c r="B11">
        <v>7</v>
      </c>
      <c r="C11">
        <f>'S2 government employment'!J406</f>
        <v>10.115334495422159</v>
      </c>
      <c r="D11">
        <f>'S2 government employment'!J453</f>
        <v>10.480244149929126</v>
      </c>
      <c r="E11">
        <f>'S2 government employment'!J527</f>
        <v>10.947857073259003</v>
      </c>
      <c r="F11">
        <f>'S2 government employment'!J545</f>
        <v>10.477895945539546</v>
      </c>
      <c r="G11">
        <f>'S2 government employment'!J653</f>
        <v>10.990728641652666</v>
      </c>
      <c r="H11">
        <f>'S2 government employment'!J781</f>
        <v>11.20250107047573</v>
      </c>
      <c r="I11">
        <f>'S2 government employment'!J862</f>
        <v>11.09192217550674</v>
      </c>
      <c r="K11">
        <v>7</v>
      </c>
      <c r="L11" s="13">
        <f t="shared" si="8"/>
        <v>4.6504350733135524E-2</v>
      </c>
      <c r="M11" s="13">
        <f t="shared" si="0"/>
        <v>4.1725306465782097E-2</v>
      </c>
      <c r="N11" s="13">
        <f t="shared" si="0"/>
        <v>4.444012401126507E-2</v>
      </c>
      <c r="O11" s="13">
        <f t="shared" si="0"/>
        <v>-0.18595052577700422</v>
      </c>
      <c r="P11" s="13">
        <f t="shared" si="0"/>
        <v>1.2391639451346137E-2</v>
      </c>
      <c r="Q11" s="13">
        <f t="shared" si="0"/>
        <v>9.5332316082094692E-2</v>
      </c>
      <c r="R11" s="13">
        <f t="shared" si="0"/>
        <v>0.10536893032604944</v>
      </c>
      <c r="T11">
        <v>7</v>
      </c>
      <c r="U11">
        <f t="shared" si="13"/>
        <v>6.1366081638905001E-3</v>
      </c>
      <c r="V11">
        <f t="shared" si="9"/>
        <v>-4.4815963250535162E-3</v>
      </c>
      <c r="W11">
        <f t="shared" si="9"/>
        <v>-1.9556794306719638E-2</v>
      </c>
      <c r="X11">
        <f t="shared" si="9"/>
        <v>-1.2975460653807502E-2</v>
      </c>
      <c r="Y11">
        <f t="shared" si="9"/>
        <v>3.3209990938587453E-3</v>
      </c>
      <c r="Z11">
        <f t="shared" si="9"/>
        <v>1.0059810612441211E-2</v>
      </c>
      <c r="AA11">
        <f t="shared" si="9"/>
        <v>1.6188269534229249E-2</v>
      </c>
      <c r="AB11">
        <f>AB8+1</f>
        <v>3</v>
      </c>
      <c r="AC11">
        <v>7</v>
      </c>
      <c r="AD11">
        <f t="shared" si="14"/>
        <v>-1.3320186141705381E-2</v>
      </c>
      <c r="AE11">
        <f t="shared" si="15"/>
        <v>1.2391639451346137E-2</v>
      </c>
      <c r="AF11">
        <f t="shared" si="10"/>
        <v>9.5332316082094692E-2</v>
      </c>
      <c r="AG11">
        <f t="shared" si="10"/>
        <v>0.10536893032604944</v>
      </c>
      <c r="AI11">
        <v>7</v>
      </c>
      <c r="AJ11">
        <f t="shared" si="3"/>
        <v>2.5711825593051518E-2</v>
      </c>
      <c r="AK11">
        <f t="shared" si="4"/>
        <v>0.10865250222380007</v>
      </c>
      <c r="AL11">
        <f t="shared" si="5"/>
        <v>0.11868911646775482</v>
      </c>
      <c r="AN11" s="28">
        <f t="shared" si="20"/>
        <v>6</v>
      </c>
      <c r="AO11" s="10">
        <f>AVERAGE(AD23:AD25)</f>
        <v>-4.2579837061132192E-2</v>
      </c>
      <c r="AP11" s="10">
        <f t="shared" ref="AP11:AR11" si="28">AVERAGE(AE23:AE25)</f>
        <v>6.246327861050046E-2</v>
      </c>
      <c r="AQ11" s="10">
        <f t="shared" si="28"/>
        <v>0.13404818884753844</v>
      </c>
      <c r="AR11" s="10">
        <f t="shared" si="28"/>
        <v>2.037789791509681E-2</v>
      </c>
      <c r="AT11" s="28">
        <f t="shared" si="22"/>
        <v>6</v>
      </c>
      <c r="AU11" s="10">
        <f>AVERAGE(AJ23:AJ25)</f>
        <v>0.10504311567163264</v>
      </c>
      <c r="AV11" s="10">
        <f t="shared" ref="AV11:AW11" si="29">AVERAGE(AK23:AK25)</f>
        <v>0.17662802590867063</v>
      </c>
      <c r="AW11" s="10">
        <f t="shared" si="29"/>
        <v>6.2957734976229002E-2</v>
      </c>
      <c r="AX11" s="10"/>
    </row>
    <row r="12" spans="1:50" x14ac:dyDescent="0.3">
      <c r="A12" s="1"/>
      <c r="B12">
        <v>8</v>
      </c>
      <c r="C12">
        <f>'S2 government employment'!J407</f>
        <v>10.108781027507749</v>
      </c>
      <c r="D12">
        <f>'S2 government employment'!J454</f>
        <v>10.503182595110481</v>
      </c>
      <c r="E12">
        <f>'S2 government employment'!J528</f>
        <v>10.878890905172115</v>
      </c>
      <c r="F12">
        <f>'S2 government employment'!J546</f>
        <v>10.477546504957797</v>
      </c>
      <c r="G12">
        <f>'S2 government employment'!J654</f>
        <v>10.989153824147667</v>
      </c>
      <c r="H12">
        <f>'S2 government employment'!J782</f>
        <v>11.219127001535426</v>
      </c>
      <c r="I12">
        <f>'S2 government employment'!J863</f>
        <v>11.086203393274408</v>
      </c>
      <c r="K12">
        <v>8</v>
      </c>
      <c r="L12" s="13">
        <f t="shared" si="8"/>
        <v>3.995088281872583E-2</v>
      </c>
      <c r="M12" s="13">
        <f t="shared" si="0"/>
        <v>6.4663751647136891E-2</v>
      </c>
      <c r="N12" s="13">
        <f t="shared" si="0"/>
        <v>-2.4526044075622977E-2</v>
      </c>
      <c r="O12" s="13">
        <f t="shared" si="0"/>
        <v>-0.18629996635875301</v>
      </c>
      <c r="P12" s="13">
        <f t="shared" si="0"/>
        <v>1.0816821946347588E-2</v>
      </c>
      <c r="Q12" s="13">
        <f t="shared" si="0"/>
        <v>0.11195824714179103</v>
      </c>
      <c r="R12" s="13">
        <f t="shared" si="0"/>
        <v>9.9650148093717306E-2</v>
      </c>
      <c r="T12">
        <v>8</v>
      </c>
      <c r="U12">
        <f t="shared" si="13"/>
        <v>-6.5534679144096941E-3</v>
      </c>
      <c r="V12">
        <f t="shared" si="9"/>
        <v>2.2938445181354794E-2</v>
      </c>
      <c r="W12">
        <f t="shared" si="9"/>
        <v>-6.8966168086888047E-2</v>
      </c>
      <c r="X12">
        <f t="shared" si="9"/>
        <v>-3.4944058174879444E-4</v>
      </c>
      <c r="Y12">
        <f t="shared" si="9"/>
        <v>-1.5748175049985491E-3</v>
      </c>
      <c r="Z12">
        <f t="shared" si="9"/>
        <v>1.6625931059696342E-2</v>
      </c>
      <c r="AA12">
        <f t="shared" si="9"/>
        <v>-5.7187822323321313E-3</v>
      </c>
      <c r="AB12">
        <f t="shared" ref="AB12:AB56" si="30">AB9+1</f>
        <v>3</v>
      </c>
      <c r="AC12">
        <v>8</v>
      </c>
      <c r="AD12">
        <f t="shared" si="14"/>
        <v>-2.6552843992128317E-2</v>
      </c>
      <c r="AE12">
        <f t="shared" si="15"/>
        <v>1.0816821946347588E-2</v>
      </c>
      <c r="AF12">
        <f t="shared" si="10"/>
        <v>0.11195824714179103</v>
      </c>
      <c r="AG12">
        <f t="shared" si="10"/>
        <v>9.9650148093717306E-2</v>
      </c>
      <c r="AI12">
        <v>8</v>
      </c>
      <c r="AJ12">
        <f t="shared" si="3"/>
        <v>3.7369665938475904E-2</v>
      </c>
      <c r="AK12">
        <f t="shared" si="4"/>
        <v>0.13851109113391935</v>
      </c>
      <c r="AL12">
        <f t="shared" si="5"/>
        <v>0.12620299208584562</v>
      </c>
      <c r="AN12" s="28">
        <f t="shared" si="20"/>
        <v>7</v>
      </c>
      <c r="AO12" s="10">
        <f>AVERAGE(AD26:AD28)</f>
        <v>-4.2166662952576074E-2</v>
      </c>
      <c r="AP12" s="10">
        <f t="shared" ref="AP12:AR12" si="31">AVERAGE(AE26:AE28)</f>
        <v>8.1355459358358459E-2</v>
      </c>
      <c r="AQ12" s="10">
        <f t="shared" si="31"/>
        <v>7.7123656481173697E-2</v>
      </c>
      <c r="AR12" s="10">
        <f t="shared" si="31"/>
        <v>8.8377227729257157E-3</v>
      </c>
      <c r="AT12" s="28">
        <f t="shared" si="22"/>
        <v>7</v>
      </c>
      <c r="AU12" s="10">
        <f>AVERAGE(AJ26:AJ28)</f>
        <v>0.12352212231093453</v>
      </c>
      <c r="AV12" s="10">
        <f t="shared" ref="AV12:AW12" si="32">AVERAGE(AK26:AK28)</f>
        <v>0.11929031943374978</v>
      </c>
      <c r="AW12" s="10">
        <f t="shared" si="32"/>
        <v>5.1004385725501804E-2</v>
      </c>
      <c r="AX12" s="10"/>
    </row>
    <row r="13" spans="1:50" x14ac:dyDescent="0.3">
      <c r="A13" s="1"/>
      <c r="B13">
        <v>9</v>
      </c>
      <c r="C13">
        <f>'S2 government employment'!J408</f>
        <v>10.112284724388209</v>
      </c>
      <c r="D13">
        <f>'S2 government employment'!J455</f>
        <v>10.516268042351742</v>
      </c>
      <c r="E13">
        <f>'S2 government employment'!J529</f>
        <v>10.914261902281487</v>
      </c>
      <c r="F13">
        <f>'S2 government employment'!J547</f>
        <v>10.458840787363968</v>
      </c>
      <c r="G13">
        <f>'S2 government employment'!J655</f>
        <v>10.979741486452895</v>
      </c>
      <c r="H13">
        <f>'S2 government employment'!J783</f>
        <v>11.227560660193324</v>
      </c>
      <c r="I13">
        <f>'S2 government employment'!J864</f>
        <v>11.062311588392323</v>
      </c>
      <c r="K13">
        <v>9</v>
      </c>
      <c r="L13" s="13">
        <f t="shared" si="8"/>
        <v>4.3454579699185203E-2</v>
      </c>
      <c r="M13" s="13">
        <f t="shared" si="0"/>
        <v>7.7749198888398041E-2</v>
      </c>
      <c r="N13" s="13">
        <f t="shared" si="0"/>
        <v>1.0844953033748439E-2</v>
      </c>
      <c r="O13" s="13">
        <f t="shared" si="0"/>
        <v>-0.20500568395258156</v>
      </c>
      <c r="P13" s="13">
        <f t="shared" si="0"/>
        <v>1.4044842515748002E-3</v>
      </c>
      <c r="Q13" s="13">
        <f t="shared" si="0"/>
        <v>0.12039190579968917</v>
      </c>
      <c r="R13" s="13">
        <f t="shared" si="0"/>
        <v>7.5758343211631995E-2</v>
      </c>
      <c r="T13">
        <v>9</v>
      </c>
      <c r="U13">
        <f t="shared" si="13"/>
        <v>3.5036968804593727E-3</v>
      </c>
      <c r="V13">
        <f t="shared" si="9"/>
        <v>1.308544724126115E-2</v>
      </c>
      <c r="W13">
        <f t="shared" si="9"/>
        <v>3.5370997109371416E-2</v>
      </c>
      <c r="X13">
        <f t="shared" si="9"/>
        <v>-1.8705717593828552E-2</v>
      </c>
      <c r="Y13">
        <f t="shared" si="9"/>
        <v>-9.4123376947727877E-3</v>
      </c>
      <c r="Z13">
        <f t="shared" si="9"/>
        <v>8.4336586578981354E-3</v>
      </c>
      <c r="AA13">
        <f t="shared" si="9"/>
        <v>-2.389180488208531E-2</v>
      </c>
      <c r="AB13">
        <f t="shared" si="30"/>
        <v>3</v>
      </c>
      <c r="AC13">
        <v>9</v>
      </c>
      <c r="AD13">
        <f t="shared" si="14"/>
        <v>-1.823923808281247E-2</v>
      </c>
      <c r="AE13">
        <f t="shared" si="15"/>
        <v>1.4044842515748002E-3</v>
      </c>
      <c r="AF13">
        <f t="shared" si="10"/>
        <v>0.12039190579968917</v>
      </c>
      <c r="AG13">
        <f t="shared" si="10"/>
        <v>7.5758343211631995E-2</v>
      </c>
      <c r="AI13">
        <v>9</v>
      </c>
      <c r="AJ13">
        <f t="shared" si="3"/>
        <v>1.964372233438727E-2</v>
      </c>
      <c r="AK13">
        <f t="shared" si="4"/>
        <v>0.13863114388250164</v>
      </c>
      <c r="AL13">
        <f t="shared" si="5"/>
        <v>9.3997581294444466E-2</v>
      </c>
      <c r="AN13" s="28">
        <f t="shared" si="20"/>
        <v>8</v>
      </c>
      <c r="AO13" s="10">
        <f>AVERAGE(AD29:AD31)</f>
        <v>-3.8206967592202309E-2</v>
      </c>
      <c r="AP13" s="10">
        <f t="shared" ref="AP13:AR13" si="33">AVERAGE(AE29:AE31)</f>
        <v>0.10045023295274429</v>
      </c>
      <c r="AQ13" s="10">
        <f t="shared" si="33"/>
        <v>3.0683105945464934E-2</v>
      </c>
      <c r="AR13" s="10">
        <f t="shared" si="33"/>
        <v>-2.2333388051760512E-2</v>
      </c>
      <c r="AT13" s="28">
        <f t="shared" si="22"/>
        <v>8</v>
      </c>
      <c r="AU13" s="10">
        <f>AVERAGE(AJ29:AJ31)</f>
        <v>0.1386572005449466</v>
      </c>
      <c r="AV13" s="10">
        <f t="shared" ref="AV13:AW13" si="34">AVERAGE(AK29:AK31)</f>
        <v>6.8890073537667254E-2</v>
      </c>
      <c r="AW13" s="10">
        <f t="shared" si="34"/>
        <v>1.5873579540441798E-2</v>
      </c>
      <c r="AX13" s="10"/>
    </row>
    <row r="14" spans="1:50" x14ac:dyDescent="0.3">
      <c r="A14" s="1"/>
      <c r="B14">
        <v>10</v>
      </c>
      <c r="C14">
        <f>'S2 government employment'!J409</f>
        <v>10.137137280306918</v>
      </c>
      <c r="D14">
        <f>'S2 government employment'!J456</f>
        <v>10.573113844018659</v>
      </c>
      <c r="E14">
        <f>'S2 government employment'!J530</f>
        <v>10.906788774412878</v>
      </c>
      <c r="F14">
        <f>'S2 government employment'!J548</f>
        <v>10.446898432174507</v>
      </c>
      <c r="G14">
        <f>'S2 government employment'!J656</f>
        <v>10.980834202812144</v>
      </c>
      <c r="H14">
        <f>'S2 government employment'!J784</f>
        <v>11.228803818323135</v>
      </c>
      <c r="I14">
        <f>'S2 government employment'!J865</f>
        <v>11.062254342589069</v>
      </c>
      <c r="K14">
        <v>10</v>
      </c>
      <c r="L14" s="13">
        <f t="shared" si="8"/>
        <v>6.8307135617894588E-2</v>
      </c>
      <c r="M14" s="13">
        <f t="shared" si="0"/>
        <v>0.13459500055531493</v>
      </c>
      <c r="N14" s="13">
        <f t="shared" si="0"/>
        <v>3.3718251651393416E-3</v>
      </c>
      <c r="O14" s="13">
        <f t="shared" si="0"/>
        <v>-0.21694803914204286</v>
      </c>
      <c r="P14" s="13">
        <f t="shared" si="0"/>
        <v>2.4972006108239242E-3</v>
      </c>
      <c r="Q14" s="13">
        <f t="shared" si="0"/>
        <v>0.12163506392949941</v>
      </c>
      <c r="R14" s="13">
        <f t="shared" si="0"/>
        <v>7.5701097408378715E-2</v>
      </c>
      <c r="T14">
        <v>10</v>
      </c>
      <c r="U14">
        <f t="shared" si="13"/>
        <v>2.4852555918709385E-2</v>
      </c>
      <c r="V14">
        <f t="shared" si="9"/>
        <v>5.6845801666916884E-2</v>
      </c>
      <c r="W14">
        <f t="shared" si="9"/>
        <v>-7.4731278686090974E-3</v>
      </c>
      <c r="X14">
        <f t="shared" si="9"/>
        <v>-1.1942355189461296E-2</v>
      </c>
      <c r="Y14">
        <f t="shared" si="9"/>
        <v>1.092716359249124E-3</v>
      </c>
      <c r="Z14">
        <f t="shared" si="9"/>
        <v>1.2431581298102401E-3</v>
      </c>
      <c r="AA14">
        <f t="shared" si="9"/>
        <v>-5.7245803253280769E-5</v>
      </c>
      <c r="AB14">
        <f t="shared" si="30"/>
        <v>4</v>
      </c>
      <c r="AC14">
        <v>10</v>
      </c>
      <c r="AD14">
        <f t="shared" si="14"/>
        <v>-2.6685194509235011E-3</v>
      </c>
      <c r="AE14">
        <f t="shared" si="15"/>
        <v>2.4972006108239242E-3</v>
      </c>
      <c r="AF14">
        <f t="shared" si="10"/>
        <v>0.12163506392949941</v>
      </c>
      <c r="AG14">
        <f t="shared" si="10"/>
        <v>7.5701097408378715E-2</v>
      </c>
      <c r="AI14">
        <v>10</v>
      </c>
      <c r="AJ14">
        <f t="shared" si="3"/>
        <v>5.1657200617474253E-3</v>
      </c>
      <c r="AK14">
        <f t="shared" si="4"/>
        <v>0.12430358338042291</v>
      </c>
      <c r="AL14">
        <f t="shared" si="5"/>
        <v>7.8369616859302216E-2</v>
      </c>
      <c r="AN14" s="28">
        <f t="shared" si="20"/>
        <v>9</v>
      </c>
      <c r="AO14" s="10">
        <f>AVERAGE(AD32:AD34)</f>
        <v>-5.2296388435431267E-2</v>
      </c>
      <c r="AP14" s="10">
        <f t="shared" ref="AP14:AR14" si="35">AVERAGE(AE32:AE34)</f>
        <v>9.4560858181639659E-2</v>
      </c>
      <c r="AQ14" s="10">
        <f t="shared" si="35"/>
        <v>-1.9039602651787984E-2</v>
      </c>
      <c r="AR14" s="10">
        <f t="shared" si="35"/>
        <v>-4.4033601527293222E-2</v>
      </c>
      <c r="AT14" s="28">
        <f t="shared" si="22"/>
        <v>9</v>
      </c>
      <c r="AU14" s="10">
        <f>AVERAGE(AJ32:AJ34)</f>
        <v>0.14685724661707092</v>
      </c>
      <c r="AV14" s="10">
        <f t="shared" ref="AV14:AW14" si="36">AVERAGE(AK32:AK34)</f>
        <v>3.3256785783643279E-2</v>
      </c>
      <c r="AW14" s="10">
        <f t="shared" si="36"/>
        <v>8.2627869081380381E-3</v>
      </c>
      <c r="AX14" s="10"/>
    </row>
    <row r="15" spans="1:50" x14ac:dyDescent="0.3">
      <c r="A15" s="1"/>
      <c r="B15">
        <v>11</v>
      </c>
      <c r="C15">
        <f>'S2 government employment'!J410</f>
        <v>10.146012980797488</v>
      </c>
      <c r="D15">
        <f>'S2 government employment'!J457</f>
        <v>10.604035629325676</v>
      </c>
      <c r="E15">
        <f>'S2 government employment'!J531</f>
        <v>10.882622014609872</v>
      </c>
      <c r="F15">
        <f>'S2 government employment'!J549</f>
        <v>10.445066470524136</v>
      </c>
      <c r="G15">
        <f>'S2 government employment'!J657</f>
        <v>11.0122811699071</v>
      </c>
      <c r="H15">
        <f>'S2 government employment'!J785</f>
        <v>11.225356732819419</v>
      </c>
      <c r="I15">
        <f>'S2 government employment'!J866</f>
        <v>11.060061718698536</v>
      </c>
      <c r="K15">
        <v>11</v>
      </c>
      <c r="L15" s="13">
        <f t="shared" si="8"/>
        <v>7.718283610846477E-2</v>
      </c>
      <c r="M15" s="13">
        <f t="shared" si="0"/>
        <v>0.16551678586233187</v>
      </c>
      <c r="N15" s="13">
        <f t="shared" si="0"/>
        <v>-2.0794934637866191E-2</v>
      </c>
      <c r="O15" s="13">
        <f t="shared" si="0"/>
        <v>-0.21878000079241389</v>
      </c>
      <c r="P15" s="13">
        <f t="shared" si="0"/>
        <v>3.3944167705779904E-2</v>
      </c>
      <c r="Q15" s="13">
        <f t="shared" si="0"/>
        <v>0.11818797842578377</v>
      </c>
      <c r="R15" s="13">
        <f t="shared" si="0"/>
        <v>7.3508473517845729E-2</v>
      </c>
      <c r="T15">
        <v>11</v>
      </c>
      <c r="U15">
        <f t="shared" si="13"/>
        <v>8.875700490570182E-3</v>
      </c>
      <c r="V15">
        <f t="shared" si="9"/>
        <v>3.0921785307016947E-2</v>
      </c>
      <c r="W15">
        <f t="shared" si="9"/>
        <v>-2.4166759803005533E-2</v>
      </c>
      <c r="X15">
        <f t="shared" si="9"/>
        <v>-1.8319616503710279E-3</v>
      </c>
      <c r="Y15">
        <f t="shared" si="9"/>
        <v>3.144696709495598E-2</v>
      </c>
      <c r="Z15">
        <f t="shared" si="9"/>
        <v>-3.4470855037156412E-3</v>
      </c>
      <c r="AA15">
        <f t="shared" si="9"/>
        <v>-2.1926238905329853E-3</v>
      </c>
      <c r="AB15">
        <f t="shared" si="30"/>
        <v>4</v>
      </c>
      <c r="AC15">
        <v>11</v>
      </c>
      <c r="AD15">
        <f t="shared" si="14"/>
        <v>7.811716351291409E-4</v>
      </c>
      <c r="AE15">
        <f t="shared" si="15"/>
        <v>3.3944167705779904E-2</v>
      </c>
      <c r="AF15">
        <f t="shared" si="10"/>
        <v>0.11818797842578377</v>
      </c>
      <c r="AG15">
        <f t="shared" si="10"/>
        <v>7.3508473517845729E-2</v>
      </c>
      <c r="AI15">
        <v>11</v>
      </c>
      <c r="AJ15">
        <f t="shared" si="3"/>
        <v>3.3162996070650763E-2</v>
      </c>
      <c r="AK15">
        <f t="shared" si="4"/>
        <v>0.11740680679065463</v>
      </c>
      <c r="AL15">
        <f t="shared" si="5"/>
        <v>7.2727301882716588E-2</v>
      </c>
      <c r="AN15" s="28">
        <f t="shared" si="20"/>
        <v>10</v>
      </c>
      <c r="AO15" s="10">
        <f>AVERAGE(AD35:AD37)</f>
        <v>-4.4225041260487395E-2</v>
      </c>
      <c r="AP15" s="10">
        <f t="shared" ref="AP15:AR15" si="37">AVERAGE(AE35:AE37)</f>
        <v>9.8043473384567051E-2</v>
      </c>
      <c r="AQ15" s="10">
        <f t="shared" si="37"/>
        <v>-6.2271701317913632E-2</v>
      </c>
      <c r="AR15" s="10">
        <f t="shared" si="37"/>
        <v>-0.1167420614857247</v>
      </c>
      <c r="AT15" s="28">
        <f t="shared" si="22"/>
        <v>10</v>
      </c>
      <c r="AU15" s="10">
        <f>AVERAGE(AJ35:AJ37)</f>
        <v>0.14226851464505444</v>
      </c>
      <c r="AV15" s="10">
        <f t="shared" ref="AV15:AW15" si="38">AVERAGE(AK35:AK37)</f>
        <v>-1.8046660057426236E-2</v>
      </c>
      <c r="AW15" s="10">
        <f t="shared" si="38"/>
        <v>-7.2517020225237316E-2</v>
      </c>
      <c r="AX15" s="10"/>
    </row>
    <row r="16" spans="1:50" x14ac:dyDescent="0.3">
      <c r="A16" s="1"/>
      <c r="B16">
        <v>12</v>
      </c>
      <c r="C16">
        <f>'S2 government employment'!J411</f>
        <v>10.142883480825958</v>
      </c>
      <c r="D16">
        <f>'S2 government employment'!J458</f>
        <v>10.626426929670144</v>
      </c>
      <c r="E16">
        <f>'S2 government employment'!J532</f>
        <v>10.85646257561705</v>
      </c>
      <c r="F16">
        <f>'S2 government employment'!J550</f>
        <v>10.350498768389107</v>
      </c>
      <c r="G16">
        <f>'S2 government employment'!J658</f>
        <v>11.030474453686647</v>
      </c>
      <c r="H16">
        <f>'S2 government employment'!J786</f>
        <v>11.238598254372262</v>
      </c>
      <c r="I16">
        <f>'S2 government employment'!J867</f>
        <v>11.052740832249015</v>
      </c>
      <c r="K16">
        <v>12</v>
      </c>
      <c r="L16" s="13">
        <f t="shared" si="8"/>
        <v>7.4053336136934433E-2</v>
      </c>
      <c r="M16" s="13">
        <f t="shared" si="0"/>
        <v>0.18790808620680011</v>
      </c>
      <c r="N16" s="13">
        <f t="shared" si="0"/>
        <v>-4.6954373630688551E-2</v>
      </c>
      <c r="O16" s="13">
        <f t="shared" si="0"/>
        <v>-0.31334770292744274</v>
      </c>
      <c r="P16" s="13">
        <f t="shared" si="0"/>
        <v>5.2137451485327446E-2</v>
      </c>
      <c r="Q16" s="13">
        <f t="shared" si="0"/>
        <v>0.1314294999786263</v>
      </c>
      <c r="R16" s="13">
        <f t="shared" si="0"/>
        <v>6.618758706832395E-2</v>
      </c>
      <c r="T16">
        <v>12</v>
      </c>
      <c r="U16">
        <f t="shared" si="13"/>
        <v>-3.1294999715303362E-3</v>
      </c>
      <c r="V16">
        <f t="shared" si="9"/>
        <v>2.2391300344468235E-2</v>
      </c>
      <c r="W16">
        <f t="shared" si="9"/>
        <v>-2.6159438992822359E-2</v>
      </c>
      <c r="X16">
        <f t="shared" si="9"/>
        <v>-9.4567702135028853E-2</v>
      </c>
      <c r="Y16">
        <f t="shared" si="9"/>
        <v>1.8193283779547542E-2</v>
      </c>
      <c r="Z16">
        <f t="shared" si="9"/>
        <v>1.3241521552842528E-2</v>
      </c>
      <c r="AA16">
        <f t="shared" si="9"/>
        <v>-7.3208864495217796E-3</v>
      </c>
      <c r="AB16">
        <f t="shared" si="30"/>
        <v>4</v>
      </c>
      <c r="AC16">
        <v>12</v>
      </c>
      <c r="AD16">
        <f t="shared" si="14"/>
        <v>-2.4585163553599187E-2</v>
      </c>
      <c r="AE16">
        <f t="shared" si="15"/>
        <v>5.2137451485327446E-2</v>
      </c>
      <c r="AF16">
        <f t="shared" si="10"/>
        <v>0.1314294999786263</v>
      </c>
      <c r="AG16">
        <f t="shared" si="10"/>
        <v>6.618758706832395E-2</v>
      </c>
      <c r="AI16">
        <v>12</v>
      </c>
      <c r="AJ16">
        <f t="shared" si="3"/>
        <v>7.6722615038926634E-2</v>
      </c>
      <c r="AK16">
        <f t="shared" si="4"/>
        <v>0.15601466353222548</v>
      </c>
      <c r="AL16">
        <f t="shared" si="5"/>
        <v>9.0772750621923137E-2</v>
      </c>
      <c r="AN16" s="28">
        <f t="shared" si="20"/>
        <v>11</v>
      </c>
      <c r="AO16" s="10">
        <f>AVERAGE(AD38:AD40)</f>
        <v>-2.1180833417078035E-2</v>
      </c>
      <c r="AP16" s="10">
        <f t="shared" ref="AP16:AR16" si="39">AVERAGE(AE38:AE40)</f>
        <v>0.11479244877871686</v>
      </c>
      <c r="AQ16" s="10">
        <f t="shared" si="39"/>
        <v>-5.4830886598275917E-2</v>
      </c>
      <c r="AR16" s="10">
        <f t="shared" si="39"/>
        <v>-0.1558550094564731</v>
      </c>
      <c r="AT16" s="28">
        <f t="shared" si="22"/>
        <v>11</v>
      </c>
      <c r="AU16" s="10">
        <f>AVERAGE(AJ38:AJ40)</f>
        <v>0.13597328219579488</v>
      </c>
      <c r="AV16" s="10">
        <f t="shared" ref="AV16:AW16" si="40">AVERAGE(AK38:AK40)</f>
        <v>-3.3650053181197882E-2</v>
      </c>
      <c r="AW16" s="10">
        <f t="shared" si="40"/>
        <v>-0.13467417603939505</v>
      </c>
      <c r="AX16" s="10"/>
    </row>
    <row r="17" spans="1:50" x14ac:dyDescent="0.3">
      <c r="A17" s="1"/>
      <c r="B17">
        <v>13</v>
      </c>
      <c r="C17">
        <f>'S2 government employment'!J412</f>
        <v>10.148452332165229</v>
      </c>
      <c r="D17">
        <f>'S2 government employment'!J459</f>
        <v>10.631946576604237</v>
      </c>
      <c r="E17">
        <f>'S2 government employment'!J533</f>
        <v>10.838363514419854</v>
      </c>
      <c r="F17">
        <f>'S2 government employment'!J551</f>
        <v>10.369378068517184</v>
      </c>
      <c r="G17">
        <f>'S2 government employment'!J659</f>
        <v>11.003452058530055</v>
      </c>
      <c r="H17">
        <f>'S2 government employment'!J787</f>
        <v>11.237149405216632</v>
      </c>
      <c r="I17">
        <f>'S2 government employment'!J868</f>
        <v>11.087373516964204</v>
      </c>
      <c r="K17">
        <v>13</v>
      </c>
      <c r="L17" s="13">
        <f t="shared" si="8"/>
        <v>7.9622187476205752E-2</v>
      </c>
      <c r="M17" s="13">
        <f t="shared" si="0"/>
        <v>0.19342773314089357</v>
      </c>
      <c r="N17" s="13">
        <f t="shared" si="0"/>
        <v>-6.5053434827884615E-2</v>
      </c>
      <c r="O17" s="13">
        <f t="shared" si="0"/>
        <v>-0.29446840279936559</v>
      </c>
      <c r="P17" s="13">
        <f t="shared" si="0"/>
        <v>2.5115056328735008E-2</v>
      </c>
      <c r="Q17" s="13">
        <f t="shared" si="0"/>
        <v>0.12998065082299703</v>
      </c>
      <c r="R17" s="13">
        <f t="shared" si="0"/>
        <v>0.1008202717835136</v>
      </c>
      <c r="T17">
        <v>13</v>
      </c>
      <c r="U17">
        <f t="shared" si="13"/>
        <v>5.568851339271319E-3</v>
      </c>
      <c r="V17">
        <f t="shared" si="9"/>
        <v>5.5196469340934584E-3</v>
      </c>
      <c r="W17">
        <f t="shared" si="9"/>
        <v>-1.8099061197196065E-2</v>
      </c>
      <c r="X17">
        <f t="shared" si="9"/>
        <v>1.8879300128077148E-2</v>
      </c>
      <c r="Y17">
        <f t="shared" si="9"/>
        <v>-2.7022395156592438E-2</v>
      </c>
      <c r="Z17">
        <f t="shared" si="9"/>
        <v>-1.4488491556292615E-3</v>
      </c>
      <c r="AA17">
        <f t="shared" si="9"/>
        <v>3.4632684715189654E-2</v>
      </c>
      <c r="AB17">
        <f t="shared" si="30"/>
        <v>5</v>
      </c>
      <c r="AC17">
        <v>13</v>
      </c>
      <c r="AD17">
        <f t="shared" si="14"/>
        <v>-2.1617979252537722E-2</v>
      </c>
      <c r="AE17">
        <f t="shared" si="15"/>
        <v>2.5115056328735008E-2</v>
      </c>
      <c r="AF17">
        <f t="shared" si="10"/>
        <v>0.12998065082299703</v>
      </c>
      <c r="AG17">
        <f t="shared" si="10"/>
        <v>0.1008202717835136</v>
      </c>
      <c r="AI17">
        <v>13</v>
      </c>
      <c r="AJ17">
        <f t="shared" si="3"/>
        <v>4.673303558127273E-2</v>
      </c>
      <c r="AK17">
        <f t="shared" si="4"/>
        <v>0.15159863007553476</v>
      </c>
      <c r="AL17">
        <f t="shared" si="5"/>
        <v>0.12243825103605133</v>
      </c>
      <c r="AN17" s="28">
        <f t="shared" si="20"/>
        <v>12</v>
      </c>
      <c r="AO17" s="10">
        <f>AVERAGE(AD41:AD43)</f>
        <v>-9.6982088827674545E-3</v>
      </c>
      <c r="AP17" s="10">
        <f t="shared" ref="AP17:AR17" si="41">AVERAGE(AE41:AE43)</f>
        <v>0.10462324020650667</v>
      </c>
      <c r="AQ17" s="10">
        <f t="shared" si="41"/>
        <v>-5.5653579690909893E-2</v>
      </c>
      <c r="AR17" s="10">
        <f t="shared" si="41"/>
        <v>-0.16835400884167187</v>
      </c>
      <c r="AT17" s="28">
        <f t="shared" si="22"/>
        <v>12</v>
      </c>
      <c r="AU17" s="10">
        <f>AVERAGE(AJ41:AJ43)</f>
        <v>0.11432144908927412</v>
      </c>
      <c r="AV17" s="10">
        <f t="shared" ref="AV17:AW17" si="42">AVERAGE(AK41:AK43)</f>
        <v>-4.5955370808142437E-2</v>
      </c>
      <c r="AW17" s="10">
        <f t="shared" si="42"/>
        <v>-0.15865579995890441</v>
      </c>
      <c r="AX17" s="10"/>
    </row>
    <row r="18" spans="1:50" x14ac:dyDescent="0.3">
      <c r="A18" s="1"/>
      <c r="B18">
        <v>14</v>
      </c>
      <c r="C18">
        <f>'S2 government employment'!J413</f>
        <v>10.131918410967597</v>
      </c>
      <c r="D18">
        <f>'S2 government employment'!J460</f>
        <v>10.664096924739258</v>
      </c>
      <c r="E18">
        <f>'S2 government employment'!J534</f>
        <v>10.789613655045693</v>
      </c>
      <c r="F18">
        <f>'S2 government employment'!J552</f>
        <v>10.347378862407263</v>
      </c>
      <c r="G18">
        <f>'S2 government employment'!J660</f>
        <v>10.977699632248239</v>
      </c>
      <c r="H18">
        <f>'S2 government employment'!J788</f>
        <v>11.260438697861021</v>
      </c>
      <c r="I18">
        <f>'S2 government employment'!J869</f>
        <v>11.078223565444921</v>
      </c>
      <c r="K18">
        <v>14</v>
      </c>
      <c r="L18" s="13">
        <f t="shared" si="8"/>
        <v>6.3088266278573002E-2</v>
      </c>
      <c r="M18" s="13">
        <f t="shared" si="0"/>
        <v>0.2255780812759145</v>
      </c>
      <c r="N18" s="13">
        <f t="shared" si="0"/>
        <v>-0.11380329420204482</v>
      </c>
      <c r="O18" s="13">
        <f t="shared" si="0"/>
        <v>-0.31646760890928682</v>
      </c>
      <c r="P18" s="13">
        <f t="shared" si="0"/>
        <v>-6.3736995308083522E-4</v>
      </c>
      <c r="Q18" s="13">
        <f t="shared" si="0"/>
        <v>0.15326994346738587</v>
      </c>
      <c r="R18" s="13">
        <f t="shared" si="0"/>
        <v>9.1670320264229943E-2</v>
      </c>
      <c r="T18">
        <v>14</v>
      </c>
      <c r="U18">
        <f t="shared" si="13"/>
        <v>-1.653392119763275E-2</v>
      </c>
      <c r="V18">
        <f t="shared" si="9"/>
        <v>3.2150348135020934E-2</v>
      </c>
      <c r="W18">
        <f t="shared" si="9"/>
        <v>-4.8749859374160209E-2</v>
      </c>
      <c r="X18">
        <f t="shared" si="9"/>
        <v>-2.1999206109921232E-2</v>
      </c>
      <c r="Y18">
        <f t="shared" si="9"/>
        <v>-2.5752426281815843E-2</v>
      </c>
      <c r="Z18">
        <f t="shared" si="9"/>
        <v>2.3289292644388837E-2</v>
      </c>
      <c r="AA18">
        <f t="shared" si="9"/>
        <v>-9.1499515192836611E-3</v>
      </c>
      <c r="AB18">
        <f t="shared" si="30"/>
        <v>5</v>
      </c>
      <c r="AC18">
        <v>14</v>
      </c>
      <c r="AD18">
        <f t="shared" si="14"/>
        <v>-3.5401138889211037E-2</v>
      </c>
      <c r="AE18">
        <f t="shared" si="15"/>
        <v>-6.3736995308083522E-4</v>
      </c>
      <c r="AF18">
        <f t="shared" si="10"/>
        <v>0.15326994346738587</v>
      </c>
      <c r="AG18">
        <f t="shared" si="10"/>
        <v>9.1670320264229943E-2</v>
      </c>
      <c r="AI18">
        <v>14</v>
      </c>
      <c r="AJ18">
        <f t="shared" si="3"/>
        <v>3.4763768936130202E-2</v>
      </c>
      <c r="AK18">
        <f t="shared" si="4"/>
        <v>0.18867108235659691</v>
      </c>
      <c r="AL18">
        <f t="shared" si="5"/>
        <v>0.12707145915344098</v>
      </c>
      <c r="AN18" s="28">
        <f t="shared" si="20"/>
        <v>13</v>
      </c>
      <c r="AO18" s="10">
        <f>AVERAGE(AD44:AD46)</f>
        <v>-7.9995386420471434E-3</v>
      </c>
      <c r="AP18" s="10">
        <f t="shared" ref="AP18:AR18" si="43">AVERAGE(AE44:AE46)</f>
        <v>0.11483274088402891</v>
      </c>
      <c r="AQ18" s="10">
        <f t="shared" si="43"/>
        <v>-8.064477039708369E-2</v>
      </c>
      <c r="AR18" s="10">
        <f t="shared" si="43"/>
        <v>-0.21481709462453166</v>
      </c>
      <c r="AT18" s="28">
        <f t="shared" si="22"/>
        <v>13</v>
      </c>
      <c r="AU18" s="10">
        <f>AVERAGE(AJ44:AJ46)</f>
        <v>0.12283227952607605</v>
      </c>
      <c r="AV18" s="10">
        <f t="shared" ref="AV18:AW18" si="44">AVERAGE(AK44:AK46)</f>
        <v>-7.2645231755036552E-2</v>
      </c>
      <c r="AW18" s="10">
        <f t="shared" si="44"/>
        <v>-0.20681755598248452</v>
      </c>
      <c r="AX18" s="10"/>
    </row>
    <row r="19" spans="1:50" x14ac:dyDescent="0.3">
      <c r="A19" s="1"/>
      <c r="B19">
        <v>15</v>
      </c>
      <c r="C19">
        <f>'S2 government employment'!J414</f>
        <v>10.141174901869277</v>
      </c>
      <c r="D19">
        <f>'S2 government employment'!J461</f>
        <v>10.745621083078902</v>
      </c>
      <c r="E19">
        <f>'S2 government employment'!J535</f>
        <v>10.757117818352448</v>
      </c>
      <c r="F19">
        <f>'S2 government employment'!J553</f>
        <v>10.367479365768897</v>
      </c>
      <c r="G19">
        <f>'S2 government employment'!J661</f>
        <v>10.999981442878088</v>
      </c>
      <c r="H19">
        <f>'S2 government employment'!J789</f>
        <v>11.271292585170341</v>
      </c>
      <c r="I19">
        <f>'S2 government employment'!J870</f>
        <v>11.063029639541012</v>
      </c>
      <c r="K19">
        <v>15</v>
      </c>
      <c r="L19" s="13">
        <f t="shared" si="8"/>
        <v>7.2344757180253794E-2</v>
      </c>
      <c r="M19" s="13">
        <f t="shared" si="0"/>
        <v>0.30710223961555805</v>
      </c>
      <c r="N19" s="13">
        <f t="shared" si="0"/>
        <v>-0.14629913089529012</v>
      </c>
      <c r="O19" s="13">
        <f t="shared" si="0"/>
        <v>-0.29636710554765244</v>
      </c>
      <c r="P19" s="13">
        <f t="shared" si="0"/>
        <v>2.1644440676768184E-2</v>
      </c>
      <c r="Q19" s="13">
        <f t="shared" si="0"/>
        <v>0.16412383077670611</v>
      </c>
      <c r="R19" s="13">
        <f t="shared" si="0"/>
        <v>7.647639436032172E-2</v>
      </c>
      <c r="T19">
        <v>15</v>
      </c>
      <c r="U19">
        <f t="shared" si="13"/>
        <v>9.2564909016807917E-3</v>
      </c>
      <c r="V19">
        <f t="shared" si="9"/>
        <v>8.1524158339643549E-2</v>
      </c>
      <c r="W19">
        <f t="shared" si="9"/>
        <v>-3.2495836693245295E-2</v>
      </c>
      <c r="X19">
        <f t="shared" si="9"/>
        <v>2.0100503361634381E-2</v>
      </c>
      <c r="Y19">
        <f t="shared" si="9"/>
        <v>2.2281810629849019E-2</v>
      </c>
      <c r="Z19">
        <f t="shared" si="9"/>
        <v>1.0853887309320243E-2</v>
      </c>
      <c r="AA19">
        <f t="shared" si="9"/>
        <v>-1.5193925903908223E-2</v>
      </c>
      <c r="AB19">
        <f t="shared" si="30"/>
        <v>5</v>
      </c>
      <c r="AC19">
        <v>15</v>
      </c>
      <c r="AD19">
        <f t="shared" si="14"/>
        <v>-1.580480991178268E-2</v>
      </c>
      <c r="AE19">
        <f t="shared" si="15"/>
        <v>2.1644440676768184E-2</v>
      </c>
      <c r="AF19">
        <f t="shared" si="10"/>
        <v>0.16412383077670611</v>
      </c>
      <c r="AG19">
        <f t="shared" si="10"/>
        <v>7.647639436032172E-2</v>
      </c>
      <c r="AI19">
        <v>15</v>
      </c>
      <c r="AJ19">
        <f t="shared" si="3"/>
        <v>3.7449250588550864E-2</v>
      </c>
      <c r="AK19">
        <f t="shared" si="4"/>
        <v>0.17992864068848879</v>
      </c>
      <c r="AL19">
        <f t="shared" si="5"/>
        <v>9.22812042721044E-2</v>
      </c>
      <c r="AN19" s="28">
        <f t="shared" si="20"/>
        <v>14</v>
      </c>
      <c r="AO19" s="10">
        <f>AVERAGE(AD47:AD49)</f>
        <v>2.8081923026229361E-2</v>
      </c>
      <c r="AP19" s="10">
        <f t="shared" ref="AP19:AR19" si="45">AVERAGE(AE47:AE49)</f>
        <v>0.13663242179876831</v>
      </c>
      <c r="AQ19" s="10">
        <f t="shared" si="45"/>
        <v>-8.4204770629026385E-2</v>
      </c>
      <c r="AR19" s="10">
        <f t="shared" si="45"/>
        <v>-0.29558840752610216</v>
      </c>
      <c r="AT19" s="28">
        <f t="shared" si="22"/>
        <v>14</v>
      </c>
      <c r="AU19" s="10">
        <f>AVERAGE(AJ47:AJ49)</f>
        <v>0.10855049877253893</v>
      </c>
      <c r="AV19" s="10">
        <f t="shared" ref="AV19:AW19" si="46">AVERAGE(AK47:AK49)</f>
        <v>-0.11228669365525575</v>
      </c>
      <c r="AW19" s="10">
        <f t="shared" si="46"/>
        <v>-0.32367033055233146</v>
      </c>
      <c r="AX19" s="10"/>
    </row>
    <row r="20" spans="1:50" x14ac:dyDescent="0.3">
      <c r="A20" s="1"/>
      <c r="B20">
        <v>16</v>
      </c>
      <c r="C20">
        <f>'S2 government employment'!J415</f>
        <v>10.151444586750054</v>
      </c>
      <c r="D20">
        <f>'S2 government employment'!J462</f>
        <v>10.736320080692611</v>
      </c>
      <c r="E20">
        <f>'S2 government employment'!J536</f>
        <v>10.703950588348832</v>
      </c>
      <c r="F20">
        <f>'S2 government employment'!J554</f>
        <v>10.367557303675573</v>
      </c>
      <c r="G20">
        <f>'S2 government employment'!J662</f>
        <v>11.013733173463207</v>
      </c>
      <c r="H20">
        <f>'S2 government employment'!J790</f>
        <v>11.262366141111336</v>
      </c>
      <c r="I20">
        <f>'S2 government employment'!J871</f>
        <v>11.058811610354086</v>
      </c>
      <c r="K20">
        <v>16</v>
      </c>
      <c r="L20" s="13">
        <f t="shared" si="8"/>
        <v>8.2614442061030857E-2</v>
      </c>
      <c r="M20" s="13">
        <f t="shared" si="8"/>
        <v>0.2978012372292671</v>
      </c>
      <c r="N20" s="13">
        <f t="shared" si="8"/>
        <v>-0.19946636089890646</v>
      </c>
      <c r="O20" s="13">
        <f t="shared" si="8"/>
        <v>-0.29628916764097646</v>
      </c>
      <c r="P20" s="13">
        <f t="shared" si="8"/>
        <v>3.5396171261886877E-2</v>
      </c>
      <c r="Q20" s="13">
        <f t="shared" si="8"/>
        <v>0.15519738671770078</v>
      </c>
      <c r="R20" s="13">
        <f t="shared" si="8"/>
        <v>7.2258365173395234E-2</v>
      </c>
      <c r="T20">
        <v>16</v>
      </c>
      <c r="U20">
        <f t="shared" si="13"/>
        <v>1.0269684880777064E-2</v>
      </c>
      <c r="V20">
        <f t="shared" si="9"/>
        <v>-9.3010023862909463E-3</v>
      </c>
      <c r="W20">
        <f t="shared" si="9"/>
        <v>-5.3167230003616339E-2</v>
      </c>
      <c r="X20">
        <f t="shared" si="9"/>
        <v>7.7937906675984436E-5</v>
      </c>
      <c r="Y20">
        <f t="shared" si="9"/>
        <v>1.3751730585118693E-2</v>
      </c>
      <c r="Z20">
        <f t="shared" si="9"/>
        <v>-8.926444059005334E-3</v>
      </c>
      <c r="AA20">
        <f t="shared" si="9"/>
        <v>-4.2180291869264863E-3</v>
      </c>
      <c r="AB20">
        <f t="shared" si="30"/>
        <v>6</v>
      </c>
      <c r="AC20">
        <v>16</v>
      </c>
      <c r="AD20">
        <f t="shared" si="14"/>
        <v>-2.883496231239624E-2</v>
      </c>
      <c r="AE20">
        <f t="shared" si="15"/>
        <v>3.5396171261886877E-2</v>
      </c>
      <c r="AF20">
        <f t="shared" si="10"/>
        <v>0.15519738671770078</v>
      </c>
      <c r="AG20">
        <f t="shared" si="10"/>
        <v>7.2258365173395234E-2</v>
      </c>
      <c r="AI20">
        <v>16</v>
      </c>
      <c r="AJ20">
        <f t="shared" si="3"/>
        <v>6.4231133574283117E-2</v>
      </c>
      <c r="AK20">
        <f t="shared" si="4"/>
        <v>0.18403234903009702</v>
      </c>
      <c r="AL20">
        <f t="shared" si="5"/>
        <v>0.10109332748579147</v>
      </c>
      <c r="AN20" s="28">
        <f t="shared" si="20"/>
        <v>15</v>
      </c>
      <c r="AO20" s="10">
        <f>AVERAGE(AD50:AD52)</f>
        <v>9.8073552849208642E-2</v>
      </c>
      <c r="AP20" s="10">
        <f t="shared" ref="AP20:AR20" si="47">AVERAGE(AE50:AE52)</f>
        <v>0.16416187959090975</v>
      </c>
      <c r="AQ20" s="10">
        <f t="shared" si="47"/>
        <v>-7.9966217966408834E-2</v>
      </c>
      <c r="AR20" s="10">
        <f t="shared" si="47"/>
        <v>-0.32418400312510737</v>
      </c>
      <c r="AT20" s="28">
        <f t="shared" si="22"/>
        <v>15</v>
      </c>
      <c r="AU20" s="10">
        <f>AVERAGE(AJ50:AJ52)</f>
        <v>6.6088326741701106E-2</v>
      </c>
      <c r="AV20" s="10">
        <f t="shared" ref="AV20:AW20" si="48">AVERAGE(AK50:AK52)</f>
        <v>-0.17803977081561748</v>
      </c>
      <c r="AW20" s="10">
        <f t="shared" si="48"/>
        <v>-0.42225755597431602</v>
      </c>
      <c r="AX20" s="10"/>
    </row>
    <row r="21" spans="1:50" x14ac:dyDescent="0.3">
      <c r="A21" s="1"/>
      <c r="B21">
        <v>17</v>
      </c>
      <c r="C21">
        <f>'S2 government employment'!J416</f>
        <v>10.156465295416437</v>
      </c>
      <c r="D21">
        <f>'S2 government employment'!J463</f>
        <v>10.752743144047491</v>
      </c>
      <c r="E21">
        <f>'S2 government employment'!J537</f>
        <v>10.663448693760071</v>
      </c>
      <c r="F21">
        <f>'S2 government employment'!J555</f>
        <v>10.368342593847405</v>
      </c>
      <c r="G21">
        <f>'S2 government employment'!J663</f>
        <v>11.016206934888146</v>
      </c>
      <c r="H21">
        <f>'S2 government employment'!J791</f>
        <v>11.274286676480013</v>
      </c>
      <c r="I21">
        <f>'S2 government employment'!J872</f>
        <v>11.054179511711137</v>
      </c>
      <c r="K21">
        <v>17</v>
      </c>
      <c r="L21" s="13">
        <f t="shared" si="8"/>
        <v>8.7635150727413347E-2</v>
      </c>
      <c r="M21" s="13">
        <f t="shared" si="8"/>
        <v>0.31422430058414719</v>
      </c>
      <c r="N21" s="13">
        <f t="shared" si="8"/>
        <v>-0.23996825548766765</v>
      </c>
      <c r="O21" s="13">
        <f t="shared" si="8"/>
        <v>-0.29550387746914453</v>
      </c>
      <c r="P21" s="13">
        <f t="shared" si="8"/>
        <v>3.7869932686826147E-2</v>
      </c>
      <c r="Q21" s="13">
        <f t="shared" si="8"/>
        <v>0.1671179220863781</v>
      </c>
      <c r="R21" s="13">
        <f t="shared" si="8"/>
        <v>6.7626266530446344E-2</v>
      </c>
      <c r="T21">
        <v>17</v>
      </c>
      <c r="U21">
        <f t="shared" si="13"/>
        <v>5.0207086663824896E-3</v>
      </c>
      <c r="V21">
        <f t="shared" si="13"/>
        <v>1.6423063354880085E-2</v>
      </c>
      <c r="W21">
        <f t="shared" si="13"/>
        <v>-4.0501894588761189E-2</v>
      </c>
      <c r="X21">
        <f t="shared" si="13"/>
        <v>7.8529017183193162E-4</v>
      </c>
      <c r="Y21">
        <f t="shared" si="13"/>
        <v>2.4737614249392692E-3</v>
      </c>
      <c r="Z21">
        <f t="shared" si="13"/>
        <v>1.1920535368677321E-2</v>
      </c>
      <c r="AA21">
        <f t="shared" si="13"/>
        <v>-4.6320986429488897E-3</v>
      </c>
      <c r="AB21">
        <f t="shared" si="30"/>
        <v>6</v>
      </c>
      <c r="AC21">
        <v>17</v>
      </c>
      <c r="AD21">
        <f t="shared" si="14"/>
        <v>-3.340317041131291E-2</v>
      </c>
      <c r="AE21">
        <f t="shared" si="15"/>
        <v>3.7869932686826147E-2</v>
      </c>
      <c r="AF21">
        <f t="shared" si="15"/>
        <v>0.1671179220863781</v>
      </c>
      <c r="AG21">
        <f t="shared" si="15"/>
        <v>6.7626266530446344E-2</v>
      </c>
      <c r="AI21">
        <v>17</v>
      </c>
      <c r="AJ21">
        <f t="shared" si="3"/>
        <v>7.1273103098139057E-2</v>
      </c>
      <c r="AK21">
        <f t="shared" si="4"/>
        <v>0.20052109249769101</v>
      </c>
      <c r="AL21">
        <f t="shared" si="5"/>
        <v>0.10102943694175925</v>
      </c>
      <c r="AN21" s="28">
        <v>16</v>
      </c>
      <c r="AO21" s="10">
        <f>AVERAGE(AD53:AD55)</f>
        <v>0.13507163968365785</v>
      </c>
      <c r="AP21" s="10">
        <f t="shared" ref="AP21:AR21" si="49">AVERAGE(AE53:AE55)</f>
        <v>0.15905108049425878</v>
      </c>
      <c r="AQ21" s="10">
        <f t="shared" si="49"/>
        <v>-9.7409986297946574E-2</v>
      </c>
      <c r="AR21" s="10">
        <f t="shared" si="49"/>
        <v>-0.38906778200282349</v>
      </c>
      <c r="AT21" s="28">
        <v>16</v>
      </c>
      <c r="AU21" s="10">
        <f t="shared" ref="AU21:AW21" si="50">AVERAGE(AJ53:AJ55)</f>
        <v>2.3979440810600966E-2</v>
      </c>
      <c r="AV21" s="10">
        <f t="shared" si="50"/>
        <v>-0.23248162598160441</v>
      </c>
      <c r="AW21" s="10">
        <f t="shared" si="50"/>
        <v>-0.52413942168648131</v>
      </c>
    </row>
    <row r="22" spans="1:50" x14ac:dyDescent="0.3">
      <c r="A22" s="1"/>
      <c r="B22">
        <v>18</v>
      </c>
      <c r="C22">
        <f>'S2 government employment'!J417</f>
        <v>10.17082121761894</v>
      </c>
      <c r="D22">
        <f>'S2 government employment'!J464</f>
        <v>10.759808029252685</v>
      </c>
      <c r="F22">
        <f>'S2 government employment'!J556</f>
        <v>10.387769058371871</v>
      </c>
      <c r="G22">
        <f>'S2 government employment'!J664</f>
        <v>11.029403594115578</v>
      </c>
      <c r="H22">
        <f>'S2 government employment'!J792</f>
        <v>11.240504818126574</v>
      </c>
      <c r="I22">
        <f>'S2 government employment'!J873</f>
        <v>11.06303872769212</v>
      </c>
      <c r="K22">
        <v>18</v>
      </c>
      <c r="L22" s="13">
        <f t="shared" si="8"/>
        <v>0.10199107292991627</v>
      </c>
      <c r="M22" s="13">
        <f t="shared" si="8"/>
        <v>0.3212891857893414</v>
      </c>
      <c r="O22" s="13">
        <f t="shared" si="8"/>
        <v>-0.27607741294467836</v>
      </c>
      <c r="P22" s="13">
        <f t="shared" si="8"/>
        <v>5.1066591914258552E-2</v>
      </c>
      <c r="Q22" s="13">
        <f t="shared" si="8"/>
        <v>0.13333606373293883</v>
      </c>
      <c r="R22" s="13">
        <f t="shared" si="8"/>
        <v>7.6485482511429836E-2</v>
      </c>
      <c r="T22">
        <v>18</v>
      </c>
      <c r="U22">
        <f t="shared" si="13"/>
        <v>1.4355922202502924E-2</v>
      </c>
      <c r="V22">
        <f t="shared" si="13"/>
        <v>7.0648852051942157E-3</v>
      </c>
      <c r="X22">
        <f t="shared" si="13"/>
        <v>1.9426464524466169E-2</v>
      </c>
      <c r="Y22">
        <f t="shared" si="13"/>
        <v>1.3196659227432406E-2</v>
      </c>
      <c r="Z22">
        <f t="shared" si="13"/>
        <v>-3.3781858353439276E-2</v>
      </c>
      <c r="AA22">
        <f t="shared" si="13"/>
        <v>8.8592159809834925E-3</v>
      </c>
      <c r="AB22">
        <f t="shared" si="30"/>
        <v>6</v>
      </c>
      <c r="AC22">
        <v>18</v>
      </c>
      <c r="AD22">
        <f t="shared" si="14"/>
        <v>-1.9787413100591809E-2</v>
      </c>
      <c r="AE22">
        <f t="shared" ref="AE22:AG37" si="51">AE21+Y22</f>
        <v>5.1066591914258552E-2</v>
      </c>
      <c r="AF22">
        <f t="shared" si="51"/>
        <v>0.13333606373293883</v>
      </c>
      <c r="AG22">
        <f t="shared" si="51"/>
        <v>7.6485482511429836E-2</v>
      </c>
      <c r="AI22">
        <v>18</v>
      </c>
      <c r="AJ22">
        <f t="shared" si="3"/>
        <v>7.0854005014850369E-2</v>
      </c>
      <c r="AK22">
        <f t="shared" si="4"/>
        <v>0.15312347683353064</v>
      </c>
      <c r="AL22">
        <f t="shared" si="5"/>
        <v>9.6272895612021653E-2</v>
      </c>
    </row>
    <row r="23" spans="1:50" x14ac:dyDescent="0.3">
      <c r="A23" s="1"/>
      <c r="B23">
        <v>19</v>
      </c>
      <c r="C23">
        <f>'S2 government employment'!J418</f>
        <v>10.157859918961382</v>
      </c>
      <c r="D23">
        <f>'S2 government employment'!J465</f>
        <v>10.710890381266019</v>
      </c>
      <c r="F23">
        <f>'S2 government employment'!J557</f>
        <v>10.366150681965793</v>
      </c>
      <c r="G23">
        <f>'S2 government employment'!J665</f>
        <v>11.031708325363576</v>
      </c>
      <c r="H23">
        <f>'S2 government employment'!J793</f>
        <v>11.238805161010516</v>
      </c>
      <c r="I23">
        <f>'S2 government employment'!J874</f>
        <v>11.018894239758252</v>
      </c>
      <c r="K23">
        <v>19</v>
      </c>
      <c r="L23" s="13">
        <f t="shared" si="8"/>
        <v>8.9029774272358253E-2</v>
      </c>
      <c r="M23" s="13">
        <f t="shared" si="8"/>
        <v>0.27237153780267498</v>
      </c>
      <c r="O23" s="13">
        <f t="shared" si="8"/>
        <v>-0.29769578935075636</v>
      </c>
      <c r="P23" s="13">
        <f t="shared" si="8"/>
        <v>5.3371323162256346E-2</v>
      </c>
      <c r="Q23" s="13">
        <f t="shared" si="8"/>
        <v>0.13163640661688092</v>
      </c>
      <c r="R23" s="13">
        <f t="shared" si="8"/>
        <v>3.2340994577561233E-2</v>
      </c>
      <c r="T23">
        <v>19</v>
      </c>
      <c r="U23">
        <f t="shared" si="13"/>
        <v>-1.2961298657558018E-2</v>
      </c>
      <c r="V23">
        <f t="shared" si="13"/>
        <v>-4.8917647986666424E-2</v>
      </c>
      <c r="X23">
        <f t="shared" si="13"/>
        <v>-2.1618376406077999E-2</v>
      </c>
      <c r="Y23">
        <f t="shared" si="13"/>
        <v>2.3047312479977933E-3</v>
      </c>
      <c r="Z23">
        <f t="shared" si="13"/>
        <v>-1.6996571160579066E-3</v>
      </c>
      <c r="AA23">
        <f t="shared" si="13"/>
        <v>-4.4144487933868604E-2</v>
      </c>
      <c r="AB23">
        <f t="shared" si="30"/>
        <v>7</v>
      </c>
      <c r="AC23">
        <v>19</v>
      </c>
      <c r="AD23">
        <f t="shared" si="14"/>
        <v>-4.7619854117359292E-2</v>
      </c>
      <c r="AE23">
        <f t="shared" si="51"/>
        <v>5.3371323162256346E-2</v>
      </c>
      <c r="AF23">
        <f t="shared" si="51"/>
        <v>0.13163640661688092</v>
      </c>
      <c r="AG23">
        <f t="shared" si="51"/>
        <v>3.2340994577561233E-2</v>
      </c>
      <c r="AI23">
        <v>19</v>
      </c>
      <c r="AJ23">
        <f t="shared" si="3"/>
        <v>0.10099117727961564</v>
      </c>
      <c r="AK23">
        <f t="shared" si="4"/>
        <v>0.17925626073424022</v>
      </c>
      <c r="AL23">
        <f t="shared" si="5"/>
        <v>7.9960848694920525E-2</v>
      </c>
    </row>
    <row r="24" spans="1:50" x14ac:dyDescent="0.3">
      <c r="A24" s="1"/>
      <c r="B24">
        <v>20</v>
      </c>
      <c r="C24">
        <f>'S2 government employment'!J419</f>
        <v>10.160379694593479</v>
      </c>
      <c r="D24">
        <f>'S2 government employment'!J466</f>
        <v>10.748353016181426</v>
      </c>
      <c r="F24">
        <f>'S2 government employment'!J558</f>
        <v>10.359385880110059</v>
      </c>
      <c r="G24">
        <f>'S2 government employment'!J666</f>
        <v>11.041223445256374</v>
      </c>
      <c r="H24">
        <f>'S2 government employment'!J794</f>
        <v>11.242376645182256</v>
      </c>
      <c r="I24">
        <f>'S2 government employment'!J875</f>
        <v>11.02238067344012</v>
      </c>
      <c r="K24">
        <v>20</v>
      </c>
      <c r="L24" s="13">
        <f t="shared" si="8"/>
        <v>9.1549549904454963E-2</v>
      </c>
      <c r="M24" s="13">
        <f t="shared" si="8"/>
        <v>0.309834172718082</v>
      </c>
      <c r="O24" s="13">
        <f t="shared" si="8"/>
        <v>-0.30446059120649061</v>
      </c>
      <c r="P24" s="13">
        <f t="shared" si="8"/>
        <v>6.2886443055054642E-2</v>
      </c>
      <c r="Q24" s="13">
        <f t="shared" si="8"/>
        <v>0.13520789078862094</v>
      </c>
      <c r="R24" s="13">
        <f t="shared" si="8"/>
        <v>3.5827428259429084E-2</v>
      </c>
      <c r="T24">
        <v>20</v>
      </c>
      <c r="U24">
        <f t="shared" si="13"/>
        <v>2.5197756320967102E-3</v>
      </c>
      <c r="V24">
        <f t="shared" si="13"/>
        <v>3.7462634915407023E-2</v>
      </c>
      <c r="X24">
        <f t="shared" si="13"/>
        <v>-6.7648018557342482E-3</v>
      </c>
      <c r="Y24">
        <f t="shared" si="13"/>
        <v>9.5151198927982961E-3</v>
      </c>
      <c r="Z24">
        <f t="shared" si="13"/>
        <v>3.5714841717400247E-3</v>
      </c>
      <c r="AA24">
        <f t="shared" si="13"/>
        <v>3.486433681867851E-3</v>
      </c>
      <c r="AB24">
        <f t="shared" si="30"/>
        <v>7</v>
      </c>
      <c r="AC24">
        <v>20</v>
      </c>
      <c r="AD24">
        <f t="shared" si="14"/>
        <v>-3.6547317886769466E-2</v>
      </c>
      <c r="AE24">
        <f t="shared" si="51"/>
        <v>6.2886443055054642E-2</v>
      </c>
      <c r="AF24">
        <f t="shared" si="51"/>
        <v>0.13520789078862094</v>
      </c>
      <c r="AG24">
        <f t="shared" si="51"/>
        <v>3.5827428259429084E-2</v>
      </c>
      <c r="AI24">
        <v>20</v>
      </c>
      <c r="AJ24">
        <f t="shared" si="3"/>
        <v>9.9433760941824101E-2</v>
      </c>
      <c r="AK24">
        <f t="shared" si="4"/>
        <v>0.1717552086753904</v>
      </c>
      <c r="AL24">
        <f t="shared" si="5"/>
        <v>7.2374746146198543E-2</v>
      </c>
    </row>
    <row r="25" spans="1:50" x14ac:dyDescent="0.3">
      <c r="A25" s="1"/>
      <c r="B25">
        <v>21</v>
      </c>
      <c r="C25">
        <f>'S2 government employment'!J420</f>
        <v>10.16559837861886</v>
      </c>
      <c r="D25">
        <f>'S2 government employment'!J467</f>
        <v>10.738863252331916</v>
      </c>
      <c r="F25">
        <f>'S2 government employment'!J559</f>
        <v>10.342581896056693</v>
      </c>
      <c r="G25">
        <f>'S2 government employment'!J667</f>
        <v>11.04946907181551</v>
      </c>
      <c r="H25">
        <f>'S2 government employment'!J795</f>
        <v>11.242469023530749</v>
      </c>
      <c r="I25">
        <f>'S2 government employment'!J876</f>
        <v>10.979518516088991</v>
      </c>
      <c r="K25">
        <v>21</v>
      </c>
      <c r="L25" s="13">
        <f t="shared" si="8"/>
        <v>9.6768233929836356E-2</v>
      </c>
      <c r="M25" s="13">
        <f t="shared" si="8"/>
        <v>0.30034440886857183</v>
      </c>
      <c r="O25" s="13">
        <f t="shared" si="8"/>
        <v>-0.32126457525985685</v>
      </c>
      <c r="P25" s="13">
        <f t="shared" si="8"/>
        <v>7.1132069614190385E-2</v>
      </c>
      <c r="Q25" s="13">
        <f t="shared" si="8"/>
        <v>0.13530026913711346</v>
      </c>
      <c r="R25" s="13">
        <f t="shared" si="8"/>
        <v>-7.0347290916998872E-3</v>
      </c>
      <c r="T25">
        <v>21</v>
      </c>
      <c r="U25">
        <f t="shared" si="13"/>
        <v>5.2186840253813926E-3</v>
      </c>
      <c r="V25">
        <f t="shared" si="13"/>
        <v>-9.4897638495101688E-3</v>
      </c>
      <c r="X25">
        <f t="shared" si="13"/>
        <v>-1.680398405336625E-2</v>
      </c>
      <c r="Y25">
        <f t="shared" si="13"/>
        <v>8.2456265591357436E-3</v>
      </c>
      <c r="Z25">
        <f t="shared" si="13"/>
        <v>9.2378348492516693E-5</v>
      </c>
      <c r="AA25">
        <f t="shared" si="13"/>
        <v>-4.2862157351128971E-2</v>
      </c>
      <c r="AB25">
        <f t="shared" si="30"/>
        <v>7</v>
      </c>
      <c r="AC25">
        <v>21</v>
      </c>
      <c r="AD25">
        <f t="shared" si="14"/>
        <v>-4.3572339179267811E-2</v>
      </c>
      <c r="AE25">
        <f t="shared" si="51"/>
        <v>7.1132069614190385E-2</v>
      </c>
      <c r="AF25">
        <f t="shared" si="51"/>
        <v>0.13530026913711346</v>
      </c>
      <c r="AG25">
        <f t="shared" si="51"/>
        <v>-7.0347290916998872E-3</v>
      </c>
      <c r="AI25">
        <v>21</v>
      </c>
      <c r="AJ25">
        <f t="shared" si="3"/>
        <v>0.1147044087934582</v>
      </c>
      <c r="AK25">
        <f t="shared" si="4"/>
        <v>0.17887260831638127</v>
      </c>
      <c r="AL25">
        <f t="shared" si="5"/>
        <v>3.6537610087567923E-2</v>
      </c>
    </row>
    <row r="26" spans="1:50" x14ac:dyDescent="0.3">
      <c r="A26" s="1"/>
      <c r="B26">
        <v>22</v>
      </c>
      <c r="C26">
        <f>'S2 government employment'!J421</f>
        <v>10.184932407986054</v>
      </c>
      <c r="D26">
        <f>'S2 government employment'!J468</f>
        <v>10.686566712558815</v>
      </c>
      <c r="F26">
        <f>'S2 government employment'!J560</f>
        <v>10.345674845590469</v>
      </c>
      <c r="G26">
        <f>'S2 government employment'!J668</f>
        <v>11.053882921060412</v>
      </c>
      <c r="H26">
        <f>'S2 government employment'!J796</f>
        <v>11.198701662216862</v>
      </c>
      <c r="I26">
        <f>'S2 government employment'!J877</f>
        <v>10.999808388547686</v>
      </c>
      <c r="K26">
        <v>22</v>
      </c>
      <c r="L26" s="13">
        <f t="shared" si="8"/>
        <v>0.11610226329703011</v>
      </c>
      <c r="M26" s="13">
        <f t="shared" si="8"/>
        <v>0.24804786909547083</v>
      </c>
      <c r="O26" s="13">
        <f t="shared" si="8"/>
        <v>-0.31817162572608026</v>
      </c>
      <c r="P26" s="13">
        <f t="shared" si="8"/>
        <v>7.5545918859091898E-2</v>
      </c>
      <c r="Q26" s="13">
        <f t="shared" si="8"/>
        <v>9.1532907823227205E-2</v>
      </c>
      <c r="R26" s="13">
        <f t="shared" si="8"/>
        <v>1.3255143366995625E-2</v>
      </c>
      <c r="T26">
        <v>22</v>
      </c>
      <c r="U26">
        <f t="shared" si="13"/>
        <v>1.933402936719375E-2</v>
      </c>
      <c r="V26">
        <f t="shared" si="13"/>
        <v>-5.2296539773101003E-2</v>
      </c>
      <c r="X26">
        <f t="shared" si="13"/>
        <v>3.09294953377659E-3</v>
      </c>
      <c r="Y26">
        <f t="shared" si="13"/>
        <v>4.4138492449015132E-3</v>
      </c>
      <c r="Z26">
        <f t="shared" si="13"/>
        <v>-4.3767361313886255E-2</v>
      </c>
      <c r="AA26">
        <f t="shared" si="13"/>
        <v>2.0289872458695513E-2</v>
      </c>
      <c r="AB26">
        <f t="shared" si="30"/>
        <v>8</v>
      </c>
      <c r="AC26">
        <v>22</v>
      </c>
      <c r="AD26">
        <f t="shared" si="14"/>
        <v>-5.3528859469978034E-2</v>
      </c>
      <c r="AE26">
        <f t="shared" si="51"/>
        <v>7.5545918859091898E-2</v>
      </c>
      <c r="AF26">
        <f t="shared" si="51"/>
        <v>9.1532907823227205E-2</v>
      </c>
      <c r="AG26">
        <f t="shared" si="51"/>
        <v>1.3255143366995625E-2</v>
      </c>
      <c r="AI26">
        <v>22</v>
      </c>
      <c r="AJ26">
        <f t="shared" si="3"/>
        <v>0.12907477832906994</v>
      </c>
      <c r="AK26">
        <f t="shared" si="4"/>
        <v>0.14506176729320525</v>
      </c>
      <c r="AL26">
        <f t="shared" si="5"/>
        <v>6.6784002836973666E-2</v>
      </c>
    </row>
    <row r="27" spans="1:50" x14ac:dyDescent="0.3">
      <c r="A27" s="1"/>
      <c r="B27">
        <v>23</v>
      </c>
      <c r="C27">
        <f>'S2 government employment'!J422</f>
        <v>10.196427691954097</v>
      </c>
      <c r="D27">
        <f>'S2 government employment'!J469</f>
        <v>10.732145824834943</v>
      </c>
      <c r="F27">
        <f>'S2 government employment'!J561</f>
        <v>10.346055533448888</v>
      </c>
      <c r="G27">
        <f>'S2 government employment'!J669</f>
        <v>11.05056833217431</v>
      </c>
      <c r="H27">
        <f>'S2 government employment'!J797</f>
        <v>11.185436480841295</v>
      </c>
      <c r="I27">
        <f>'S2 government employment'!J878</f>
        <v>11.004404220795582</v>
      </c>
      <c r="K27">
        <v>23</v>
      </c>
      <c r="L27" s="13">
        <f t="shared" si="8"/>
        <v>0.12759754726507389</v>
      </c>
      <c r="M27" s="13">
        <f t="shared" si="8"/>
        <v>0.29362698137159882</v>
      </c>
      <c r="O27" s="13">
        <f t="shared" si="8"/>
        <v>-0.31779093786766133</v>
      </c>
      <c r="P27" s="13">
        <f t="shared" si="8"/>
        <v>7.2231329972989755E-2</v>
      </c>
      <c r="Q27" s="13">
        <f t="shared" si="8"/>
        <v>7.8267726447659669E-2</v>
      </c>
      <c r="R27" s="13">
        <f t="shared" si="8"/>
        <v>1.785097561489124E-2</v>
      </c>
      <c r="T27">
        <v>23</v>
      </c>
      <c r="U27">
        <f t="shared" si="13"/>
        <v>1.1495283968043779E-2</v>
      </c>
      <c r="V27">
        <f t="shared" si="13"/>
        <v>4.5579112276127987E-2</v>
      </c>
      <c r="X27">
        <f t="shared" si="13"/>
        <v>3.8068785841893771E-4</v>
      </c>
      <c r="Y27">
        <f t="shared" si="13"/>
        <v>-3.3145888861021433E-3</v>
      </c>
      <c r="Z27">
        <f t="shared" si="13"/>
        <v>-1.3265181375567536E-2</v>
      </c>
      <c r="AA27">
        <f t="shared" si="13"/>
        <v>4.5958322478956148E-3</v>
      </c>
      <c r="AB27">
        <f t="shared" si="30"/>
        <v>8</v>
      </c>
      <c r="AC27">
        <v>23</v>
      </c>
      <c r="AD27">
        <f t="shared" si="14"/>
        <v>-3.4377164769114468E-2</v>
      </c>
      <c r="AE27">
        <f t="shared" si="51"/>
        <v>7.2231329972989755E-2</v>
      </c>
      <c r="AF27">
        <f t="shared" si="51"/>
        <v>7.8267726447659669E-2</v>
      </c>
      <c r="AG27">
        <f t="shared" si="51"/>
        <v>1.785097561489124E-2</v>
      </c>
      <c r="AI27">
        <v>23</v>
      </c>
      <c r="AJ27">
        <f t="shared" si="3"/>
        <v>0.10660849474210422</v>
      </c>
      <c r="AK27">
        <f t="shared" si="4"/>
        <v>0.11264489121677414</v>
      </c>
      <c r="AL27">
        <f t="shared" si="5"/>
        <v>5.2228140384005708E-2</v>
      </c>
    </row>
    <row r="28" spans="1:50" x14ac:dyDescent="0.3">
      <c r="A28" s="1"/>
      <c r="B28">
        <v>24</v>
      </c>
      <c r="C28">
        <f>'S2 government employment'!J423</f>
        <v>10.223249031222094</v>
      </c>
      <c r="D28">
        <f>'S2 government employment'!J470</f>
        <v>10.716359824115486</v>
      </c>
      <c r="F28">
        <f>'S2 government employment'!J562</f>
        <v>10.322369795351785</v>
      </c>
      <c r="G28">
        <f>'S2 government employment'!J670</f>
        <v>11.074626131444314</v>
      </c>
      <c r="H28">
        <f>'S2 government employment'!J798</f>
        <v>11.168739089566269</v>
      </c>
      <c r="I28">
        <f>'S2 government employment'!J879</f>
        <v>10.981960294517581</v>
      </c>
      <c r="K28">
        <v>24</v>
      </c>
      <c r="L28" s="13">
        <f t="shared" si="8"/>
        <v>0.15441888653307068</v>
      </c>
      <c r="M28" s="13">
        <f t="shared" si="8"/>
        <v>0.27784098065214202</v>
      </c>
      <c r="O28" s="13">
        <f t="shared" si="8"/>
        <v>-0.34147667596476516</v>
      </c>
      <c r="P28" s="13">
        <f t="shared" si="8"/>
        <v>9.628912924299371E-2</v>
      </c>
      <c r="Q28" s="13">
        <f t="shared" si="8"/>
        <v>6.1570335172634216E-2</v>
      </c>
      <c r="R28" s="13">
        <f t="shared" si="8"/>
        <v>-4.5929506631097183E-3</v>
      </c>
      <c r="T28">
        <v>24</v>
      </c>
      <c r="U28">
        <f t="shared" si="13"/>
        <v>2.6821339267996791E-2</v>
      </c>
      <c r="V28">
        <f t="shared" si="13"/>
        <v>-1.5786000719456794E-2</v>
      </c>
      <c r="X28">
        <f t="shared" si="13"/>
        <v>-2.3685738097103837E-2</v>
      </c>
      <c r="Y28">
        <f t="shared" si="13"/>
        <v>2.4057799270003954E-2</v>
      </c>
      <c r="Z28">
        <f t="shared" si="13"/>
        <v>-1.6697391275025453E-2</v>
      </c>
      <c r="AA28">
        <f t="shared" si="13"/>
        <v>-2.2443926278000959E-2</v>
      </c>
      <c r="AB28">
        <f t="shared" si="30"/>
        <v>8</v>
      </c>
      <c r="AC28">
        <v>24</v>
      </c>
      <c r="AD28">
        <f t="shared" si="14"/>
        <v>-3.8593964618635748E-2</v>
      </c>
      <c r="AE28">
        <f t="shared" si="51"/>
        <v>9.628912924299371E-2</v>
      </c>
      <c r="AF28">
        <f t="shared" si="51"/>
        <v>6.1570335172634216E-2</v>
      </c>
      <c r="AG28">
        <f t="shared" si="51"/>
        <v>-4.5929506631097183E-3</v>
      </c>
      <c r="AI28">
        <v>24</v>
      </c>
      <c r="AJ28">
        <f t="shared" si="3"/>
        <v>0.13488309386162944</v>
      </c>
      <c r="AK28">
        <f t="shared" si="4"/>
        <v>0.10016429979126996</v>
      </c>
      <c r="AL28">
        <f t="shared" si="5"/>
        <v>3.400101395552603E-2</v>
      </c>
    </row>
    <row r="29" spans="1:50" x14ac:dyDescent="0.3">
      <c r="A29" s="1"/>
      <c r="B29">
        <v>25</v>
      </c>
      <c r="C29">
        <f>'S2 government employment'!J424</f>
        <v>10.205079793943634</v>
      </c>
      <c r="D29">
        <f>'S2 government employment'!J471</f>
        <v>10.740810470904531</v>
      </c>
      <c r="F29">
        <f>'S2 government employment'!J563</f>
        <v>10.326019611012338</v>
      </c>
      <c r="G29">
        <f>'S2 government employment'!J671</f>
        <v>11.107302780695449</v>
      </c>
      <c r="H29">
        <f>'S2 government employment'!J799</f>
        <v>11.148027339349136</v>
      </c>
      <c r="I29">
        <f>'S2 government employment'!J880</f>
        <v>10.977569029032763</v>
      </c>
      <c r="K29">
        <v>25</v>
      </c>
      <c r="L29" s="13">
        <f t="shared" si="8"/>
        <v>0.13624964925461036</v>
      </c>
      <c r="M29" s="13">
        <f t="shared" si="8"/>
        <v>0.30229162744118732</v>
      </c>
      <c r="O29" s="13">
        <f t="shared" si="8"/>
        <v>-0.33782686030421161</v>
      </c>
      <c r="P29" s="13">
        <f t="shared" si="8"/>
        <v>0.12896577849412871</v>
      </c>
      <c r="Q29" s="13">
        <f t="shared" si="8"/>
        <v>4.0858584955500987E-2</v>
      </c>
      <c r="R29" s="13">
        <f t="shared" si="8"/>
        <v>-8.9842161479278815E-3</v>
      </c>
      <c r="T29">
        <v>25</v>
      </c>
      <c r="U29">
        <f t="shared" si="13"/>
        <v>-1.8169237278460315E-2</v>
      </c>
      <c r="V29">
        <f t="shared" si="13"/>
        <v>2.4450646789045294E-2</v>
      </c>
      <c r="X29">
        <f t="shared" si="13"/>
        <v>3.649815660553557E-3</v>
      </c>
      <c r="Y29">
        <f t="shared" si="13"/>
        <v>3.2676649251135004E-2</v>
      </c>
      <c r="Z29">
        <f t="shared" si="13"/>
        <v>-2.0711750217133229E-2</v>
      </c>
      <c r="AA29">
        <f t="shared" si="13"/>
        <v>-4.3912654848181631E-3</v>
      </c>
      <c r="AB29">
        <f t="shared" si="30"/>
        <v>9</v>
      </c>
      <c r="AC29">
        <v>25</v>
      </c>
      <c r="AD29">
        <f t="shared" si="14"/>
        <v>-3.5283556228256234E-2</v>
      </c>
      <c r="AE29">
        <f t="shared" si="51"/>
        <v>0.12896577849412871</v>
      </c>
      <c r="AF29">
        <f t="shared" si="51"/>
        <v>4.0858584955500987E-2</v>
      </c>
      <c r="AG29">
        <f t="shared" si="51"/>
        <v>-8.9842161479278815E-3</v>
      </c>
      <c r="AI29">
        <v>25</v>
      </c>
      <c r="AJ29">
        <f t="shared" si="3"/>
        <v>0.16424933472238495</v>
      </c>
      <c r="AK29">
        <f t="shared" si="4"/>
        <v>7.6142141183757228E-2</v>
      </c>
      <c r="AL29">
        <f t="shared" si="5"/>
        <v>2.6299340080328353E-2</v>
      </c>
    </row>
    <row r="30" spans="1:50" x14ac:dyDescent="0.3">
      <c r="A30" s="1"/>
      <c r="B30">
        <v>26</v>
      </c>
      <c r="C30">
        <f>'S2 government employment'!J425</f>
        <v>10.211566730827018</v>
      </c>
      <c r="D30">
        <f>'S2 government employment'!J472</f>
        <v>10.739306632181229</v>
      </c>
      <c r="F30">
        <f>'S2 government employment'!J564</f>
        <v>10.327992409203169</v>
      </c>
      <c r="G30">
        <f>'S2 government employment'!J672</f>
        <v>11.063592185352444</v>
      </c>
      <c r="H30">
        <f>'S2 government employment'!J800</f>
        <v>11.132490084682175</v>
      </c>
      <c r="I30">
        <f>'S2 government employment'!J881</f>
        <v>10.961199472183889</v>
      </c>
      <c r="K30">
        <v>26</v>
      </c>
      <c r="L30" s="13">
        <f t="shared" si="8"/>
        <v>0.14273658613799434</v>
      </c>
      <c r="M30" s="13">
        <f t="shared" si="8"/>
        <v>0.30078778871788536</v>
      </c>
      <c r="O30" s="13">
        <f t="shared" si="8"/>
        <v>-0.33585406211338054</v>
      </c>
      <c r="P30" s="13">
        <f t="shared" si="8"/>
        <v>8.5255183151124569E-2</v>
      </c>
      <c r="Q30" s="13">
        <f t="shared" si="8"/>
        <v>2.5321330288539556E-2</v>
      </c>
      <c r="R30" s="13">
        <f t="shared" si="8"/>
        <v>-2.5353772996801638E-2</v>
      </c>
      <c r="T30">
        <v>26</v>
      </c>
      <c r="U30">
        <f t="shared" si="13"/>
        <v>6.4869368833839758E-3</v>
      </c>
      <c r="V30">
        <f t="shared" si="13"/>
        <v>-1.5038387233019535E-3</v>
      </c>
      <c r="X30">
        <f t="shared" si="13"/>
        <v>1.972798190831071E-3</v>
      </c>
      <c r="Y30">
        <f t="shared" si="13"/>
        <v>-4.3710595343004144E-2</v>
      </c>
      <c r="Z30">
        <f t="shared" si="13"/>
        <v>-1.5537254666961431E-2</v>
      </c>
      <c r="AA30">
        <f t="shared" si="13"/>
        <v>-1.6369556848873756E-2</v>
      </c>
      <c r="AB30">
        <f t="shared" si="30"/>
        <v>9</v>
      </c>
      <c r="AC30">
        <v>26</v>
      </c>
      <c r="AD30">
        <f t="shared" si="14"/>
        <v>-3.2964924111285203E-2</v>
      </c>
      <c r="AE30">
        <f t="shared" si="51"/>
        <v>8.5255183151124569E-2</v>
      </c>
      <c r="AF30">
        <f t="shared" si="51"/>
        <v>2.5321330288539556E-2</v>
      </c>
      <c r="AG30">
        <f t="shared" si="51"/>
        <v>-2.5353772996801638E-2</v>
      </c>
      <c r="AI30">
        <v>26</v>
      </c>
      <c r="AJ30">
        <f t="shared" si="3"/>
        <v>0.11822010726240978</v>
      </c>
      <c r="AK30">
        <f t="shared" si="4"/>
        <v>5.8286254399824759E-2</v>
      </c>
      <c r="AL30">
        <f t="shared" si="5"/>
        <v>7.611151114483565E-3</v>
      </c>
    </row>
    <row r="31" spans="1:50" x14ac:dyDescent="0.3">
      <c r="A31" s="1"/>
      <c r="B31">
        <v>27</v>
      </c>
      <c r="C31">
        <f>'S2 government employment'!J426</f>
        <v>10.219128996692392</v>
      </c>
      <c r="D31">
        <f>'S2 government employment'!J473</f>
        <v>10.733340841686378</v>
      </c>
      <c r="F31">
        <f>'S2 government employment'!J565</f>
        <v>10.286173438855306</v>
      </c>
      <c r="G31">
        <f>'S2 government employment'!J673</f>
        <v>11.065466739414299</v>
      </c>
      <c r="H31">
        <f>'S2 government employment'!J801</f>
        <v>11.13303815698599</v>
      </c>
      <c r="I31">
        <f>'S2 government employment'!J882</f>
        <v>10.953891070170139</v>
      </c>
      <c r="K31">
        <v>27</v>
      </c>
      <c r="L31" s="13">
        <f t="shared" si="8"/>
        <v>0.15029885200336857</v>
      </c>
      <c r="M31" s="13">
        <f t="shared" si="8"/>
        <v>0.29482199822303379</v>
      </c>
      <c r="O31" s="13">
        <f t="shared" si="8"/>
        <v>-0.37767303246124406</v>
      </c>
      <c r="P31" s="13">
        <f t="shared" si="8"/>
        <v>8.7129737212979563E-2</v>
      </c>
      <c r="Q31" s="13">
        <f t="shared" si="8"/>
        <v>2.5869402592354263E-2</v>
      </c>
      <c r="R31" s="13">
        <f t="shared" si="8"/>
        <v>-3.2662175010552019E-2</v>
      </c>
      <c r="T31">
        <v>27</v>
      </c>
      <c r="U31">
        <f t="shared" si="13"/>
        <v>7.5622658653742292E-3</v>
      </c>
      <c r="V31">
        <f t="shared" si="13"/>
        <v>-5.965790494851575E-3</v>
      </c>
      <c r="X31">
        <f t="shared" si="13"/>
        <v>-4.1818970347863527E-2</v>
      </c>
      <c r="Y31">
        <f t="shared" si="13"/>
        <v>1.8745540618549938E-3</v>
      </c>
      <c r="Z31">
        <f t="shared" si="13"/>
        <v>5.4807230381470617E-4</v>
      </c>
      <c r="AA31">
        <f t="shared" si="13"/>
        <v>-7.3084020137503813E-3</v>
      </c>
      <c r="AB31">
        <f t="shared" si="30"/>
        <v>9</v>
      </c>
      <c r="AC31">
        <v>27</v>
      </c>
      <c r="AD31">
        <f t="shared" si="14"/>
        <v>-4.6372422437065491E-2</v>
      </c>
      <c r="AE31">
        <f t="shared" si="51"/>
        <v>8.7129737212979563E-2</v>
      </c>
      <c r="AF31">
        <f t="shared" si="51"/>
        <v>2.5869402592354263E-2</v>
      </c>
      <c r="AG31">
        <f t="shared" si="51"/>
        <v>-3.2662175010552019E-2</v>
      </c>
      <c r="AI31">
        <v>27</v>
      </c>
      <c r="AJ31">
        <f t="shared" si="3"/>
        <v>0.13350215965004505</v>
      </c>
      <c r="AK31">
        <f t="shared" si="4"/>
        <v>7.2241825029419754E-2</v>
      </c>
      <c r="AL31">
        <f t="shared" si="5"/>
        <v>1.3710247426513472E-2</v>
      </c>
    </row>
    <row r="32" spans="1:50" x14ac:dyDescent="0.3">
      <c r="A32" s="1"/>
      <c r="B32">
        <v>28</v>
      </c>
      <c r="C32">
        <f>'S2 government employment'!J427</f>
        <v>10.225536529310848</v>
      </c>
      <c r="D32">
        <f>'S2 government employment'!J474</f>
        <v>10.725098406747891</v>
      </c>
      <c r="F32">
        <f>'S2 government employment'!J566</f>
        <v>10.284384069654951</v>
      </c>
      <c r="G32">
        <f>'S2 government employment'!J674</f>
        <v>11.069538695215464</v>
      </c>
      <c r="H32">
        <f>'S2 government employment'!J802</f>
        <v>11.13586413052197</v>
      </c>
      <c r="I32">
        <f>'S2 government employment'!J883</f>
        <v>10.946285898287348</v>
      </c>
      <c r="K32">
        <v>28</v>
      </c>
      <c r="L32" s="13">
        <f t="shared" si="8"/>
        <v>0.15670638462182396</v>
      </c>
      <c r="M32" s="13">
        <f t="shared" si="8"/>
        <v>0.28657956328454759</v>
      </c>
      <c r="O32" s="13">
        <f t="shared" si="8"/>
        <v>-0.37946240166159839</v>
      </c>
      <c r="P32" s="13">
        <f t="shared" si="8"/>
        <v>9.1201693014143714E-2</v>
      </c>
      <c r="Q32" s="13">
        <f t="shared" si="8"/>
        <v>2.8695376128334615E-2</v>
      </c>
      <c r="R32" s="13">
        <f t="shared" si="8"/>
        <v>-4.0267346893342548E-2</v>
      </c>
      <c r="T32">
        <v>28</v>
      </c>
      <c r="U32">
        <f t="shared" si="13"/>
        <v>6.4075326184553916E-3</v>
      </c>
      <c r="V32">
        <f t="shared" si="13"/>
        <v>-8.2424349384861983E-3</v>
      </c>
      <c r="X32">
        <f t="shared" si="13"/>
        <v>-1.7893692003543293E-3</v>
      </c>
      <c r="Y32">
        <f t="shared" si="13"/>
        <v>4.071955801164151E-3</v>
      </c>
      <c r="Z32">
        <f t="shared" si="13"/>
        <v>2.8259735359803528E-3</v>
      </c>
      <c r="AA32">
        <f t="shared" si="13"/>
        <v>-7.605171882790529E-3</v>
      </c>
      <c r="AB32">
        <f t="shared" si="30"/>
        <v>10</v>
      </c>
      <c r="AC32">
        <v>28</v>
      </c>
      <c r="AD32">
        <f t="shared" si="14"/>
        <v>-4.7580512943860537E-2</v>
      </c>
      <c r="AE32">
        <f t="shared" si="51"/>
        <v>9.1201693014143714E-2</v>
      </c>
      <c r="AF32">
        <f t="shared" si="51"/>
        <v>2.8695376128334615E-2</v>
      </c>
      <c r="AG32">
        <f t="shared" si="51"/>
        <v>-4.0267346893342548E-2</v>
      </c>
      <c r="AI32">
        <v>28</v>
      </c>
      <c r="AJ32">
        <f t="shared" si="3"/>
        <v>0.13878220595800425</v>
      </c>
      <c r="AK32">
        <f t="shared" si="4"/>
        <v>7.6275889072195152E-2</v>
      </c>
      <c r="AL32">
        <f t="shared" si="5"/>
        <v>7.3131660505179885E-3</v>
      </c>
    </row>
    <row r="33" spans="1:38" x14ac:dyDescent="0.3">
      <c r="A33" s="1"/>
      <c r="B33">
        <v>29</v>
      </c>
      <c r="C33">
        <f>'S2 government employment'!J428</f>
        <v>10.257803981746962</v>
      </c>
      <c r="D33">
        <f>'S2 government employment'!J475</f>
        <v>10.710007337416332</v>
      </c>
      <c r="F33">
        <f>'S2 government employment'!J567</f>
        <v>10.283029001074114</v>
      </c>
      <c r="G33">
        <f>'S2 government employment'!J675</f>
        <v>11.06954653675017</v>
      </c>
      <c r="H33">
        <f>'S2 government employment'!J803</f>
        <v>11.084213787430427</v>
      </c>
      <c r="I33">
        <f>'S2 government employment'!J884</f>
        <v>10.943437014544195</v>
      </c>
      <c r="K33">
        <v>29</v>
      </c>
      <c r="L33" s="13">
        <f t="shared" si="8"/>
        <v>0.18897383705793835</v>
      </c>
      <c r="M33" s="13">
        <f t="shared" si="8"/>
        <v>0.27148849395298846</v>
      </c>
      <c r="O33" s="13">
        <f t="shared" si="8"/>
        <v>-0.38081747024243562</v>
      </c>
      <c r="P33" s="13">
        <f t="shared" si="8"/>
        <v>9.1209534548850613E-2</v>
      </c>
      <c r="Q33" s="13">
        <f t="shared" si="8"/>
        <v>-2.2954966963208534E-2</v>
      </c>
      <c r="R33" s="13">
        <f t="shared" si="8"/>
        <v>-4.3116230636496056E-2</v>
      </c>
      <c r="T33">
        <v>29</v>
      </c>
      <c r="U33">
        <f t="shared" si="13"/>
        <v>3.2267452436114397E-2</v>
      </c>
      <c r="V33">
        <f t="shared" si="13"/>
        <v>-1.5091069331559126E-2</v>
      </c>
      <c r="X33">
        <f t="shared" si="13"/>
        <v>-1.3550685808372265E-3</v>
      </c>
      <c r="Y33">
        <f t="shared" si="13"/>
        <v>7.841534706898301E-6</v>
      </c>
      <c r="Z33">
        <f t="shared" si="13"/>
        <v>-5.1650343091543149E-2</v>
      </c>
      <c r="AA33">
        <f t="shared" si="13"/>
        <v>-2.8488837431535075E-3</v>
      </c>
      <c r="AB33">
        <f t="shared" si="30"/>
        <v>10</v>
      </c>
      <c r="AC33">
        <v>29</v>
      </c>
      <c r="AD33">
        <f t="shared" si="14"/>
        <v>-4.2306741435954524E-2</v>
      </c>
      <c r="AE33">
        <f t="shared" si="51"/>
        <v>9.1209534548850613E-2</v>
      </c>
      <c r="AF33">
        <f t="shared" si="51"/>
        <v>-2.2954966963208534E-2</v>
      </c>
      <c r="AG33">
        <f t="shared" si="51"/>
        <v>-4.3116230636496056E-2</v>
      </c>
      <c r="AI33">
        <v>29</v>
      </c>
      <c r="AJ33">
        <f t="shared" si="3"/>
        <v>0.13351627598480514</v>
      </c>
      <c r="AK33">
        <f t="shared" si="4"/>
        <v>1.935177447274599E-2</v>
      </c>
      <c r="AL33">
        <f t="shared" si="5"/>
        <v>-8.0948920054153134E-4</v>
      </c>
    </row>
    <row r="34" spans="1:38" x14ac:dyDescent="0.3">
      <c r="A34" s="1"/>
      <c r="B34">
        <v>30</v>
      </c>
      <c r="C34">
        <f>'S2 government employment'!J429</f>
        <v>10.235882139546133</v>
      </c>
      <c r="D34">
        <f>'S2 government employment'!J476</f>
        <v>10.684414341676385</v>
      </c>
      <c r="F34">
        <f>'S2 government employment'!J568</f>
        <v>10.256458330543317</v>
      </c>
      <c r="G34">
        <f>'S2 government employment'!J676</f>
        <v>11.079608349183244</v>
      </c>
      <c r="H34">
        <f>'S2 government employment'!J804</f>
        <v>11.044309537273145</v>
      </c>
      <c r="I34">
        <f>'S2 government employment'!J885</f>
        <v>10.93783601812865</v>
      </c>
      <c r="K34">
        <v>30</v>
      </c>
      <c r="L34" s="13">
        <f t="shared" si="8"/>
        <v>0.16705199485710942</v>
      </c>
      <c r="M34" s="13">
        <f t="shared" si="8"/>
        <v>0.24589549821304146</v>
      </c>
      <c r="O34" s="13">
        <f t="shared" si="8"/>
        <v>-0.40738814077323227</v>
      </c>
      <c r="P34" s="13">
        <f t="shared" si="8"/>
        <v>0.10127134698192464</v>
      </c>
      <c r="Q34" s="13">
        <f t="shared" si="8"/>
        <v>-6.285921712049003E-2</v>
      </c>
      <c r="R34" s="13">
        <f t="shared" si="8"/>
        <v>-4.8717227052041068E-2</v>
      </c>
      <c r="T34">
        <v>30</v>
      </c>
      <c r="U34">
        <f t="shared" si="13"/>
        <v>-2.1921842200828934E-2</v>
      </c>
      <c r="V34">
        <f t="shared" si="13"/>
        <v>-2.5592995739947E-2</v>
      </c>
      <c r="X34">
        <f t="shared" si="13"/>
        <v>-2.6570670530796647E-2</v>
      </c>
      <c r="Y34">
        <f t="shared" si="13"/>
        <v>1.0061812433074024E-2</v>
      </c>
      <c r="Z34">
        <f t="shared" si="13"/>
        <v>-3.9904250157281496E-2</v>
      </c>
      <c r="AA34">
        <f t="shared" si="13"/>
        <v>-5.600996415545012E-3</v>
      </c>
      <c r="AB34">
        <f t="shared" si="30"/>
        <v>10</v>
      </c>
      <c r="AC34">
        <v>30</v>
      </c>
      <c r="AD34">
        <f t="shared" si="14"/>
        <v>-6.7001910926478725E-2</v>
      </c>
      <c r="AE34">
        <f t="shared" si="51"/>
        <v>0.10127134698192464</v>
      </c>
      <c r="AF34">
        <f t="shared" si="51"/>
        <v>-6.285921712049003E-2</v>
      </c>
      <c r="AG34">
        <f t="shared" si="51"/>
        <v>-4.8717227052041068E-2</v>
      </c>
      <c r="AI34">
        <v>30</v>
      </c>
      <c r="AJ34">
        <f t="shared" si="3"/>
        <v>0.16827325790840336</v>
      </c>
      <c r="AK34">
        <f t="shared" si="4"/>
        <v>4.1426938059886953E-3</v>
      </c>
      <c r="AL34">
        <f t="shared" si="5"/>
        <v>1.8284683874437657E-2</v>
      </c>
    </row>
    <row r="35" spans="1:38" x14ac:dyDescent="0.3">
      <c r="A35" s="1"/>
      <c r="B35">
        <v>31</v>
      </c>
      <c r="C35">
        <f>'S2 government employment'!J430</f>
        <v>10.299455170249237</v>
      </c>
      <c r="D35">
        <f>'S2 government employment'!J477</f>
        <v>10.661143454246902</v>
      </c>
      <c r="F35">
        <f>'S2 government employment'!J569</f>
        <v>10.256741385078621</v>
      </c>
      <c r="G35">
        <f>'S2 government employment'!J677</f>
        <v>11.07376192542522</v>
      </c>
      <c r="H35">
        <f>'S2 government employment'!J805</f>
        <v>11.062866034649058</v>
      </c>
      <c r="I35">
        <f>'S2 government employment'!J886</f>
        <v>10.907260696247652</v>
      </c>
      <c r="K35">
        <v>31</v>
      </c>
      <c r="L35" s="13">
        <f t="shared" si="8"/>
        <v>0.23062502556021336</v>
      </c>
      <c r="M35" s="13">
        <f t="shared" si="8"/>
        <v>0.22262461078355855</v>
      </c>
      <c r="O35" s="13">
        <f t="shared" si="8"/>
        <v>-0.4071050862379284</v>
      </c>
      <c r="P35" s="13">
        <f t="shared" si="8"/>
        <v>9.5424923223900393E-2</v>
      </c>
      <c r="Q35" s="13">
        <f t="shared" si="8"/>
        <v>-4.4302719744576891E-2</v>
      </c>
      <c r="R35" s="13">
        <f t="shared" si="8"/>
        <v>-7.9292548933038276E-2</v>
      </c>
      <c r="T35">
        <v>31</v>
      </c>
      <c r="U35">
        <f t="shared" si="13"/>
        <v>6.3573030703103939E-2</v>
      </c>
      <c r="V35">
        <f t="shared" si="13"/>
        <v>-2.3270887429482912E-2</v>
      </c>
      <c r="X35">
        <f t="shared" si="13"/>
        <v>2.830545353038616E-4</v>
      </c>
      <c r="Y35">
        <f t="shared" si="13"/>
        <v>-5.846423758024244E-3</v>
      </c>
      <c r="Z35">
        <f t="shared" si="13"/>
        <v>1.8556497375913139E-2</v>
      </c>
      <c r="AA35">
        <f t="shared" si="13"/>
        <v>-3.0575321880997208E-2</v>
      </c>
      <c r="AB35">
        <f t="shared" si="30"/>
        <v>11</v>
      </c>
      <c r="AC35">
        <v>31</v>
      </c>
      <c r="AD35">
        <f t="shared" si="14"/>
        <v>-5.3473511656837093E-2</v>
      </c>
      <c r="AE35">
        <f t="shared" si="51"/>
        <v>9.5424923223900393E-2</v>
      </c>
      <c r="AF35">
        <f t="shared" si="51"/>
        <v>-4.4302719744576891E-2</v>
      </c>
      <c r="AG35">
        <f t="shared" si="51"/>
        <v>-7.9292548933038276E-2</v>
      </c>
      <c r="AI35">
        <v>31</v>
      </c>
      <c r="AJ35">
        <f t="shared" si="3"/>
        <v>0.14889843488073748</v>
      </c>
      <c r="AK35">
        <f t="shared" si="4"/>
        <v>9.1707919122602025E-3</v>
      </c>
      <c r="AL35">
        <f t="shared" si="5"/>
        <v>-2.5819037276201183E-2</v>
      </c>
    </row>
    <row r="36" spans="1:38" x14ac:dyDescent="0.3">
      <c r="A36" s="1"/>
      <c r="B36">
        <v>32</v>
      </c>
      <c r="C36">
        <f>'S2 government employment'!J431</f>
        <v>10.316344322756382</v>
      </c>
      <c r="D36">
        <f>'S2 government employment'!J478</f>
        <v>10.6714165405913</v>
      </c>
      <c r="F36">
        <f>'S2 government employment'!J570</f>
        <v>10.25241381154885</v>
      </c>
      <c r="G36">
        <f>'S2 government employment'!J678</f>
        <v>11.072312194168351</v>
      </c>
      <c r="H36">
        <f>'S2 government employment'!J806</f>
        <v>11.040439043345419</v>
      </c>
      <c r="I36">
        <f>'S2 government employment'!J887</f>
        <v>10.874927248279045</v>
      </c>
      <c r="K36">
        <v>32</v>
      </c>
      <c r="L36" s="13">
        <f t="shared" si="8"/>
        <v>0.24751417806735887</v>
      </c>
      <c r="M36" s="13">
        <f t="shared" si="8"/>
        <v>0.2328976971279566</v>
      </c>
      <c r="O36" s="13">
        <f t="shared" si="8"/>
        <v>-0.4114326597676996</v>
      </c>
      <c r="P36" s="13">
        <f t="shared" si="8"/>
        <v>9.397519196703108E-2</v>
      </c>
      <c r="Q36" s="13">
        <f t="shared" si="8"/>
        <v>-6.6729711048216345E-2</v>
      </c>
      <c r="R36" s="13">
        <f t="shared" si="8"/>
        <v>-0.11162599690164576</v>
      </c>
      <c r="T36">
        <v>32</v>
      </c>
      <c r="U36">
        <f t="shared" si="13"/>
        <v>1.6889152507145511E-2</v>
      </c>
      <c r="V36">
        <f t="shared" si="13"/>
        <v>1.0273086344398052E-2</v>
      </c>
      <c r="X36">
        <f t="shared" si="13"/>
        <v>-4.3275735297712004E-3</v>
      </c>
      <c r="Y36">
        <f t="shared" si="13"/>
        <v>-1.4497312568693133E-3</v>
      </c>
      <c r="Z36">
        <f t="shared" si="13"/>
        <v>-2.2426991303639454E-2</v>
      </c>
      <c r="AA36">
        <f t="shared" si="13"/>
        <v>-3.2333447968607487E-2</v>
      </c>
      <c r="AB36">
        <f t="shared" si="30"/>
        <v>11</v>
      </c>
      <c r="AC36">
        <v>32</v>
      </c>
      <c r="AD36">
        <f t="shared" si="14"/>
        <v>-4.5861956549579641E-2</v>
      </c>
      <c r="AE36">
        <f t="shared" si="51"/>
        <v>9.397519196703108E-2</v>
      </c>
      <c r="AF36">
        <f t="shared" si="51"/>
        <v>-6.6729711048216345E-2</v>
      </c>
      <c r="AG36">
        <f t="shared" si="51"/>
        <v>-0.11162599690164576</v>
      </c>
      <c r="AI36">
        <v>32</v>
      </c>
      <c r="AJ36">
        <f t="shared" si="3"/>
        <v>0.13983714851661072</v>
      </c>
      <c r="AK36">
        <f t="shared" si="4"/>
        <v>-2.0867754498636704E-2</v>
      </c>
      <c r="AL36">
        <f t="shared" si="5"/>
        <v>-6.5764040352066122E-2</v>
      </c>
    </row>
    <row r="37" spans="1:38" x14ac:dyDescent="0.3">
      <c r="A37" s="1"/>
      <c r="B37">
        <v>33</v>
      </c>
      <c r="C37">
        <f>'S2 government employment'!J432</f>
        <v>10.336467492458764</v>
      </c>
      <c r="D37">
        <f>'S2 government employment'!J479</f>
        <v>10.666850228460016</v>
      </c>
      <c r="F37">
        <f>'S2 government employment'!J571</f>
        <v>10.274423856901356</v>
      </c>
      <c r="G37">
        <f>'S2 government employment'!J679</f>
        <v>11.083067307164089</v>
      </c>
      <c r="H37">
        <f>'S2 government employment'!J807</f>
        <v>11.031386081232688</v>
      </c>
      <c r="I37">
        <f>'S2 government employment'!J888</f>
        <v>10.827245606558201</v>
      </c>
      <c r="K37">
        <v>33</v>
      </c>
      <c r="L37" s="13">
        <f t="shared" si="8"/>
        <v>0.26763734776974069</v>
      </c>
      <c r="M37" s="13">
        <f t="shared" si="8"/>
        <v>0.22833138499667172</v>
      </c>
      <c r="O37" s="13">
        <f t="shared" si="8"/>
        <v>-0.38942261441519399</v>
      </c>
      <c r="P37" s="13">
        <f t="shared" si="8"/>
        <v>0.10473030496276969</v>
      </c>
      <c r="Q37" s="13">
        <f t="shared" si="8"/>
        <v>-7.5782673160947667E-2</v>
      </c>
      <c r="R37" s="13">
        <f t="shared" si="8"/>
        <v>-0.15930763862249009</v>
      </c>
      <c r="T37">
        <v>33</v>
      </c>
      <c r="U37">
        <f t="shared" si="13"/>
        <v>2.0123169702381816E-2</v>
      </c>
      <c r="V37">
        <f t="shared" si="13"/>
        <v>-4.5663121312848887E-3</v>
      </c>
      <c r="X37">
        <f t="shared" si="13"/>
        <v>2.2010045352505614E-2</v>
      </c>
      <c r="Y37">
        <f t="shared" si="13"/>
        <v>1.0755112995738614E-2</v>
      </c>
      <c r="Z37">
        <f t="shared" si="13"/>
        <v>-9.052962112731322E-3</v>
      </c>
      <c r="AA37">
        <f t="shared" si="13"/>
        <v>-4.7681641720844326E-2</v>
      </c>
      <c r="AB37">
        <f t="shared" si="30"/>
        <v>11</v>
      </c>
      <c r="AC37">
        <v>33</v>
      </c>
      <c r="AD37">
        <f t="shared" si="14"/>
        <v>-3.3339655575045458E-2</v>
      </c>
      <c r="AE37">
        <f t="shared" si="51"/>
        <v>0.10473030496276969</v>
      </c>
      <c r="AF37">
        <f t="shared" si="51"/>
        <v>-7.5782673160947667E-2</v>
      </c>
      <c r="AG37">
        <f t="shared" si="51"/>
        <v>-0.15930763862249009</v>
      </c>
      <c r="AI37">
        <v>33</v>
      </c>
      <c r="AJ37">
        <f t="shared" si="3"/>
        <v>0.13806996053781515</v>
      </c>
      <c r="AK37">
        <f t="shared" si="4"/>
        <v>-4.2443017585902208E-2</v>
      </c>
      <c r="AL37">
        <f t="shared" si="5"/>
        <v>-0.12596798304744464</v>
      </c>
    </row>
    <row r="38" spans="1:38" x14ac:dyDescent="0.3">
      <c r="A38" s="1"/>
      <c r="B38">
        <v>34</v>
      </c>
      <c r="C38">
        <f>'S2 government employment'!J433</f>
        <v>10.347899226979612</v>
      </c>
      <c r="D38">
        <f>'S2 government employment'!J480</f>
        <v>10.626476838710635</v>
      </c>
      <c r="F38">
        <f>'S2 government employment'!J572</f>
        <v>10.283825738607911</v>
      </c>
      <c r="G38">
        <f>'S2 government employment'!J680</f>
        <v>11.08208340703781</v>
      </c>
      <c r="H38">
        <f>'S2 government employment'!J808</f>
        <v>11.051089446486602</v>
      </c>
      <c r="I38">
        <f>'S2 government employment'!J889</f>
        <v>10.84233358714383</v>
      </c>
      <c r="K38">
        <v>34</v>
      </c>
      <c r="L38" s="13">
        <f t="shared" si="8"/>
        <v>0.27906908229058836</v>
      </c>
      <c r="M38" s="13">
        <f t="shared" si="8"/>
        <v>0.18795799524729162</v>
      </c>
      <c r="O38" s="13">
        <f t="shared" si="8"/>
        <v>-0.38002073270863868</v>
      </c>
      <c r="P38" s="13">
        <f t="shared" si="8"/>
        <v>0.10374640483649067</v>
      </c>
      <c r="Q38" s="13">
        <f t="shared" si="8"/>
        <v>-5.6079307907033638E-2</v>
      </c>
      <c r="R38" s="13">
        <f t="shared" si="8"/>
        <v>-0.14421965803686021</v>
      </c>
      <c r="T38">
        <v>34</v>
      </c>
      <c r="U38">
        <f t="shared" si="13"/>
        <v>1.143173452084767E-2</v>
      </c>
      <c r="V38">
        <f t="shared" si="13"/>
        <v>-4.0373389749380095E-2</v>
      </c>
      <c r="X38">
        <f t="shared" si="13"/>
        <v>9.4018817065553151E-3</v>
      </c>
      <c r="Y38">
        <f t="shared" si="13"/>
        <v>-9.8390012627902479E-4</v>
      </c>
      <c r="Z38">
        <f t="shared" si="13"/>
        <v>1.9703365253914029E-2</v>
      </c>
      <c r="AA38">
        <f t="shared" si="13"/>
        <v>1.5087980585629879E-2</v>
      </c>
      <c r="AB38">
        <f t="shared" si="30"/>
        <v>12</v>
      </c>
      <c r="AC38">
        <v>34</v>
      </c>
      <c r="AD38">
        <f t="shared" si="14"/>
        <v>-3.9852913415704495E-2</v>
      </c>
      <c r="AE38">
        <f t="shared" ref="AE38:AG53" si="52">AE37+Y38</f>
        <v>0.10374640483649067</v>
      </c>
      <c r="AF38">
        <f t="shared" si="52"/>
        <v>-5.6079307907033638E-2</v>
      </c>
      <c r="AG38">
        <f t="shared" si="52"/>
        <v>-0.14421965803686021</v>
      </c>
      <c r="AI38">
        <v>34</v>
      </c>
      <c r="AJ38">
        <f t="shared" si="3"/>
        <v>0.14359931825219516</v>
      </c>
      <c r="AK38">
        <f t="shared" si="4"/>
        <v>-1.6226394491329142E-2</v>
      </c>
      <c r="AL38">
        <f t="shared" si="5"/>
        <v>-0.10436674462115572</v>
      </c>
    </row>
    <row r="39" spans="1:38" x14ac:dyDescent="0.3">
      <c r="A39" s="1"/>
      <c r="B39">
        <v>35</v>
      </c>
      <c r="C39">
        <f>'S2 government employment'!J434</f>
        <v>10.364427522436769</v>
      </c>
      <c r="D39">
        <f>'S2 government employment'!J481</f>
        <v>10.659170192236326</v>
      </c>
      <c r="F39">
        <f>'S2 government employment'!J573</f>
        <v>10.291680565748216</v>
      </c>
      <c r="G39">
        <f>'S2 government employment'!J681</f>
        <v>11.07901568613112</v>
      </c>
      <c r="H39">
        <f>'S2 government employment'!J809</f>
        <v>11.047463436442211</v>
      </c>
      <c r="I39">
        <f>'S2 government employment'!J890</f>
        <v>10.831973245486678</v>
      </c>
      <c r="K39">
        <v>35</v>
      </c>
      <c r="L39" s="13">
        <f t="shared" si="8"/>
        <v>0.29559737774774497</v>
      </c>
      <c r="M39" s="13">
        <f t="shared" si="8"/>
        <v>0.2206513487729822</v>
      </c>
      <c r="O39" s="13">
        <f t="shared" si="8"/>
        <v>-0.37216590556833395</v>
      </c>
      <c r="P39" s="13">
        <f t="shared" si="8"/>
        <v>0.10067868392980017</v>
      </c>
      <c r="Q39" s="13">
        <f t="shared" si="8"/>
        <v>-5.9705317951424419E-2</v>
      </c>
      <c r="R39" s="13">
        <f t="shared" si="8"/>
        <v>-0.15457999969401293</v>
      </c>
      <c r="T39">
        <v>35</v>
      </c>
      <c r="U39">
        <f t="shared" si="13"/>
        <v>1.6528295457156617E-2</v>
      </c>
      <c r="V39">
        <f t="shared" si="13"/>
        <v>3.2693353525690583E-2</v>
      </c>
      <c r="X39">
        <f t="shared" si="13"/>
        <v>7.854827140304721E-3</v>
      </c>
      <c r="Y39">
        <f t="shared" si="13"/>
        <v>-3.0677209066904965E-3</v>
      </c>
      <c r="Z39">
        <f t="shared" si="13"/>
        <v>-3.6260100443907817E-3</v>
      </c>
      <c r="AA39">
        <f t="shared" si="13"/>
        <v>-1.0360341657152716E-2</v>
      </c>
      <c r="AB39">
        <f t="shared" si="30"/>
        <v>12</v>
      </c>
      <c r="AC39">
        <v>35</v>
      </c>
      <c r="AD39">
        <f t="shared" si="14"/>
        <v>-2.0827421374653855E-2</v>
      </c>
      <c r="AE39">
        <f t="shared" si="52"/>
        <v>0.10067868392980017</v>
      </c>
      <c r="AF39">
        <f t="shared" si="52"/>
        <v>-5.9705317951424419E-2</v>
      </c>
      <c r="AG39">
        <f t="shared" si="52"/>
        <v>-0.15457999969401293</v>
      </c>
      <c r="AI39">
        <v>35</v>
      </c>
      <c r="AJ39">
        <f t="shared" si="3"/>
        <v>0.12150610530445402</v>
      </c>
      <c r="AK39">
        <f t="shared" si="4"/>
        <v>-3.8877896576770564E-2</v>
      </c>
      <c r="AL39">
        <f t="shared" si="5"/>
        <v>-0.13375257831935908</v>
      </c>
    </row>
    <row r="40" spans="1:38" x14ac:dyDescent="0.3">
      <c r="A40" s="1"/>
      <c r="B40">
        <v>36</v>
      </c>
      <c r="C40">
        <f>'S2 government employment'!J435</f>
        <v>10.385490787992046</v>
      </c>
      <c r="D40">
        <f>'S2 government employment'!J482</f>
        <v>10.672210364046009</v>
      </c>
      <c r="F40">
        <f>'S2 government employment'!J574</f>
        <v>10.31147289612459</v>
      </c>
      <c r="G40">
        <f>'S2 government employment'!J682</f>
        <v>11.11828925977118</v>
      </c>
      <c r="H40">
        <f>'S2 government employment'!J810</f>
        <v>11.058460720457266</v>
      </c>
      <c r="I40">
        <f>'S2 government employment'!J891</f>
        <v>10.817787874542145</v>
      </c>
      <c r="K40">
        <v>36</v>
      </c>
      <c r="L40" s="13">
        <f t="shared" si="8"/>
        <v>0.31666064330302213</v>
      </c>
      <c r="M40" s="13">
        <f t="shared" si="8"/>
        <v>0.23369152058266529</v>
      </c>
      <c r="O40" s="13">
        <f t="shared" si="8"/>
        <v>-0.35237357519195989</v>
      </c>
      <c r="P40" s="13">
        <f t="shared" si="8"/>
        <v>0.13995225756985974</v>
      </c>
      <c r="Q40" s="13">
        <f t="shared" si="8"/>
        <v>-4.8708033936369688E-2</v>
      </c>
      <c r="R40" s="13">
        <f t="shared" si="8"/>
        <v>-0.16876537063854613</v>
      </c>
      <c r="T40">
        <v>36</v>
      </c>
      <c r="U40">
        <f t="shared" si="13"/>
        <v>2.1063265555277155E-2</v>
      </c>
      <c r="V40">
        <f t="shared" si="13"/>
        <v>1.3040171809683088E-2</v>
      </c>
      <c r="X40">
        <f t="shared" si="13"/>
        <v>1.9792330376374068E-2</v>
      </c>
      <c r="Y40">
        <f t="shared" si="13"/>
        <v>3.9273573640059567E-2</v>
      </c>
      <c r="Z40">
        <f t="shared" si="13"/>
        <v>1.0997284015054731E-2</v>
      </c>
      <c r="AA40">
        <f t="shared" si="13"/>
        <v>-1.4185370944533204E-2</v>
      </c>
      <c r="AB40">
        <f t="shared" si="30"/>
        <v>12</v>
      </c>
      <c r="AC40">
        <v>36</v>
      </c>
      <c r="AD40">
        <f t="shared" si="14"/>
        <v>-2.8621654608757506E-3</v>
      </c>
      <c r="AE40">
        <f t="shared" si="52"/>
        <v>0.13995225756985974</v>
      </c>
      <c r="AF40">
        <f t="shared" si="52"/>
        <v>-4.8708033936369688E-2</v>
      </c>
      <c r="AG40">
        <f t="shared" si="52"/>
        <v>-0.16876537063854613</v>
      </c>
      <c r="AI40">
        <v>36</v>
      </c>
      <c r="AJ40">
        <f t="shared" si="3"/>
        <v>0.14281442303073549</v>
      </c>
      <c r="AK40">
        <f t="shared" si="4"/>
        <v>-4.5845868475493934E-2</v>
      </c>
      <c r="AL40">
        <f t="shared" si="5"/>
        <v>-0.16590320517767038</v>
      </c>
    </row>
    <row r="41" spans="1:38" x14ac:dyDescent="0.3">
      <c r="A41" s="1"/>
      <c r="B41">
        <v>37</v>
      </c>
      <c r="C41">
        <f>'S2 government employment'!J436</f>
        <v>10.367710359340625</v>
      </c>
      <c r="D41">
        <f>'S2 government employment'!J483</f>
        <v>10.665517139304956</v>
      </c>
      <c r="F41">
        <f>'S2 government employment'!J575</f>
        <v>10.336253705986209</v>
      </c>
      <c r="G41">
        <f>'S2 government employment'!J683</f>
        <v>11.088460204770682</v>
      </c>
      <c r="H41">
        <f>'S2 government employment'!J811</f>
        <v>11.062212495617716</v>
      </c>
      <c r="I41">
        <f>'S2 government employment'!J892</f>
        <v>10.842209300575453</v>
      </c>
      <c r="K41">
        <v>37</v>
      </c>
      <c r="L41" s="13">
        <f t="shared" si="8"/>
        <v>0.29888021465160186</v>
      </c>
      <c r="M41" s="13">
        <f t="shared" si="8"/>
        <v>0.22699829584161257</v>
      </c>
      <c r="O41" s="13">
        <f t="shared" si="8"/>
        <v>-0.32759276533034054</v>
      </c>
      <c r="P41" s="13">
        <f t="shared" si="8"/>
        <v>0.11012320256936192</v>
      </c>
      <c r="Q41" s="13">
        <f t="shared" si="8"/>
        <v>-4.4956258775918911E-2</v>
      </c>
      <c r="R41" s="13">
        <f t="shared" si="8"/>
        <v>-0.1443439446052377</v>
      </c>
      <c r="T41">
        <v>37</v>
      </c>
      <c r="U41">
        <f t="shared" si="13"/>
        <v>-1.7780428651420266E-2</v>
      </c>
      <c r="V41">
        <f t="shared" si="13"/>
        <v>-6.6932247410527168E-3</v>
      </c>
      <c r="X41">
        <f t="shared" si="13"/>
        <v>2.4780809861619346E-2</v>
      </c>
      <c r="Y41">
        <f t="shared" si="13"/>
        <v>-2.9829055000497817E-2</v>
      </c>
      <c r="Z41">
        <f t="shared" si="13"/>
        <v>3.7517751604507765E-3</v>
      </c>
      <c r="AA41">
        <f t="shared" si="13"/>
        <v>2.4421426033308435E-2</v>
      </c>
      <c r="AB41">
        <f t="shared" si="30"/>
        <v>13</v>
      </c>
      <c r="AC41">
        <v>37</v>
      </c>
      <c r="AD41">
        <f t="shared" si="14"/>
        <v>-2.7597799711602962E-3</v>
      </c>
      <c r="AE41">
        <f t="shared" si="52"/>
        <v>0.11012320256936192</v>
      </c>
      <c r="AF41">
        <f t="shared" si="52"/>
        <v>-4.4956258775918911E-2</v>
      </c>
      <c r="AG41">
        <f t="shared" si="52"/>
        <v>-0.1443439446052377</v>
      </c>
      <c r="AI41">
        <v>37</v>
      </c>
      <c r="AJ41">
        <f t="shared" si="3"/>
        <v>0.11288298254052222</v>
      </c>
      <c r="AK41">
        <f t="shared" si="4"/>
        <v>-4.2196478804758616E-2</v>
      </c>
      <c r="AL41">
        <f t="shared" si="5"/>
        <v>-0.14158416463407739</v>
      </c>
    </row>
    <row r="42" spans="1:38" x14ac:dyDescent="0.3">
      <c r="A42" s="1"/>
      <c r="B42">
        <v>38</v>
      </c>
      <c r="C42">
        <f>'S2 government employment'!J437</f>
        <v>10.363532183103075</v>
      </c>
      <c r="D42">
        <f>'S2 government employment'!J484</f>
        <v>10.638742759191395</v>
      </c>
      <c r="F42">
        <f>'S2 government employment'!J576</f>
        <v>10.343179351986844</v>
      </c>
      <c r="G42">
        <f>'S2 government employment'!J684</f>
        <v>11.083971970852605</v>
      </c>
      <c r="H42">
        <f>'S2 government employment'!J812</f>
        <v>11.055296384161</v>
      </c>
      <c r="I42">
        <f>'S2 government employment'!J893</f>
        <v>10.812939648732257</v>
      </c>
      <c r="K42">
        <v>38</v>
      </c>
      <c r="L42" s="13">
        <f t="shared" si="8"/>
        <v>0.29470203841405151</v>
      </c>
      <c r="M42" s="13">
        <f t="shared" si="8"/>
        <v>0.20022391572805098</v>
      </c>
      <c r="O42" s="13">
        <f t="shared" si="8"/>
        <v>-0.32066711932970549</v>
      </c>
      <c r="P42" s="13">
        <f t="shared" si="8"/>
        <v>0.10563496865128563</v>
      </c>
      <c r="Q42" s="13">
        <f t="shared" si="8"/>
        <v>-5.1872370232635134E-2</v>
      </c>
      <c r="R42" s="13">
        <f t="shared" si="8"/>
        <v>-0.17361359644843333</v>
      </c>
      <c r="T42">
        <v>38</v>
      </c>
      <c r="U42">
        <f t="shared" si="13"/>
        <v>-4.1781762375503462E-3</v>
      </c>
      <c r="V42">
        <f t="shared" si="13"/>
        <v>-2.6774380113561591E-2</v>
      </c>
      <c r="X42">
        <f t="shared" si="13"/>
        <v>6.9256460006350551E-3</v>
      </c>
      <c r="Y42">
        <f t="shared" si="13"/>
        <v>-4.4882339180762898E-3</v>
      </c>
      <c r="Z42">
        <f t="shared" si="13"/>
        <v>-6.916111456716223E-3</v>
      </c>
      <c r="AA42">
        <f t="shared" si="13"/>
        <v>-2.9269651843195632E-2</v>
      </c>
      <c r="AB42">
        <f t="shared" si="30"/>
        <v>13</v>
      </c>
      <c r="AC42">
        <v>38</v>
      </c>
      <c r="AD42">
        <f t="shared" si="14"/>
        <v>-1.0768750087985925E-2</v>
      </c>
      <c r="AE42">
        <f t="shared" si="52"/>
        <v>0.10563496865128563</v>
      </c>
      <c r="AF42">
        <f t="shared" si="52"/>
        <v>-5.1872370232635134E-2</v>
      </c>
      <c r="AG42">
        <f t="shared" si="52"/>
        <v>-0.17361359644843333</v>
      </c>
      <c r="AI42">
        <v>38</v>
      </c>
      <c r="AJ42">
        <f t="shared" si="3"/>
        <v>0.11640371873927155</v>
      </c>
      <c r="AK42">
        <f t="shared" si="4"/>
        <v>-4.110362014464921E-2</v>
      </c>
      <c r="AL42">
        <f t="shared" si="5"/>
        <v>-0.16284484636044741</v>
      </c>
    </row>
    <row r="43" spans="1:38" x14ac:dyDescent="0.3">
      <c r="A43" s="1"/>
      <c r="B43">
        <v>39</v>
      </c>
      <c r="C43">
        <f>'S2 government employment'!J438</f>
        <v>10.360924576526804</v>
      </c>
      <c r="D43">
        <f>'S2 government employment'!J485</f>
        <v>10.621615240456268</v>
      </c>
      <c r="F43">
        <f>'S2 government employment'!J577</f>
        <v>10.348522437794731</v>
      </c>
      <c r="G43">
        <f>'S2 government employment'!J685</f>
        <v>11.076448551600192</v>
      </c>
      <c r="H43">
        <f>'S2 government employment'!J813</f>
        <v>11.03703664432946</v>
      </c>
      <c r="I43">
        <f>'S2 government employment'!J894</f>
        <v>10.799448759709346</v>
      </c>
      <c r="K43">
        <v>39</v>
      </c>
      <c r="L43" s="13">
        <f t="shared" si="8"/>
        <v>0.29209443183778028</v>
      </c>
      <c r="M43" s="13">
        <f t="shared" si="8"/>
        <v>0.18309639699292468</v>
      </c>
      <c r="O43" s="13">
        <f t="shared" si="8"/>
        <v>-0.31532403352181859</v>
      </c>
      <c r="P43" s="13">
        <f t="shared" si="8"/>
        <v>9.8111549398872455E-2</v>
      </c>
      <c r="Q43" s="13">
        <f t="shared" si="8"/>
        <v>-7.0132110064175635E-2</v>
      </c>
      <c r="R43" s="13">
        <f t="shared" si="8"/>
        <v>-0.18710448547134462</v>
      </c>
      <c r="T43">
        <v>39</v>
      </c>
      <c r="U43">
        <f t="shared" si="13"/>
        <v>-2.6076065762712375E-3</v>
      </c>
      <c r="V43">
        <f t="shared" si="13"/>
        <v>-1.7127518735126301E-2</v>
      </c>
      <c r="X43">
        <f t="shared" si="13"/>
        <v>5.3430858078868937E-3</v>
      </c>
      <c r="Y43">
        <f t="shared" si="13"/>
        <v>-7.5234192524131771E-3</v>
      </c>
      <c r="Z43">
        <f t="shared" si="13"/>
        <v>-1.82597398315405E-2</v>
      </c>
      <c r="AA43">
        <f t="shared" si="13"/>
        <v>-1.349088902291129E-2</v>
      </c>
      <c r="AB43">
        <f t="shared" si="30"/>
        <v>13</v>
      </c>
      <c r="AC43">
        <v>39</v>
      </c>
      <c r="AD43">
        <f t="shared" si="14"/>
        <v>-1.5566096589156139E-2</v>
      </c>
      <c r="AE43">
        <f t="shared" si="52"/>
        <v>9.8111549398872455E-2</v>
      </c>
      <c r="AF43">
        <f t="shared" si="52"/>
        <v>-7.0132110064175635E-2</v>
      </c>
      <c r="AG43">
        <f t="shared" si="52"/>
        <v>-0.18710448547134462</v>
      </c>
      <c r="AI43">
        <v>39</v>
      </c>
      <c r="AJ43">
        <f t="shared" si="3"/>
        <v>0.1136776459880286</v>
      </c>
      <c r="AK43">
        <f t="shared" si="4"/>
        <v>-5.4566013475019493E-2</v>
      </c>
      <c r="AL43">
        <f t="shared" si="5"/>
        <v>-0.17153838888218848</v>
      </c>
    </row>
    <row r="44" spans="1:38" x14ac:dyDescent="0.3">
      <c r="A44" s="1"/>
      <c r="B44">
        <v>40</v>
      </c>
      <c r="C44">
        <f>'S2 government employment'!J439</f>
        <v>10.370026945633223</v>
      </c>
      <c r="D44">
        <f>'S2 government employment'!J486</f>
        <v>10.602715905658014</v>
      </c>
      <c r="F44">
        <f>'S2 government employment'!J578</f>
        <v>10.36444107737395</v>
      </c>
      <c r="G44">
        <f>'S2 government employment'!J686</f>
        <v>11.078704293347405</v>
      </c>
      <c r="H44">
        <f>'S2 government employment'!J814</f>
        <v>11.030110431397475</v>
      </c>
      <c r="I44">
        <f>'S2 government employment'!J895</f>
        <v>10.79486948334235</v>
      </c>
      <c r="K44">
        <v>40</v>
      </c>
      <c r="L44" s="13">
        <f t="shared" si="8"/>
        <v>0.30119680094419898</v>
      </c>
      <c r="M44" s="13">
        <f t="shared" si="8"/>
        <v>0.16419706219467045</v>
      </c>
      <c r="O44" s="13">
        <f t="shared" si="8"/>
        <v>-0.29940539394259957</v>
      </c>
      <c r="P44" s="13">
        <f t="shared" si="8"/>
        <v>0.10036729114608534</v>
      </c>
      <c r="Q44" s="13">
        <f t="shared" si="8"/>
        <v>-7.7058322996160555E-2</v>
      </c>
      <c r="R44" s="13">
        <f t="shared" si="8"/>
        <v>-0.19168376183834113</v>
      </c>
      <c r="T44">
        <v>40</v>
      </c>
      <c r="U44">
        <f t="shared" si="13"/>
        <v>9.1023691064187062E-3</v>
      </c>
      <c r="V44">
        <f t="shared" si="13"/>
        <v>-1.889933479825423E-2</v>
      </c>
      <c r="X44">
        <f t="shared" si="13"/>
        <v>1.5918639579219018E-2</v>
      </c>
      <c r="Y44">
        <f t="shared" si="13"/>
        <v>2.2557417472128805E-3</v>
      </c>
      <c r="Z44">
        <f t="shared" si="13"/>
        <v>-6.9262129319849208E-3</v>
      </c>
      <c r="AA44">
        <f t="shared" si="13"/>
        <v>-4.5792763669965098E-3</v>
      </c>
      <c r="AB44">
        <f t="shared" si="30"/>
        <v>14</v>
      </c>
      <c r="AC44">
        <v>40</v>
      </c>
      <c r="AD44">
        <f t="shared" si="14"/>
        <v>-1.3525538626694974E-2</v>
      </c>
      <c r="AE44">
        <f t="shared" si="52"/>
        <v>0.10036729114608534</v>
      </c>
      <c r="AF44">
        <f t="shared" si="52"/>
        <v>-7.7058322996160555E-2</v>
      </c>
      <c r="AG44">
        <f t="shared" si="52"/>
        <v>-0.19168376183834113</v>
      </c>
      <c r="AI44">
        <v>40</v>
      </c>
      <c r="AJ44">
        <f t="shared" si="3"/>
        <v>0.11389282977278031</v>
      </c>
      <c r="AK44">
        <f t="shared" si="4"/>
        <v>-6.3532784369465578E-2</v>
      </c>
      <c r="AL44">
        <f t="shared" si="5"/>
        <v>-0.17815822321164615</v>
      </c>
    </row>
    <row r="45" spans="1:38" x14ac:dyDescent="0.3">
      <c r="A45" s="1"/>
      <c r="B45">
        <v>41</v>
      </c>
      <c r="C45">
        <f>'S2 government employment'!J440</f>
        <v>10.381794735884432</v>
      </c>
      <c r="D45">
        <f>'S2 government employment'!J487</f>
        <v>10.606473068122458</v>
      </c>
      <c r="F45">
        <f>'S2 government employment'!J579</f>
        <v>10.334743314762305</v>
      </c>
      <c r="G45">
        <f>'S2 government employment'!J687</f>
        <v>11.092769010738614</v>
      </c>
      <c r="H45">
        <f>'S2 government employment'!J815</f>
        <v>11.02839337011898</v>
      </c>
      <c r="I45">
        <f>'S2 government employment'!J896</f>
        <v>10.753309145502314</v>
      </c>
      <c r="K45">
        <v>41</v>
      </c>
      <c r="L45" s="13">
        <f t="shared" si="8"/>
        <v>0.3129645911954082</v>
      </c>
      <c r="M45" s="13">
        <f t="shared" si="8"/>
        <v>0.16795422465911436</v>
      </c>
      <c r="O45" s="13">
        <f t="shared" si="8"/>
        <v>-0.32910315655424505</v>
      </c>
      <c r="P45" s="13">
        <f t="shared" si="8"/>
        <v>0.11443200853729429</v>
      </c>
      <c r="Q45" s="13">
        <f t="shared" si="8"/>
        <v>-7.8775384274655025E-2</v>
      </c>
      <c r="R45" s="13">
        <f t="shared" si="8"/>
        <v>-0.23324409967837667</v>
      </c>
      <c r="T45">
        <v>41</v>
      </c>
      <c r="U45">
        <f t="shared" si="13"/>
        <v>1.176779025120922E-2</v>
      </c>
      <c r="V45">
        <f t="shared" si="13"/>
        <v>3.7571624644439083E-3</v>
      </c>
      <c r="X45">
        <f t="shared" si="13"/>
        <v>-2.9697762611645473E-2</v>
      </c>
      <c r="Y45">
        <f t="shared" si="13"/>
        <v>1.4064717391208958E-2</v>
      </c>
      <c r="Z45">
        <f t="shared" si="13"/>
        <v>-1.7170612784944694E-3</v>
      </c>
      <c r="AA45">
        <f t="shared" si="13"/>
        <v>-4.1560337840035544E-2</v>
      </c>
      <c r="AB45">
        <f t="shared" si="30"/>
        <v>14</v>
      </c>
      <c r="AC45">
        <v>41</v>
      </c>
      <c r="AD45">
        <f t="shared" si="14"/>
        <v>-1.8249808592025754E-2</v>
      </c>
      <c r="AE45">
        <f t="shared" si="52"/>
        <v>0.11443200853729429</v>
      </c>
      <c r="AF45">
        <f t="shared" si="52"/>
        <v>-7.8775384274655025E-2</v>
      </c>
      <c r="AG45">
        <f t="shared" si="52"/>
        <v>-0.23324409967837667</v>
      </c>
      <c r="AI45">
        <v>41</v>
      </c>
      <c r="AJ45">
        <f t="shared" si="3"/>
        <v>0.13268181712932003</v>
      </c>
      <c r="AK45">
        <f t="shared" si="4"/>
        <v>-6.0525575682629271E-2</v>
      </c>
      <c r="AL45">
        <f t="shared" si="5"/>
        <v>-0.21499429108635093</v>
      </c>
    </row>
    <row r="46" spans="1:38" x14ac:dyDescent="0.3">
      <c r="A46" s="1"/>
      <c r="B46">
        <v>42</v>
      </c>
      <c r="C46">
        <f>'S2 government employment'!J441</f>
        <v>10.402675553590043</v>
      </c>
      <c r="D46">
        <f>'S2 government employment'!J488</f>
        <v>10.631482297634788</v>
      </c>
      <c r="F46">
        <f>'S2 government employment'!J580</f>
        <v>10.366932887198178</v>
      </c>
      <c r="G46">
        <f>'S2 government employment'!J688</f>
        <v>11.108035925170027</v>
      </c>
      <c r="H46">
        <f>'S2 government employment'!J816</f>
        <v>11.0210681504732</v>
      </c>
      <c r="I46">
        <f>'S2 government employment'!J897</f>
        <v>10.767029822823813</v>
      </c>
      <c r="K46">
        <v>42</v>
      </c>
      <c r="L46" s="13">
        <f t="shared" si="8"/>
        <v>0.33384540890101988</v>
      </c>
      <c r="M46" s="13">
        <f t="shared" si="8"/>
        <v>0.19296345417144423</v>
      </c>
      <c r="O46" s="13">
        <f t="shared" si="8"/>
        <v>-0.29691358411837143</v>
      </c>
      <c r="P46" s="13">
        <f t="shared" si="8"/>
        <v>0.12969892296870711</v>
      </c>
      <c r="Q46" s="13">
        <f t="shared" si="8"/>
        <v>-8.6100603920435503E-2</v>
      </c>
      <c r="R46" s="13">
        <f t="shared" si="8"/>
        <v>-0.21952342235687716</v>
      </c>
      <c r="T46">
        <v>42</v>
      </c>
      <c r="U46">
        <f t="shared" si="13"/>
        <v>2.0880817705611676E-2</v>
      </c>
      <c r="V46">
        <f t="shared" si="13"/>
        <v>2.5009229512329867E-2</v>
      </c>
      <c r="X46">
        <f t="shared" si="13"/>
        <v>3.2189572435873615E-2</v>
      </c>
      <c r="Y46">
        <f t="shared" si="13"/>
        <v>1.5266914431412815E-2</v>
      </c>
      <c r="Z46">
        <f t="shared" si="13"/>
        <v>-7.3252196457804786E-3</v>
      </c>
      <c r="AA46">
        <f t="shared" si="13"/>
        <v>1.3720677321499508E-2</v>
      </c>
      <c r="AB46">
        <f t="shared" si="30"/>
        <v>14</v>
      </c>
      <c r="AC46">
        <v>42</v>
      </c>
      <c r="AD46">
        <f t="shared" si="14"/>
        <v>7.7767312925792996E-3</v>
      </c>
      <c r="AE46">
        <f t="shared" si="52"/>
        <v>0.12969892296870711</v>
      </c>
      <c r="AF46">
        <f t="shared" si="52"/>
        <v>-8.6100603920435503E-2</v>
      </c>
      <c r="AG46">
        <f t="shared" si="52"/>
        <v>-0.21952342235687716</v>
      </c>
      <c r="AI46">
        <v>42</v>
      </c>
      <c r="AJ46">
        <f t="shared" si="3"/>
        <v>0.12192219167612781</v>
      </c>
      <c r="AK46">
        <f t="shared" si="4"/>
        <v>-9.3877335213014806E-2</v>
      </c>
      <c r="AL46">
        <f t="shared" si="5"/>
        <v>-0.22730015364945647</v>
      </c>
    </row>
    <row r="47" spans="1:38" x14ac:dyDescent="0.3">
      <c r="A47" s="1"/>
      <c r="B47">
        <v>43</v>
      </c>
      <c r="C47">
        <f>'S2 government employment'!J442</f>
        <v>10.385676668611342</v>
      </c>
      <c r="D47">
        <f>'S2 government employment'!J489</f>
        <v>10.668666260881043</v>
      </c>
      <c r="F47">
        <f>'S2 government employment'!J581</f>
        <v>10.366443514089132</v>
      </c>
      <c r="G47">
        <f>'S2 government employment'!J689</f>
        <v>11.100245682404056</v>
      </c>
      <c r="H47">
        <f>'S2 government employment'!J817</f>
        <v>11.021991828288481</v>
      </c>
      <c r="I47">
        <f>'S2 government employment'!J898</f>
        <v>10.694924913515568</v>
      </c>
      <c r="K47">
        <v>43</v>
      </c>
      <c r="L47" s="13">
        <f t="shared" si="8"/>
        <v>0.31684652392231882</v>
      </c>
      <c r="M47" s="13">
        <f t="shared" si="8"/>
        <v>0.23014741741769917</v>
      </c>
      <c r="O47" s="13">
        <f t="shared" si="8"/>
        <v>-0.29740295722741728</v>
      </c>
      <c r="P47" s="13">
        <f t="shared" si="8"/>
        <v>0.12190868020273626</v>
      </c>
      <c r="Q47" s="13">
        <f t="shared" si="8"/>
        <v>-8.5176926105154038E-2</v>
      </c>
      <c r="R47" s="13">
        <f t="shared" si="8"/>
        <v>-0.29162833166512314</v>
      </c>
      <c r="T47">
        <v>43</v>
      </c>
      <c r="U47">
        <f t="shared" si="13"/>
        <v>-1.6998884978701057E-2</v>
      </c>
      <c r="V47">
        <f t="shared" si="13"/>
        <v>3.7183963246254947E-2</v>
      </c>
      <c r="X47">
        <f t="shared" si="13"/>
        <v>-4.8937310904584308E-4</v>
      </c>
      <c r="Y47">
        <f t="shared" si="13"/>
        <v>-7.7902427659708451E-3</v>
      </c>
      <c r="Z47">
        <f t="shared" si="13"/>
        <v>9.2367781528146509E-4</v>
      </c>
      <c r="AA47">
        <f t="shared" si="13"/>
        <v>-7.2104909308245979E-2</v>
      </c>
      <c r="AB47">
        <f t="shared" si="30"/>
        <v>15</v>
      </c>
      <c r="AC47">
        <v>43</v>
      </c>
      <c r="AD47">
        <f t="shared" si="14"/>
        <v>1.4341966345415316E-2</v>
      </c>
      <c r="AE47">
        <f t="shared" si="52"/>
        <v>0.12190868020273626</v>
      </c>
      <c r="AF47">
        <f t="shared" si="52"/>
        <v>-8.5176926105154038E-2</v>
      </c>
      <c r="AG47">
        <f t="shared" si="52"/>
        <v>-0.29162833166512314</v>
      </c>
      <c r="AI47">
        <v>43</v>
      </c>
      <c r="AJ47">
        <f t="shared" si="3"/>
        <v>0.10756671385732094</v>
      </c>
      <c r="AK47">
        <f t="shared" si="4"/>
        <v>-9.9518892450569357E-2</v>
      </c>
      <c r="AL47">
        <f t="shared" si="5"/>
        <v>-0.30597029801053843</v>
      </c>
    </row>
    <row r="48" spans="1:38" x14ac:dyDescent="0.3">
      <c r="A48" s="1"/>
      <c r="B48">
        <v>44</v>
      </c>
      <c r="C48">
        <f>'S2 government employment'!J443</f>
        <v>10.392789672544081</v>
      </c>
      <c r="D48">
        <f>'S2 government employment'!J490</f>
        <v>10.721116529736538</v>
      </c>
      <c r="F48">
        <f>'S2 government employment'!J582</f>
        <v>10.387807594399661</v>
      </c>
      <c r="G48">
        <f>'S2 government employment'!J690</f>
        <v>11.118577840146136</v>
      </c>
      <c r="H48">
        <f>'S2 government employment'!J818</f>
        <v>11.029117101155826</v>
      </c>
      <c r="I48">
        <f>'S2 government employment'!J899</f>
        <v>10.696775999160391</v>
      </c>
      <c r="K48">
        <v>44</v>
      </c>
      <c r="L48" s="13">
        <f t="shared" si="8"/>
        <v>0.32395952785505777</v>
      </c>
      <c r="M48" s="13">
        <f t="shared" si="8"/>
        <v>0.28259768627319382</v>
      </c>
      <c r="O48" s="13">
        <f t="shared" si="8"/>
        <v>-0.27603887691688911</v>
      </c>
      <c r="P48" s="13">
        <f t="shared" si="8"/>
        <v>0.14024083794481612</v>
      </c>
      <c r="Q48" s="13">
        <f t="shared" si="8"/>
        <v>-7.8051653237809049E-2</v>
      </c>
      <c r="R48" s="13">
        <f t="shared" si="8"/>
        <v>-0.28977724602030008</v>
      </c>
      <c r="T48">
        <v>44</v>
      </c>
      <c r="U48">
        <f t="shared" si="13"/>
        <v>7.1130039327389483E-3</v>
      </c>
      <c r="V48">
        <f t="shared" si="13"/>
        <v>5.2450268855494642E-2</v>
      </c>
      <c r="X48">
        <f t="shared" si="13"/>
        <v>2.1364080310528166E-2</v>
      </c>
      <c r="Y48">
        <f t="shared" si="13"/>
        <v>1.8332157742079858E-2</v>
      </c>
      <c r="Z48">
        <f t="shared" si="13"/>
        <v>7.1252728673449894E-3</v>
      </c>
      <c r="AA48">
        <f t="shared" si="13"/>
        <v>1.8510856448230584E-3</v>
      </c>
      <c r="AB48">
        <f t="shared" si="30"/>
        <v>15</v>
      </c>
      <c r="AC48">
        <v>44</v>
      </c>
      <c r="AD48">
        <f t="shared" si="14"/>
        <v>4.1317750711669238E-2</v>
      </c>
      <c r="AE48">
        <f t="shared" si="52"/>
        <v>0.14024083794481612</v>
      </c>
      <c r="AF48">
        <f t="shared" si="52"/>
        <v>-7.8051653237809049E-2</v>
      </c>
      <c r="AG48">
        <f t="shared" si="52"/>
        <v>-0.28977724602030008</v>
      </c>
      <c r="AI48">
        <v>44</v>
      </c>
      <c r="AJ48">
        <f t="shared" si="3"/>
        <v>9.8923087233146884E-2</v>
      </c>
      <c r="AK48">
        <f t="shared" si="4"/>
        <v>-0.11936940394947829</v>
      </c>
      <c r="AL48">
        <f t="shared" si="5"/>
        <v>-0.33109499673196929</v>
      </c>
    </row>
    <row r="49" spans="1:38" x14ac:dyDescent="0.3">
      <c r="A49" s="1"/>
      <c r="B49">
        <v>45</v>
      </c>
      <c r="C49">
        <f>'S2 government employment'!J444</f>
        <v>10.364465050489175</v>
      </c>
      <c r="D49">
        <f>'S2 government employment'!J491</f>
        <v>10.725880752862722</v>
      </c>
      <c r="F49">
        <f>'S2 government employment'!J583</f>
        <v>10.373172897258186</v>
      </c>
      <c r="G49">
        <f>'S2 government employment'!J691</f>
        <v>11.126084749450072</v>
      </c>
      <c r="H49">
        <f>'S2 government employment'!J819</f>
        <v>11.017783021849519</v>
      </c>
      <c r="I49">
        <f>'S2 government employment'!J900</f>
        <v>10.681193600287807</v>
      </c>
      <c r="K49">
        <v>45</v>
      </c>
      <c r="L49" s="13">
        <f t="shared" si="8"/>
        <v>0.29563490580015106</v>
      </c>
      <c r="M49" s="13">
        <f t="shared" si="8"/>
        <v>0.28736190939937778</v>
      </c>
      <c r="O49" s="13">
        <f t="shared" si="8"/>
        <v>-0.29067357405836347</v>
      </c>
      <c r="P49" s="13">
        <f t="shared" si="8"/>
        <v>0.1477477472487525</v>
      </c>
      <c r="Q49" s="13">
        <f t="shared" si="8"/>
        <v>-8.9385732544116081E-2</v>
      </c>
      <c r="R49" s="13">
        <f t="shared" si="8"/>
        <v>-0.30535964489288325</v>
      </c>
      <c r="T49">
        <v>45</v>
      </c>
      <c r="U49">
        <f t="shared" si="13"/>
        <v>-2.8324622054906712E-2</v>
      </c>
      <c r="V49">
        <f t="shared" si="13"/>
        <v>4.764223126183964E-3</v>
      </c>
      <c r="X49">
        <f t="shared" si="13"/>
        <v>-1.4634697141474362E-2</v>
      </c>
      <c r="Y49">
        <f t="shared" si="13"/>
        <v>7.5069093039363821E-3</v>
      </c>
      <c r="Z49">
        <f t="shared" si="13"/>
        <v>-1.1334079306307032E-2</v>
      </c>
      <c r="AA49">
        <f t="shared" si="13"/>
        <v>-1.558239887258317E-2</v>
      </c>
      <c r="AB49">
        <f t="shared" si="30"/>
        <v>15</v>
      </c>
      <c r="AC49">
        <v>45</v>
      </c>
      <c r="AD49">
        <f t="shared" si="14"/>
        <v>2.8586052021603532E-2</v>
      </c>
      <c r="AE49">
        <f t="shared" si="52"/>
        <v>0.1477477472487525</v>
      </c>
      <c r="AF49">
        <f t="shared" si="52"/>
        <v>-8.9385732544116081E-2</v>
      </c>
      <c r="AG49">
        <f t="shared" si="52"/>
        <v>-0.30535964489288325</v>
      </c>
      <c r="AI49">
        <v>45</v>
      </c>
      <c r="AJ49">
        <f t="shared" si="3"/>
        <v>0.11916169522714898</v>
      </c>
      <c r="AK49">
        <f t="shared" si="4"/>
        <v>-0.11797178456571961</v>
      </c>
      <c r="AL49">
        <f t="shared" si="5"/>
        <v>-0.33394569691448678</v>
      </c>
    </row>
    <row r="50" spans="1:38" x14ac:dyDescent="0.3">
      <c r="A50" s="1"/>
      <c r="B50">
        <v>46</v>
      </c>
      <c r="C50">
        <f>'S2 government employment'!J445</f>
        <v>10.413322349064375</v>
      </c>
      <c r="D50">
        <f>'S2 government employment'!J492</f>
        <v>10.765686496432979</v>
      </c>
      <c r="F50">
        <f>'S2 government employment'!J584</f>
        <v>10.420250415483119</v>
      </c>
      <c r="G50">
        <f>'S2 government employment'!J692</f>
        <v>11.142489596985088</v>
      </c>
      <c r="H50">
        <f>'S2 government employment'!J820</f>
        <v>11.033645873366009</v>
      </c>
      <c r="I50">
        <f>'S2 government employment'!J901</f>
        <v>10.672147195141442</v>
      </c>
      <c r="K50">
        <v>46</v>
      </c>
      <c r="L50" s="13">
        <f t="shared" si="8"/>
        <v>0.34449220437535111</v>
      </c>
      <c r="M50" s="13">
        <f t="shared" si="8"/>
        <v>0.32716765296963501</v>
      </c>
      <c r="O50" s="13">
        <f t="shared" si="8"/>
        <v>-0.24359605583343047</v>
      </c>
      <c r="P50" s="13">
        <f t="shared" si="8"/>
        <v>0.16415259478376854</v>
      </c>
      <c r="Q50" s="13">
        <f t="shared" si="8"/>
        <v>-7.3522881027626497E-2</v>
      </c>
      <c r="R50" s="13">
        <f t="shared" si="8"/>
        <v>-0.31440605003924915</v>
      </c>
      <c r="T50">
        <v>46</v>
      </c>
      <c r="U50">
        <f t="shared" si="13"/>
        <v>4.8857298575200048E-2</v>
      </c>
      <c r="V50">
        <f t="shared" si="13"/>
        <v>3.9805743570257235E-2</v>
      </c>
      <c r="X50">
        <f t="shared" si="13"/>
        <v>4.7077518224933002E-2</v>
      </c>
      <c r="Y50">
        <f t="shared" si="13"/>
        <v>1.6404847535016032E-2</v>
      </c>
      <c r="Z50">
        <f t="shared" si="13"/>
        <v>1.5862851516489584E-2</v>
      </c>
      <c r="AA50">
        <f t="shared" si="13"/>
        <v>-9.046405146365899E-3</v>
      </c>
      <c r="AB50">
        <f t="shared" si="30"/>
        <v>16</v>
      </c>
      <c r="AC50">
        <v>46</v>
      </c>
      <c r="AD50">
        <f t="shared" si="14"/>
        <v>7.3832905478400296E-2</v>
      </c>
      <c r="AE50">
        <f t="shared" si="52"/>
        <v>0.16415259478376854</v>
      </c>
      <c r="AF50">
        <f t="shared" si="52"/>
        <v>-7.3522881027626497E-2</v>
      </c>
      <c r="AG50">
        <f t="shared" si="52"/>
        <v>-0.31440605003924915</v>
      </c>
      <c r="AI50">
        <v>46</v>
      </c>
      <c r="AJ50">
        <f t="shared" si="3"/>
        <v>9.0319689305368239E-2</v>
      </c>
      <c r="AK50">
        <f t="shared" si="4"/>
        <v>-0.14735578650602679</v>
      </c>
      <c r="AL50">
        <f t="shared" si="5"/>
        <v>-0.38823895551764942</v>
      </c>
    </row>
    <row r="51" spans="1:38" x14ac:dyDescent="0.3">
      <c r="A51" s="1"/>
      <c r="B51">
        <v>47</v>
      </c>
      <c r="C51">
        <f>'S2 government employment'!J446</f>
        <v>10.438518843463344</v>
      </c>
      <c r="D51">
        <f>'S2 government employment'!J493</f>
        <v>10.79775403799176</v>
      </c>
      <c r="F51">
        <f>'S2 government employment'!J585</f>
        <v>10.419158507541677</v>
      </c>
      <c r="G51">
        <f>'S2 government employment'!J693</f>
        <v>11.138967011478991</v>
      </c>
      <c r="H51">
        <f>'S2 government employment'!J821</f>
        <v>11.030098680749889</v>
      </c>
      <c r="I51">
        <f>'S2 government employment'!J902</f>
        <v>10.661729085615258</v>
      </c>
      <c r="K51">
        <v>47</v>
      </c>
      <c r="L51" s="13">
        <f t="shared" si="8"/>
        <v>0.3696886987743202</v>
      </c>
      <c r="M51" s="13">
        <f t="shared" si="8"/>
        <v>0.35923519452841646</v>
      </c>
      <c r="O51" s="13">
        <f t="shared" si="8"/>
        <v>-0.24468796377487223</v>
      </c>
      <c r="P51" s="13">
        <f t="shared" si="8"/>
        <v>0.16063000927767135</v>
      </c>
      <c r="Q51" s="13">
        <f t="shared" si="8"/>
        <v>-7.7070073643746184E-2</v>
      </c>
      <c r="R51" s="13">
        <f t="shared" si="8"/>
        <v>-0.32482415956543242</v>
      </c>
      <c r="T51">
        <v>47</v>
      </c>
      <c r="U51">
        <f t="shared" si="13"/>
        <v>2.5196494398969094E-2</v>
      </c>
      <c r="V51">
        <f t="shared" si="13"/>
        <v>3.2067541558781443E-2</v>
      </c>
      <c r="X51">
        <f t="shared" si="13"/>
        <v>-1.091907941441761E-3</v>
      </c>
      <c r="Y51">
        <f t="shared" si="13"/>
        <v>-3.5225855060971867E-3</v>
      </c>
      <c r="Z51">
        <f t="shared" si="13"/>
        <v>-3.5471926161196876E-3</v>
      </c>
      <c r="AA51">
        <f t="shared" si="13"/>
        <v>-1.0418109526183272E-2</v>
      </c>
      <c r="AB51">
        <f t="shared" si="30"/>
        <v>16</v>
      </c>
      <c r="AC51">
        <v>47</v>
      </c>
      <c r="AD51">
        <f t="shared" si="14"/>
        <v>9.2556948150503221E-2</v>
      </c>
      <c r="AE51">
        <f t="shared" si="52"/>
        <v>0.16063000927767135</v>
      </c>
      <c r="AF51">
        <f t="shared" si="52"/>
        <v>-7.7070073643746184E-2</v>
      </c>
      <c r="AG51">
        <f t="shared" si="52"/>
        <v>-0.32482415956543242</v>
      </c>
      <c r="AI51">
        <v>47</v>
      </c>
      <c r="AJ51">
        <f t="shared" si="3"/>
        <v>6.8073061127168127E-2</v>
      </c>
      <c r="AK51">
        <f t="shared" si="4"/>
        <v>-0.16962702179424941</v>
      </c>
      <c r="AL51">
        <f t="shared" si="5"/>
        <v>-0.41738110771593562</v>
      </c>
    </row>
    <row r="52" spans="1:38" x14ac:dyDescent="0.3">
      <c r="A52" s="1"/>
      <c r="B52">
        <v>48</v>
      </c>
      <c r="C52">
        <f>'S2 government employment'!J447</f>
        <v>10.439183379969048</v>
      </c>
      <c r="F52">
        <f>'S2 government employment'!J586</f>
        <v>10.489041684572411</v>
      </c>
      <c r="G52">
        <f>'S2 government employment'!J694</f>
        <v>11.146040036912609</v>
      </c>
      <c r="H52">
        <f>'S2 government employment'!J822</f>
        <v>11.017863055165781</v>
      </c>
      <c r="I52">
        <f>'S2 government employment'!J903</f>
        <v>10.65323144541005</v>
      </c>
      <c r="K52">
        <v>48</v>
      </c>
      <c r="L52" s="13">
        <f t="shared" si="8"/>
        <v>0.37035323528002451</v>
      </c>
      <c r="O52" s="13">
        <f t="shared" si="8"/>
        <v>-0.17480478674413824</v>
      </c>
      <c r="P52" s="13">
        <f t="shared" si="8"/>
        <v>0.16770303471128933</v>
      </c>
      <c r="Q52" s="13">
        <f t="shared" si="8"/>
        <v>-8.9305699227853808E-2</v>
      </c>
      <c r="R52" s="13">
        <f t="shared" si="8"/>
        <v>-0.33332179977064058</v>
      </c>
      <c r="T52">
        <v>48</v>
      </c>
      <c r="U52">
        <f t="shared" si="13"/>
        <v>6.6453650570430511E-4</v>
      </c>
      <c r="X52">
        <f t="shared" si="13"/>
        <v>6.9883177030733989E-2</v>
      </c>
      <c r="Y52">
        <f t="shared" si="13"/>
        <v>7.0730254336179854E-3</v>
      </c>
      <c r="Z52">
        <f t="shared" si="13"/>
        <v>-1.2235625584107623E-2</v>
      </c>
      <c r="AA52">
        <f t="shared" si="13"/>
        <v>-8.4976402052081568E-3</v>
      </c>
      <c r="AB52">
        <f t="shared" si="30"/>
        <v>16</v>
      </c>
      <c r="AC52">
        <v>48</v>
      </c>
      <c r="AD52">
        <f t="shared" si="14"/>
        <v>0.12783080491872237</v>
      </c>
      <c r="AE52">
        <f t="shared" si="52"/>
        <v>0.16770303471128933</v>
      </c>
      <c r="AF52">
        <f t="shared" si="52"/>
        <v>-8.9305699227853808E-2</v>
      </c>
      <c r="AG52">
        <f t="shared" si="52"/>
        <v>-0.33332179977064058</v>
      </c>
      <c r="AI52">
        <v>48</v>
      </c>
      <c r="AJ52">
        <f t="shared" si="3"/>
        <v>3.9872229792566966E-2</v>
      </c>
      <c r="AK52">
        <f t="shared" si="4"/>
        <v>-0.21713650414657618</v>
      </c>
      <c r="AL52">
        <f t="shared" si="5"/>
        <v>-0.46115260468936292</v>
      </c>
    </row>
    <row r="53" spans="1:38" x14ac:dyDescent="0.3">
      <c r="A53" s="1"/>
      <c r="B53">
        <v>49</v>
      </c>
      <c r="C53">
        <f>'S2 government employment'!J448</f>
        <v>10.446700507614214</v>
      </c>
      <c r="F53">
        <f>'S2 government employment'!J587</f>
        <v>10.481007472794666</v>
      </c>
      <c r="G53">
        <f>'S2 government employment'!J695</f>
        <v>11.139892001349985</v>
      </c>
      <c r="H53">
        <f>'S2 government employment'!J823</f>
        <v>11.017804356843206</v>
      </c>
      <c r="I53">
        <f>'S2 government employment'!J904</f>
        <v>10.596717432797838</v>
      </c>
      <c r="K53">
        <v>49</v>
      </c>
      <c r="L53" s="13">
        <f t="shared" si="8"/>
        <v>0.37787036292519005</v>
      </c>
      <c r="O53" s="13">
        <f t="shared" si="8"/>
        <v>-0.18283899852188412</v>
      </c>
      <c r="P53" s="13">
        <f t="shared" si="8"/>
        <v>0.16155499914866489</v>
      </c>
      <c r="Q53" s="13">
        <f t="shared" si="8"/>
        <v>-8.9364397550429686E-2</v>
      </c>
      <c r="R53" s="13">
        <f t="shared" si="8"/>
        <v>-0.38983581238285225</v>
      </c>
      <c r="T53">
        <v>49</v>
      </c>
      <c r="U53">
        <f t="shared" si="13"/>
        <v>7.5171276451655444E-3</v>
      </c>
      <c r="X53">
        <f t="shared" si="13"/>
        <v>-8.034211777745881E-3</v>
      </c>
      <c r="Y53">
        <f t="shared" si="13"/>
        <v>-6.1480355626244432E-3</v>
      </c>
      <c r="Z53">
        <f t="shared" si="13"/>
        <v>-5.8698322575878592E-5</v>
      </c>
      <c r="AA53">
        <f t="shared" si="13"/>
        <v>-5.6514012612211673E-2</v>
      </c>
      <c r="AB53">
        <f t="shared" si="30"/>
        <v>17</v>
      </c>
      <c r="AC53">
        <v>49</v>
      </c>
      <c r="AD53">
        <f t="shared" si="14"/>
        <v>0.1275722628524322</v>
      </c>
      <c r="AE53">
        <f t="shared" si="52"/>
        <v>0.16155499914866489</v>
      </c>
      <c r="AF53">
        <f t="shared" si="52"/>
        <v>-8.9364397550429686E-2</v>
      </c>
      <c r="AG53">
        <f t="shared" si="52"/>
        <v>-0.38983581238285225</v>
      </c>
      <c r="AI53">
        <v>49</v>
      </c>
      <c r="AJ53">
        <f t="shared" si="3"/>
        <v>3.3982736296232691E-2</v>
      </c>
      <c r="AK53">
        <f t="shared" si="4"/>
        <v>-0.21693666040286189</v>
      </c>
      <c r="AL53">
        <f t="shared" si="5"/>
        <v>-0.51740807523528443</v>
      </c>
    </row>
    <row r="54" spans="1:38" x14ac:dyDescent="0.3">
      <c r="A54" s="1"/>
      <c r="B54">
        <v>50</v>
      </c>
      <c r="C54">
        <f>'S2 government employment'!J449</f>
        <v>10.466532547331649</v>
      </c>
      <c r="F54">
        <f>'S2 government employment'!J588</f>
        <v>10.485574097431801</v>
      </c>
      <c r="G54">
        <f>'S2 government employment'!J696</f>
        <v>11.142184687802853</v>
      </c>
      <c r="H54">
        <f>'S2 government employment'!J824</f>
        <v>11.016857586438402</v>
      </c>
      <c r="I54">
        <f>'S2 government employment'!J905</f>
        <v>10.598646150175941</v>
      </c>
      <c r="K54">
        <v>50</v>
      </c>
      <c r="L54" s="13">
        <f t="shared" si="8"/>
        <v>0.39770240264262569</v>
      </c>
      <c r="O54" s="13">
        <f t="shared" si="8"/>
        <v>-0.1782723738847487</v>
      </c>
      <c r="P54" s="13">
        <f t="shared" si="8"/>
        <v>0.1638476856015334</v>
      </c>
      <c r="Q54" s="13">
        <f t="shared" si="8"/>
        <v>-9.0311167955233529E-2</v>
      </c>
      <c r="R54" s="13">
        <f t="shared" si="8"/>
        <v>-0.38790709500474918</v>
      </c>
      <c r="T54">
        <v>50</v>
      </c>
      <c r="U54">
        <f t="shared" si="13"/>
        <v>1.9832039717435634E-2</v>
      </c>
      <c r="X54">
        <f t="shared" si="13"/>
        <v>4.5666246371354191E-3</v>
      </c>
      <c r="Y54">
        <f t="shared" si="13"/>
        <v>2.2926864528685087E-3</v>
      </c>
      <c r="Z54">
        <f t="shared" si="13"/>
        <v>-9.4677040480384278E-4</v>
      </c>
      <c r="AA54">
        <f t="shared" si="13"/>
        <v>1.9287173781030731E-3</v>
      </c>
      <c r="AB54">
        <f t="shared" si="30"/>
        <v>17</v>
      </c>
      <c r="AC54">
        <v>50</v>
      </c>
      <c r="AD54">
        <f t="shared" si="14"/>
        <v>0.13977159502971773</v>
      </c>
      <c r="AE54">
        <f t="shared" ref="AE54:AG56" si="53">AE53+Y54</f>
        <v>0.1638476856015334</v>
      </c>
      <c r="AF54">
        <f t="shared" si="53"/>
        <v>-9.0311167955233529E-2</v>
      </c>
      <c r="AG54">
        <f t="shared" si="53"/>
        <v>-0.38790709500474918</v>
      </c>
      <c r="AI54">
        <v>50</v>
      </c>
      <c r="AJ54">
        <f t="shared" si="3"/>
        <v>2.4076090571815673E-2</v>
      </c>
      <c r="AK54">
        <f t="shared" si="4"/>
        <v>-0.23008276298495126</v>
      </c>
      <c r="AL54">
        <f t="shared" si="5"/>
        <v>-0.52767869003446688</v>
      </c>
    </row>
    <row r="55" spans="1:38" x14ac:dyDescent="0.3">
      <c r="A55" s="1"/>
      <c r="B55">
        <v>51</v>
      </c>
      <c r="C55">
        <f>'S2 government employment'!J450</f>
        <v>10.464701669157948</v>
      </c>
      <c r="F55">
        <f>'S2 government employment'!J589</f>
        <v>10.483603907883714</v>
      </c>
      <c r="G55">
        <f>'S2 government employment'!J697</f>
        <v>11.130087558933898</v>
      </c>
      <c r="H55">
        <f>'S2 government employment'!J825</f>
        <v>10.994614361005459</v>
      </c>
      <c r="I55">
        <f>'S2 government employment'!J906</f>
        <v>10.597092806559822</v>
      </c>
      <c r="K55">
        <v>51</v>
      </c>
      <c r="L55" s="13">
        <f t="shared" si="8"/>
        <v>0.39587152446892482</v>
      </c>
      <c r="O55" s="13">
        <f t="shared" si="8"/>
        <v>-0.18024256343283618</v>
      </c>
      <c r="P55" s="13">
        <f t="shared" si="8"/>
        <v>0.15175055673257809</v>
      </c>
      <c r="Q55" s="13">
        <f t="shared" si="8"/>
        <v>-0.11255439338817652</v>
      </c>
      <c r="R55" s="13">
        <f t="shared" si="8"/>
        <v>-0.3894604386208691</v>
      </c>
      <c r="T55">
        <v>51</v>
      </c>
      <c r="U55">
        <f t="shared" si="13"/>
        <v>-1.8308781737008673E-3</v>
      </c>
      <c r="X55">
        <f t="shared" si="13"/>
        <v>-1.9701895480874754E-3</v>
      </c>
      <c r="Y55">
        <f t="shared" si="13"/>
        <v>-1.2097128868955309E-2</v>
      </c>
      <c r="Z55">
        <f t="shared" si="13"/>
        <v>-2.2243225432942992E-2</v>
      </c>
      <c r="AA55">
        <f t="shared" si="13"/>
        <v>-1.5533436161199177E-3</v>
      </c>
      <c r="AB55">
        <f t="shared" si="30"/>
        <v>17</v>
      </c>
      <c r="AC55">
        <v>51</v>
      </c>
      <c r="AD55">
        <f t="shared" si="14"/>
        <v>0.13787106116882356</v>
      </c>
      <c r="AE55">
        <f t="shared" si="53"/>
        <v>0.15175055673257809</v>
      </c>
      <c r="AF55">
        <f t="shared" si="53"/>
        <v>-0.11255439338817652</v>
      </c>
      <c r="AG55">
        <f t="shared" si="53"/>
        <v>-0.3894604386208691</v>
      </c>
      <c r="AI55">
        <v>51</v>
      </c>
      <c r="AJ55">
        <f t="shared" si="3"/>
        <v>1.3879495563754535E-2</v>
      </c>
      <c r="AK55">
        <f t="shared" si="4"/>
        <v>-0.25042545455700005</v>
      </c>
      <c r="AL55">
        <f t="shared" si="5"/>
        <v>-0.52733149978969263</v>
      </c>
    </row>
    <row r="56" spans="1:38" x14ac:dyDescent="0.3">
      <c r="A56" s="1"/>
      <c r="B56">
        <v>52</v>
      </c>
      <c r="C56">
        <f>'S2 government employment'!J451</f>
        <v>10.478581588949949</v>
      </c>
      <c r="F56">
        <f>'S2 government employment'!J590</f>
        <v>10.48482771347974</v>
      </c>
      <c r="G56">
        <f>'S2 government employment'!J698</f>
        <v>11.1363513472919</v>
      </c>
      <c r="H56">
        <f>'S2 government employment'!J826</f>
        <v>11.03423370614804</v>
      </c>
      <c r="I56">
        <f>'S2 government employment'!J907</f>
        <v>10.588813877587516</v>
      </c>
      <c r="K56">
        <v>52</v>
      </c>
      <c r="L56" s="13">
        <f t="shared" si="8"/>
        <v>0.40975144426092491</v>
      </c>
      <c r="O56" s="13">
        <f t="shared" si="8"/>
        <v>-0.17901875783680943</v>
      </c>
      <c r="P56" s="13">
        <f t="shared" si="8"/>
        <v>0.15801434509057977</v>
      </c>
      <c r="Q56" s="13">
        <f t="shared" si="8"/>
        <v>-7.2935048245595269E-2</v>
      </c>
      <c r="R56" s="13">
        <f t="shared" si="8"/>
        <v>-0.39773936759317507</v>
      </c>
      <c r="T56">
        <v>52</v>
      </c>
      <c r="U56">
        <f t="shared" si="13"/>
        <v>1.3879919792000095E-2</v>
      </c>
      <c r="X56">
        <f t="shared" si="13"/>
        <v>1.2238055960267502E-3</v>
      </c>
      <c r="Y56">
        <f t="shared" si="13"/>
        <v>6.2637883580016762E-3</v>
      </c>
      <c r="Z56">
        <f t="shared" si="13"/>
        <v>3.9619345142581253E-2</v>
      </c>
      <c r="AA56">
        <f t="shared" si="13"/>
        <v>-8.2789289723059767E-3</v>
      </c>
      <c r="AB56">
        <f t="shared" si="30"/>
        <v>18</v>
      </c>
      <c r="AC56">
        <v>52</v>
      </c>
      <c r="AD56">
        <f t="shared" si="14"/>
        <v>0.14542292386283698</v>
      </c>
      <c r="AE56">
        <f t="shared" si="53"/>
        <v>0.15801434509057977</v>
      </c>
      <c r="AF56">
        <f t="shared" si="53"/>
        <v>-7.2935048245595269E-2</v>
      </c>
      <c r="AG56">
        <f t="shared" si="53"/>
        <v>-0.39773936759317507</v>
      </c>
      <c r="AI56">
        <v>52</v>
      </c>
      <c r="AJ56">
        <f t="shared" si="3"/>
        <v>1.2591421227742788E-2</v>
      </c>
      <c r="AK56">
        <f t="shared" si="4"/>
        <v>-0.21835797210843225</v>
      </c>
      <c r="AL56">
        <f t="shared" si="5"/>
        <v>-0.54316229145601203</v>
      </c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6"/>
  <sheetViews>
    <sheetView topLeftCell="AI7" workbookViewId="0">
      <selection activeCell="AN22" sqref="AN22"/>
    </sheetView>
  </sheetViews>
  <sheetFormatPr defaultRowHeight="14.4" x14ac:dyDescent="0.3"/>
  <cols>
    <col min="1" max="1" width="13.44140625" customWidth="1"/>
  </cols>
  <sheetData>
    <row r="1" spans="1:39" x14ac:dyDescent="0.3">
      <c r="C1" t="s">
        <v>81</v>
      </c>
      <c r="L1" t="s">
        <v>82</v>
      </c>
      <c r="U1" t="s">
        <v>83</v>
      </c>
      <c r="AD1" t="s">
        <v>83</v>
      </c>
      <c r="AJ1" t="s">
        <v>83</v>
      </c>
    </row>
    <row r="3" spans="1:39" x14ac:dyDescent="0.3">
      <c r="C3" s="6">
        <v>25538</v>
      </c>
      <c r="D3" s="6">
        <v>26969</v>
      </c>
      <c r="E3" s="6">
        <v>29221</v>
      </c>
      <c r="F3" s="6">
        <v>29768</v>
      </c>
      <c r="G3" s="6">
        <v>33055</v>
      </c>
      <c r="H3" s="7" t="s">
        <v>45</v>
      </c>
      <c r="I3" t="s">
        <v>46</v>
      </c>
      <c r="L3" s="6">
        <v>25538</v>
      </c>
      <c r="M3" s="6">
        <v>26969</v>
      </c>
      <c r="N3" s="6">
        <v>29221</v>
      </c>
      <c r="O3" s="6">
        <v>29768</v>
      </c>
      <c r="P3" s="6">
        <v>33055</v>
      </c>
      <c r="Q3" s="7" t="s">
        <v>45</v>
      </c>
      <c r="R3" t="s">
        <v>46</v>
      </c>
      <c r="U3" s="6">
        <v>25538</v>
      </c>
      <c r="V3" s="6">
        <v>26969</v>
      </c>
      <c r="W3" s="6">
        <v>29221</v>
      </c>
      <c r="X3" s="6">
        <v>29768</v>
      </c>
      <c r="Y3" s="6">
        <v>33055</v>
      </c>
      <c r="Z3" s="7" t="s">
        <v>45</v>
      </c>
      <c r="AA3" t="s">
        <v>46</v>
      </c>
      <c r="AC3" s="8"/>
      <c r="AD3" s="11" t="s">
        <v>50</v>
      </c>
      <c r="AE3" s="11">
        <v>33055</v>
      </c>
      <c r="AF3" s="12" t="s">
        <v>45</v>
      </c>
      <c r="AG3" s="8" t="s">
        <v>46</v>
      </c>
      <c r="AI3" s="8"/>
      <c r="AJ3" s="11" t="s">
        <v>50</v>
      </c>
      <c r="AK3" s="11">
        <v>33055</v>
      </c>
      <c r="AL3" s="12" t="s">
        <v>45</v>
      </c>
      <c r="AM3" s="8" t="s">
        <v>46</v>
      </c>
    </row>
    <row r="4" spans="1:39" x14ac:dyDescent="0.3">
      <c r="A4" s="1"/>
      <c r="B4">
        <v>0</v>
      </c>
      <c r="C4" s="10">
        <f>'S1 unemployed'!C225</f>
        <v>3.5332745270998731</v>
      </c>
      <c r="D4" s="10">
        <f>'S1 unemployed'!C272</f>
        <v>4.8458926760439169</v>
      </c>
      <c r="E4" s="10">
        <f>'S1 unemployed'!C346</f>
        <v>6.2714663763818246</v>
      </c>
      <c r="F4" s="10">
        <f>'S1 unemployed'!C364</f>
        <v>7.2432661483473968</v>
      </c>
      <c r="G4" s="10">
        <f>'S1 unemployed'!C472</f>
        <v>5.5053606082779245</v>
      </c>
      <c r="H4" s="10">
        <f>'S1 unemployed'!C600</f>
        <v>4.2668352741724798</v>
      </c>
      <c r="I4" s="10">
        <f>'S1 unemployed'!C681</f>
        <v>4.9669304434828936</v>
      </c>
      <c r="K4">
        <v>0</v>
      </c>
      <c r="L4" s="13">
        <f>(C4-C$4)</f>
        <v>0</v>
      </c>
      <c r="M4" s="13">
        <f t="shared" ref="M4:R19" si="0">(D4-D$4)</f>
        <v>0</v>
      </c>
      <c r="N4" s="13">
        <f t="shared" si="0"/>
        <v>0</v>
      </c>
      <c r="O4" s="13">
        <f t="shared" si="0"/>
        <v>0</v>
      </c>
      <c r="P4" s="13">
        <f t="shared" si="0"/>
        <v>0</v>
      </c>
      <c r="Q4" s="13">
        <f t="shared" si="0"/>
        <v>0</v>
      </c>
      <c r="R4" s="13">
        <f t="shared" si="0"/>
        <v>0</v>
      </c>
      <c r="T4">
        <v>0</v>
      </c>
      <c r="U4">
        <f>L4</f>
        <v>0</v>
      </c>
      <c r="V4">
        <f t="shared" ref="V4:AA4" si="1">M4</f>
        <v>0</v>
      </c>
      <c r="W4">
        <f t="shared" si="1"/>
        <v>0</v>
      </c>
      <c r="X4">
        <f t="shared" si="1"/>
        <v>0</v>
      </c>
      <c r="Y4">
        <f t="shared" si="1"/>
        <v>0</v>
      </c>
      <c r="Z4">
        <f t="shared" si="1"/>
        <v>0</v>
      </c>
      <c r="AA4">
        <f t="shared" si="1"/>
        <v>0</v>
      </c>
      <c r="AC4" s="8">
        <v>0</v>
      </c>
      <c r="AD4" s="8">
        <f>AVERAGE(U4:X4)</f>
        <v>0</v>
      </c>
      <c r="AE4" s="8">
        <f>Y4</f>
        <v>0</v>
      </c>
      <c r="AF4" s="8">
        <f t="shared" ref="AF4:AG4" si="2">Z4</f>
        <v>0</v>
      </c>
      <c r="AG4" s="8">
        <f t="shared" si="2"/>
        <v>0</v>
      </c>
      <c r="AI4" s="8">
        <v>0</v>
      </c>
      <c r="AJ4" s="8">
        <f>AD4/MAX(AD$4:AD$52)</f>
        <v>0</v>
      </c>
      <c r="AK4" s="8">
        <f t="shared" ref="AK4:AM4" si="3">AE4/MAX(AE$4:AE$52)</f>
        <v>0</v>
      </c>
      <c r="AL4" s="8">
        <f t="shared" si="3"/>
        <v>0</v>
      </c>
      <c r="AM4" s="8">
        <f t="shared" si="3"/>
        <v>0</v>
      </c>
    </row>
    <row r="5" spans="1:39" x14ac:dyDescent="0.3">
      <c r="A5" s="1"/>
      <c r="B5">
        <v>1</v>
      </c>
      <c r="C5" s="10">
        <f>'S1 unemployed'!C226</f>
        <v>3.9045632524609362</v>
      </c>
      <c r="D5" s="10">
        <f>'S1 unemployed'!C273</f>
        <v>4.93893717680713</v>
      </c>
      <c r="E5" s="10">
        <f>'S1 unemployed'!C347</f>
        <v>6.2813387442945912</v>
      </c>
      <c r="F5" s="10">
        <f>'S1 unemployed'!C365</f>
        <v>7.3911243964129678</v>
      </c>
      <c r="G5" s="10">
        <f>'S1 unemployed'!C473</f>
        <v>5.7052146995793311</v>
      </c>
      <c r="H5" s="10">
        <f>'S1 unemployed'!C601</f>
        <v>4.3679345819780035</v>
      </c>
      <c r="I5" s="10">
        <f>'S1 unemployed'!C682</f>
        <v>4.988219105171261</v>
      </c>
      <c r="K5">
        <v>1</v>
      </c>
      <c r="L5" s="13">
        <f t="shared" ref="L5:R56" si="4">(C5-C$4)</f>
        <v>0.37128872536106305</v>
      </c>
      <c r="M5" s="13">
        <f t="shared" si="0"/>
        <v>9.3044500763213023E-2</v>
      </c>
      <c r="N5" s="13">
        <f t="shared" si="0"/>
        <v>9.8723679127665775E-3</v>
      </c>
      <c r="O5" s="13">
        <f t="shared" si="0"/>
        <v>0.14785824806557102</v>
      </c>
      <c r="P5" s="13">
        <f t="shared" si="0"/>
        <v>0.19985409130140663</v>
      </c>
      <c r="Q5" s="13">
        <f t="shared" si="0"/>
        <v>0.10109930780552379</v>
      </c>
      <c r="R5" s="13">
        <f t="shared" si="0"/>
        <v>2.1288661688367405E-2</v>
      </c>
      <c r="T5">
        <v>1</v>
      </c>
      <c r="U5">
        <f>L5-L4</f>
        <v>0.37128872536106305</v>
      </c>
      <c r="V5">
        <f t="shared" ref="V5:AA20" si="5">M5-M4</f>
        <v>9.3044500763213023E-2</v>
      </c>
      <c r="W5">
        <f t="shared" si="5"/>
        <v>9.8723679127665775E-3</v>
      </c>
      <c r="X5">
        <f t="shared" si="5"/>
        <v>0.14785824806557102</v>
      </c>
      <c r="Y5">
        <f t="shared" si="5"/>
        <v>0.19985409130140663</v>
      </c>
      <c r="Z5">
        <f t="shared" si="5"/>
        <v>0.10109930780552379</v>
      </c>
      <c r="AA5">
        <f t="shared" si="5"/>
        <v>2.1288661688367405E-2</v>
      </c>
      <c r="AC5" s="8">
        <v>1</v>
      </c>
      <c r="AD5" s="8">
        <f>AVERAGE(U5:X5)+AD4</f>
        <v>0.15551596052565342</v>
      </c>
      <c r="AE5" s="8">
        <f>AE4+Y5</f>
        <v>0.19985409130140663</v>
      </c>
      <c r="AF5" s="8">
        <f t="shared" ref="AF5:AG20" si="6">AF4+Z5</f>
        <v>0.10109930780552379</v>
      </c>
      <c r="AG5" s="8">
        <f t="shared" si="6"/>
        <v>2.1288661688367405E-2</v>
      </c>
      <c r="AI5" s="8">
        <v>1</v>
      </c>
      <c r="AJ5" s="8">
        <f t="shared" ref="AJ5:AJ56" si="7">AD5/MAX(AD$4:AD$52)</f>
        <v>5.5771371409261104E-2</v>
      </c>
      <c r="AK5" s="8">
        <f t="shared" ref="AK5:AK56" si="8">AE5/MAX(AE$4:AE$52)</f>
        <v>8.6503340626937139E-2</v>
      </c>
      <c r="AL5" s="8">
        <f t="shared" ref="AL5:AL56" si="9">AF5/MAX(AF$4:AF$52)</f>
        <v>4.9700625447926118E-2</v>
      </c>
      <c r="AM5" s="8">
        <f t="shared" ref="AM5:AM56" si="10">AG5/MAX(AG$4:AG$52)</f>
        <v>4.2288830316405297E-3</v>
      </c>
    </row>
    <row r="6" spans="1:39" x14ac:dyDescent="0.3">
      <c r="A6" s="1"/>
      <c r="B6">
        <v>2</v>
      </c>
      <c r="C6" s="10">
        <f>'S1 unemployed'!C227</f>
        <v>4.2032355053499044</v>
      </c>
      <c r="D6" s="10">
        <f>'S1 unemployed'!C274</f>
        <v>5.0921610982576562</v>
      </c>
      <c r="E6" s="10">
        <f>'S1 unemployed'!C348</f>
        <v>6.3217526916066973</v>
      </c>
      <c r="F6" s="10">
        <f>'S1 unemployed'!C366</f>
        <v>7.5996823462056993</v>
      </c>
      <c r="G6" s="10">
        <f>'S1 unemployed'!C474</f>
        <v>5.8526355924125442</v>
      </c>
      <c r="H6" s="10">
        <f>'S1 unemployed'!C602</f>
        <v>4.344185657070291</v>
      </c>
      <c r="I6" s="10">
        <f>'S1 unemployed'!C683</f>
        <v>4.8791758052234586</v>
      </c>
      <c r="K6">
        <v>2</v>
      </c>
      <c r="L6" s="13">
        <f t="shared" si="4"/>
        <v>0.66996097825003131</v>
      </c>
      <c r="M6" s="13">
        <f t="shared" si="0"/>
        <v>0.24626842221373924</v>
      </c>
      <c r="N6" s="13">
        <f t="shared" si="0"/>
        <v>5.0286315224872702E-2</v>
      </c>
      <c r="O6" s="13">
        <f t="shared" si="0"/>
        <v>0.35641619785830247</v>
      </c>
      <c r="P6" s="13">
        <f t="shared" si="0"/>
        <v>0.34727498413461966</v>
      </c>
      <c r="Q6" s="13">
        <f t="shared" si="0"/>
        <v>7.7350382897811265E-2</v>
      </c>
      <c r="R6" s="13">
        <f t="shared" si="0"/>
        <v>-8.7754638259434969E-2</v>
      </c>
      <c r="T6">
        <v>2</v>
      </c>
      <c r="U6">
        <f t="shared" ref="U6:AA56" si="11">L6-L5</f>
        <v>0.29867225288896826</v>
      </c>
      <c r="V6">
        <f t="shared" si="5"/>
        <v>0.15322392145052621</v>
      </c>
      <c r="W6">
        <f t="shared" si="5"/>
        <v>4.0413947312106124E-2</v>
      </c>
      <c r="X6">
        <f t="shared" si="5"/>
        <v>0.20855794979273146</v>
      </c>
      <c r="Y6">
        <f t="shared" si="5"/>
        <v>0.14742089283321302</v>
      </c>
      <c r="Z6">
        <f t="shared" si="5"/>
        <v>-2.3748924907712521E-2</v>
      </c>
      <c r="AA6">
        <f t="shared" si="5"/>
        <v>-0.10904329994780237</v>
      </c>
      <c r="AC6" s="8">
        <v>2</v>
      </c>
      <c r="AD6" s="8">
        <f t="shared" ref="AD6:AD56" si="12">AVERAGE(U6:X6)+AD5</f>
        <v>0.33073297838673643</v>
      </c>
      <c r="AE6" s="8">
        <f t="shared" ref="AE6:AG56" si="13">AE5+Y6</f>
        <v>0.34727498413461966</v>
      </c>
      <c r="AF6" s="8">
        <f t="shared" si="6"/>
        <v>7.7350382897811265E-2</v>
      </c>
      <c r="AG6" s="8">
        <f t="shared" si="6"/>
        <v>-8.7754638259434969E-2</v>
      </c>
      <c r="AI6" s="8">
        <v>2</v>
      </c>
      <c r="AJ6" s="8">
        <f t="shared" si="7"/>
        <v>0.11860796610554389</v>
      </c>
      <c r="AK6" s="8">
        <f t="shared" si="8"/>
        <v>0.15031189028052569</v>
      </c>
      <c r="AL6" s="8">
        <f t="shared" si="9"/>
        <v>3.8025605635726642E-2</v>
      </c>
      <c r="AM6" s="8">
        <f t="shared" si="10"/>
        <v>-1.743200705217918E-2</v>
      </c>
    </row>
    <row r="7" spans="1:39" x14ac:dyDescent="0.3">
      <c r="A7" s="1"/>
      <c r="B7">
        <v>3</v>
      </c>
      <c r="C7" s="10">
        <f>'S1 unemployed'!C228</f>
        <v>4.4061674222405394</v>
      </c>
      <c r="D7" s="10">
        <f>'S1 unemployed'!C275</f>
        <v>5.1713395638629285</v>
      </c>
      <c r="E7" s="10">
        <f>'S1 unemployed'!C349</f>
        <v>6.9030218311114444</v>
      </c>
      <c r="F7" s="10">
        <f>'S1 unemployed'!C367</f>
        <v>7.930363956560023</v>
      </c>
      <c r="G7" s="10">
        <f>'S1 unemployed'!C475</f>
        <v>5.9200761934997415</v>
      </c>
      <c r="H7" s="10">
        <f>'S1 unemployed'!C603</f>
        <v>4.5229741135765957</v>
      </c>
      <c r="I7" s="10">
        <f>'S1 unemployed'!C684</f>
        <v>5.0822569327130491</v>
      </c>
      <c r="K7">
        <v>3</v>
      </c>
      <c r="L7" s="13">
        <f t="shared" si="4"/>
        <v>0.87289289514066626</v>
      </c>
      <c r="M7" s="13">
        <f t="shared" si="0"/>
        <v>0.32544688781901154</v>
      </c>
      <c r="N7" s="13">
        <f t="shared" si="0"/>
        <v>0.63155545472961983</v>
      </c>
      <c r="O7" s="13">
        <f t="shared" si="0"/>
        <v>0.68709780821262623</v>
      </c>
      <c r="P7" s="13">
        <f t="shared" si="0"/>
        <v>0.41471558522181695</v>
      </c>
      <c r="Q7" s="13">
        <f t="shared" si="0"/>
        <v>0.25613883940411597</v>
      </c>
      <c r="R7" s="13">
        <f t="shared" si="0"/>
        <v>0.11532648923015554</v>
      </c>
      <c r="T7">
        <v>3</v>
      </c>
      <c r="U7">
        <f t="shared" si="11"/>
        <v>0.20293191689063494</v>
      </c>
      <c r="V7">
        <f t="shared" si="5"/>
        <v>7.9178465605272308E-2</v>
      </c>
      <c r="W7">
        <f t="shared" si="5"/>
        <v>0.58126913950474712</v>
      </c>
      <c r="X7">
        <f t="shared" si="5"/>
        <v>0.33068161035432375</v>
      </c>
      <c r="Y7">
        <f t="shared" si="5"/>
        <v>6.7440601087197294E-2</v>
      </c>
      <c r="Z7">
        <f t="shared" si="5"/>
        <v>0.1787884565063047</v>
      </c>
      <c r="AA7">
        <f t="shared" si="5"/>
        <v>0.20308112748959051</v>
      </c>
      <c r="AC7" s="8">
        <v>3</v>
      </c>
      <c r="AD7" s="8">
        <f t="shared" si="12"/>
        <v>0.62924826147548096</v>
      </c>
      <c r="AE7" s="8">
        <f t="shared" si="13"/>
        <v>0.41471558522181695</v>
      </c>
      <c r="AF7" s="8">
        <f t="shared" si="6"/>
        <v>0.25613883940411597</v>
      </c>
      <c r="AG7" s="8">
        <f t="shared" si="6"/>
        <v>0.11532648923015554</v>
      </c>
      <c r="AI7" s="8">
        <v>3</v>
      </c>
      <c r="AJ7" s="8">
        <f t="shared" si="7"/>
        <v>0.22566197309112779</v>
      </c>
      <c r="AK7" s="8">
        <f t="shared" si="8"/>
        <v>0.1795023724465025</v>
      </c>
      <c r="AL7" s="8">
        <f t="shared" si="9"/>
        <v>0.12591837467748637</v>
      </c>
      <c r="AM7" s="8">
        <f t="shared" si="10"/>
        <v>2.2909013283374705E-2</v>
      </c>
    </row>
    <row r="8" spans="1:39" x14ac:dyDescent="0.3">
      <c r="A8" s="1"/>
      <c r="B8">
        <v>4</v>
      </c>
      <c r="C8" s="10">
        <f>'S1 unemployed'!C229</f>
        <v>4.5897953509736844</v>
      </c>
      <c r="D8" s="10">
        <f>'S1 unemployed'!C276</f>
        <v>5.0670836385903142</v>
      </c>
      <c r="E8" s="10">
        <f>'S1 unemployed'!C350</f>
        <v>7.4666367402669058</v>
      </c>
      <c r="F8" s="10">
        <f>'S1 unemployed'!C368</f>
        <v>8.2655900985023241</v>
      </c>
      <c r="G8" s="10">
        <f>'S1 unemployed'!C476</f>
        <v>6.1584833822479572</v>
      </c>
      <c r="H8" s="10">
        <f>'S1 unemployed'!C604</f>
        <v>4.582538599690924</v>
      </c>
      <c r="I8" s="10">
        <f>'S1 unemployed'!C685</f>
        <v>4.9665407201711655</v>
      </c>
      <c r="K8">
        <v>4</v>
      </c>
      <c r="L8" s="13">
        <f t="shared" si="4"/>
        <v>1.0565208238738113</v>
      </c>
      <c r="M8" s="13">
        <f t="shared" si="0"/>
        <v>0.22119096254639725</v>
      </c>
      <c r="N8" s="13">
        <f t="shared" si="0"/>
        <v>1.1951703638850812</v>
      </c>
      <c r="O8" s="13">
        <f t="shared" si="0"/>
        <v>1.0223239501549273</v>
      </c>
      <c r="P8" s="13">
        <f t="shared" si="0"/>
        <v>0.65312277397003271</v>
      </c>
      <c r="Q8" s="13">
        <f t="shared" si="0"/>
        <v>0.31570332551844427</v>
      </c>
      <c r="R8" s="13">
        <f t="shared" si="0"/>
        <v>-3.8972331172804076E-4</v>
      </c>
      <c r="T8">
        <v>4</v>
      </c>
      <c r="U8">
        <f t="shared" si="11"/>
        <v>0.18362792873314504</v>
      </c>
      <c r="V8">
        <f t="shared" si="5"/>
        <v>-0.10425592527261429</v>
      </c>
      <c r="W8">
        <f t="shared" si="5"/>
        <v>0.56361490915546142</v>
      </c>
      <c r="X8">
        <f t="shared" si="5"/>
        <v>0.33522614194230105</v>
      </c>
      <c r="Y8">
        <f t="shared" si="5"/>
        <v>0.23840718874821576</v>
      </c>
      <c r="Z8">
        <f t="shared" si="5"/>
        <v>5.9564486114328297E-2</v>
      </c>
      <c r="AA8">
        <f t="shared" si="5"/>
        <v>-0.11571621254188358</v>
      </c>
      <c r="AC8" s="8">
        <v>4</v>
      </c>
      <c r="AD8" s="8">
        <f t="shared" si="12"/>
        <v>0.87380152511505427</v>
      </c>
      <c r="AE8" s="8">
        <f t="shared" si="13"/>
        <v>0.65312277397003271</v>
      </c>
      <c r="AF8" s="8">
        <f t="shared" si="6"/>
        <v>0.31570332551844427</v>
      </c>
      <c r="AG8" s="8">
        <f t="shared" si="6"/>
        <v>-3.8972331172804076E-4</v>
      </c>
      <c r="AI8" s="8">
        <v>4</v>
      </c>
      <c r="AJ8" s="8">
        <f t="shared" si="7"/>
        <v>0.31336403820192865</v>
      </c>
      <c r="AK8" s="8">
        <f t="shared" si="8"/>
        <v>0.2826927455927552</v>
      </c>
      <c r="AL8" s="8">
        <f t="shared" si="9"/>
        <v>0.15520039726127186</v>
      </c>
      <c r="AM8" s="8">
        <f t="shared" si="10"/>
        <v>-7.741652923640659E-5</v>
      </c>
    </row>
    <row r="9" spans="1:39" x14ac:dyDescent="0.3">
      <c r="A9" s="1"/>
      <c r="B9">
        <v>5</v>
      </c>
      <c r="C9" s="10">
        <f>'S1 unemployed'!C230</f>
        <v>4.7512820823684878</v>
      </c>
      <c r="D9" s="10">
        <f>'S1 unemployed'!C277</f>
        <v>5.0587706902406691</v>
      </c>
      <c r="E9" s="10">
        <f>'S1 unemployed'!C351</f>
        <v>7.5838171942311297</v>
      </c>
      <c r="F9" s="10">
        <f>'S1 unemployed'!C369</f>
        <v>8.5087042750110182</v>
      </c>
      <c r="G9" s="10">
        <f>'S1 unemployed'!C477</f>
        <v>6.2635759699386409</v>
      </c>
      <c r="H9" s="10">
        <f>'S1 unemployed'!C605</f>
        <v>4.9147148320817395</v>
      </c>
      <c r="I9" s="10">
        <f>'S1 unemployed'!C686</f>
        <v>5.4405941556547832</v>
      </c>
      <c r="K9">
        <v>5</v>
      </c>
      <c r="L9" s="13">
        <f t="shared" si="4"/>
        <v>1.2180075552686147</v>
      </c>
      <c r="M9" s="13">
        <f t="shared" si="0"/>
        <v>0.21287801419675212</v>
      </c>
      <c r="N9" s="13">
        <f t="shared" si="0"/>
        <v>1.3123508178493051</v>
      </c>
      <c r="O9" s="13">
        <f t="shared" si="0"/>
        <v>1.2654381266636214</v>
      </c>
      <c r="P9" s="13">
        <f t="shared" si="0"/>
        <v>0.75821536166071635</v>
      </c>
      <c r="Q9" s="13">
        <f t="shared" si="0"/>
        <v>0.64787955790925977</v>
      </c>
      <c r="R9" s="13">
        <f t="shared" si="0"/>
        <v>0.47366371217188963</v>
      </c>
      <c r="T9">
        <v>5</v>
      </c>
      <c r="U9">
        <f t="shared" si="11"/>
        <v>0.16148673139480341</v>
      </c>
      <c r="V9">
        <f t="shared" si="5"/>
        <v>-8.3129483496451329E-3</v>
      </c>
      <c r="W9">
        <f t="shared" si="5"/>
        <v>0.11718045396422383</v>
      </c>
      <c r="X9">
        <f t="shared" si="5"/>
        <v>0.24311417650869416</v>
      </c>
      <c r="Y9">
        <f t="shared" si="5"/>
        <v>0.10509258769068364</v>
      </c>
      <c r="Z9">
        <f t="shared" si="5"/>
        <v>0.33217623239081551</v>
      </c>
      <c r="AA9">
        <f t="shared" si="5"/>
        <v>0.47405343548361767</v>
      </c>
      <c r="AC9" s="8">
        <v>5</v>
      </c>
      <c r="AD9" s="8">
        <f t="shared" si="12"/>
        <v>1.0021686284945734</v>
      </c>
      <c r="AE9" s="8">
        <f t="shared" si="13"/>
        <v>0.75821536166071635</v>
      </c>
      <c r="AF9" s="8">
        <f t="shared" si="6"/>
        <v>0.64787955790925977</v>
      </c>
      <c r="AG9" s="8">
        <f t="shared" si="6"/>
        <v>0.47366371217188963</v>
      </c>
      <c r="AI9" s="8">
        <v>5</v>
      </c>
      <c r="AJ9" s="8">
        <f t="shared" si="7"/>
        <v>0.35939924497499304</v>
      </c>
      <c r="AK9" s="8">
        <f t="shared" si="8"/>
        <v>0.32818023024306059</v>
      </c>
      <c r="AL9" s="8">
        <f t="shared" si="9"/>
        <v>0.31849890906233053</v>
      </c>
      <c r="AM9" s="8">
        <f t="shared" si="10"/>
        <v>9.4090857585570481E-2</v>
      </c>
    </row>
    <row r="10" spans="1:39" x14ac:dyDescent="0.3">
      <c r="A10" s="1"/>
      <c r="B10">
        <v>6</v>
      </c>
      <c r="C10" s="10">
        <f>'S1 unemployed'!C231</f>
        <v>4.9355026429368118</v>
      </c>
      <c r="D10" s="10">
        <f>'S1 unemployed'!C278</f>
        <v>5.1366871915804184</v>
      </c>
      <c r="E10" s="10">
        <f>'S1 unemployed'!C352</f>
        <v>7.8042908201830921</v>
      </c>
      <c r="F10" s="10">
        <f>'S1 unemployed'!C370</f>
        <v>8.6140674128463921</v>
      </c>
      <c r="G10" s="10">
        <f>'S1 unemployed'!C478</f>
        <v>6.3633837481640265</v>
      </c>
      <c r="H10" s="10">
        <f>'S1 unemployed'!C606</f>
        <v>4.9601011188354667</v>
      </c>
      <c r="I10" s="10">
        <f>'S1 unemployed'!C687</f>
        <v>5.5568876245034442</v>
      </c>
      <c r="K10">
        <v>6</v>
      </c>
      <c r="L10" s="13">
        <f t="shared" si="4"/>
        <v>1.4022281158369387</v>
      </c>
      <c r="M10" s="13">
        <f t="shared" si="0"/>
        <v>0.29079451553650149</v>
      </c>
      <c r="N10" s="13">
        <f t="shared" si="0"/>
        <v>1.5328244438012675</v>
      </c>
      <c r="O10" s="13">
        <f t="shared" si="0"/>
        <v>1.3708012644989953</v>
      </c>
      <c r="P10" s="13">
        <f t="shared" si="0"/>
        <v>0.85802313988610202</v>
      </c>
      <c r="Q10" s="13">
        <f t="shared" si="0"/>
        <v>0.69326584466298691</v>
      </c>
      <c r="R10" s="13">
        <f t="shared" si="0"/>
        <v>0.58995718102055061</v>
      </c>
      <c r="T10">
        <v>6</v>
      </c>
      <c r="U10">
        <f t="shared" si="11"/>
        <v>0.18422056056832403</v>
      </c>
      <c r="V10">
        <f t="shared" si="5"/>
        <v>7.7916501339749367E-2</v>
      </c>
      <c r="W10">
        <f t="shared" si="5"/>
        <v>0.2204736259519624</v>
      </c>
      <c r="X10">
        <f t="shared" si="5"/>
        <v>0.10536313783537388</v>
      </c>
      <c r="Y10">
        <f t="shared" si="5"/>
        <v>9.9807778225385668E-2</v>
      </c>
      <c r="Z10">
        <f t="shared" si="5"/>
        <v>4.5386286753727134E-2</v>
      </c>
      <c r="AA10">
        <f t="shared" si="5"/>
        <v>0.11629346884866099</v>
      </c>
      <c r="AC10" s="8">
        <v>6</v>
      </c>
      <c r="AD10" s="8">
        <f t="shared" si="12"/>
        <v>1.1491620849184259</v>
      </c>
      <c r="AE10" s="8">
        <f t="shared" si="13"/>
        <v>0.85802313988610202</v>
      </c>
      <c r="AF10" s="8">
        <f t="shared" si="6"/>
        <v>0.69326584466298691</v>
      </c>
      <c r="AG10" s="8">
        <f t="shared" si="6"/>
        <v>0.58995718102055061</v>
      </c>
      <c r="AI10" s="8">
        <v>6</v>
      </c>
      <c r="AJ10" s="8">
        <f t="shared" si="7"/>
        <v>0.41211426293993941</v>
      </c>
      <c r="AK10" s="8">
        <f t="shared" si="8"/>
        <v>0.37138027774185089</v>
      </c>
      <c r="AL10" s="8">
        <f t="shared" si="9"/>
        <v>0.34081089998870079</v>
      </c>
      <c r="AM10" s="8">
        <f t="shared" si="10"/>
        <v>0.11719195639129976</v>
      </c>
    </row>
    <row r="11" spans="1:39" x14ac:dyDescent="0.3">
      <c r="A11" s="1"/>
      <c r="B11">
        <v>7</v>
      </c>
      <c r="C11" s="10">
        <f>'S1 unemployed'!C232</f>
        <v>5.0361274291021818</v>
      </c>
      <c r="D11" s="10">
        <f>'S1 unemployed'!C279</f>
        <v>5.3631297078416855</v>
      </c>
      <c r="E11" s="10">
        <f>'S1 unemployed'!C353</f>
        <v>7.7316651883665557</v>
      </c>
      <c r="F11" s="10">
        <f>'S1 unemployed'!C371</f>
        <v>8.8656855490695818</v>
      </c>
      <c r="G11" s="10">
        <f>'S1 unemployed'!C479</f>
        <v>6.5584827805110297</v>
      </c>
      <c r="H11" s="10">
        <f>'S1 unemployed'!C607</f>
        <v>5.339866468636786</v>
      </c>
      <c r="I11" s="10">
        <f>'S1 unemployed'!C688</f>
        <v>5.7856268895377063</v>
      </c>
      <c r="K11">
        <v>7</v>
      </c>
      <c r="L11" s="13">
        <f t="shared" si="4"/>
        <v>1.5028529020023087</v>
      </c>
      <c r="M11" s="13">
        <f t="shared" si="0"/>
        <v>0.51723703179776859</v>
      </c>
      <c r="N11" s="13">
        <f t="shared" si="0"/>
        <v>1.4601988119847311</v>
      </c>
      <c r="O11" s="13">
        <f t="shared" si="0"/>
        <v>1.622419400722185</v>
      </c>
      <c r="P11" s="13">
        <f t="shared" si="0"/>
        <v>1.0531221722331052</v>
      </c>
      <c r="Q11" s="13">
        <f t="shared" si="0"/>
        <v>1.0730311944643063</v>
      </c>
      <c r="R11" s="13">
        <f t="shared" si="0"/>
        <v>0.81869644605481273</v>
      </c>
      <c r="T11">
        <v>7</v>
      </c>
      <c r="U11">
        <f t="shared" si="11"/>
        <v>0.10062478616536996</v>
      </c>
      <c r="V11">
        <f t="shared" si="5"/>
        <v>0.2264425162612671</v>
      </c>
      <c r="W11">
        <f t="shared" si="5"/>
        <v>-7.2625631816536362E-2</v>
      </c>
      <c r="X11">
        <f t="shared" si="5"/>
        <v>0.25161813622318974</v>
      </c>
      <c r="Y11">
        <f t="shared" si="5"/>
        <v>0.19509903234700321</v>
      </c>
      <c r="Z11">
        <f t="shared" si="5"/>
        <v>0.37976534980131937</v>
      </c>
      <c r="AA11">
        <f t="shared" si="5"/>
        <v>0.22873926503426212</v>
      </c>
      <c r="AC11" s="8">
        <v>7</v>
      </c>
      <c r="AD11" s="8">
        <f t="shared" si="12"/>
        <v>1.2756770366267485</v>
      </c>
      <c r="AE11" s="8">
        <f t="shared" si="13"/>
        <v>1.0531221722331052</v>
      </c>
      <c r="AF11" s="8">
        <f t="shared" si="6"/>
        <v>1.0730311944643063</v>
      </c>
      <c r="AG11" s="8">
        <f t="shared" si="6"/>
        <v>0.81869644605481273</v>
      </c>
      <c r="AI11" s="8">
        <v>7</v>
      </c>
      <c r="AJ11" s="8">
        <f t="shared" si="7"/>
        <v>0.45748524825038717</v>
      </c>
      <c r="AK11" s="8">
        <f t="shared" si="8"/>
        <v>0.45582547444110832</v>
      </c>
      <c r="AL11" s="8">
        <f t="shared" si="9"/>
        <v>0.52750431874962289</v>
      </c>
      <c r="AM11" s="8">
        <f t="shared" si="10"/>
        <v>0.16262983363944436</v>
      </c>
    </row>
    <row r="12" spans="1:39" x14ac:dyDescent="0.3">
      <c r="A12" s="1"/>
      <c r="B12">
        <v>8</v>
      </c>
      <c r="C12" s="10">
        <f>'S1 unemployed'!C233</f>
        <v>5.1351351351351351</v>
      </c>
      <c r="D12" s="10">
        <f>'S1 unemployed'!C280</f>
        <v>5.4906085975794907</v>
      </c>
      <c r="E12" s="10">
        <f>'S1 unemployed'!C354</f>
        <v>7.489402229733515</v>
      </c>
      <c r="F12" s="10">
        <f>'S1 unemployed'!C372</f>
        <v>9.0310038606514738</v>
      </c>
      <c r="G12" s="10">
        <f>'S1 unemployed'!C480</f>
        <v>6.8014385525752941</v>
      </c>
      <c r="H12" s="10">
        <f>'S1 unemployed'!C608</f>
        <v>5.5483915696062116</v>
      </c>
      <c r="I12" s="10">
        <f>'S1 unemployed'!C689</f>
        <v>6.1031679826178049</v>
      </c>
      <c r="K12">
        <v>8</v>
      </c>
      <c r="L12" s="13">
        <f t="shared" si="4"/>
        <v>1.601860608035262</v>
      </c>
      <c r="M12" s="13">
        <f t="shared" si="0"/>
        <v>0.64471592153557378</v>
      </c>
      <c r="N12" s="13">
        <f t="shared" si="0"/>
        <v>1.2179358533516904</v>
      </c>
      <c r="O12" s="13">
        <f t="shared" si="0"/>
        <v>1.787737712304077</v>
      </c>
      <c r="P12" s="13">
        <f t="shared" si="0"/>
        <v>1.2960779442973696</v>
      </c>
      <c r="Q12" s="13">
        <f t="shared" si="0"/>
        <v>1.2815562954337318</v>
      </c>
      <c r="R12" s="13">
        <f t="shared" si="0"/>
        <v>1.1362375391349113</v>
      </c>
      <c r="T12">
        <v>8</v>
      </c>
      <c r="U12">
        <f t="shared" si="11"/>
        <v>9.900770603295328E-2</v>
      </c>
      <c r="V12">
        <f t="shared" si="5"/>
        <v>0.12747888973780519</v>
      </c>
      <c r="W12">
        <f t="shared" si="5"/>
        <v>-0.2422629586330407</v>
      </c>
      <c r="X12">
        <f t="shared" si="5"/>
        <v>0.16531831158189192</v>
      </c>
      <c r="Y12">
        <f t="shared" si="5"/>
        <v>0.24295577206426433</v>
      </c>
      <c r="Z12">
        <f t="shared" si="5"/>
        <v>0.20852510096942556</v>
      </c>
      <c r="AA12">
        <f t="shared" si="5"/>
        <v>0.31754109308009859</v>
      </c>
      <c r="AC12" s="8">
        <v>8</v>
      </c>
      <c r="AD12" s="8">
        <f t="shared" si="12"/>
        <v>1.3130625238066509</v>
      </c>
      <c r="AE12" s="8">
        <f t="shared" si="13"/>
        <v>1.2960779442973696</v>
      </c>
      <c r="AF12" s="8">
        <f t="shared" si="6"/>
        <v>1.2815562954337318</v>
      </c>
      <c r="AG12" s="8">
        <f t="shared" si="6"/>
        <v>1.1362375391349113</v>
      </c>
      <c r="AI12" s="8">
        <v>8</v>
      </c>
      <c r="AJ12" s="8">
        <f t="shared" si="7"/>
        <v>0.47089248879199425</v>
      </c>
      <c r="AK12" s="8">
        <f t="shared" si="8"/>
        <v>0.56098462215382583</v>
      </c>
      <c r="AL12" s="8">
        <f t="shared" si="9"/>
        <v>0.63001568272165342</v>
      </c>
      <c r="AM12" s="8">
        <f t="shared" si="10"/>
        <v>0.22570773679898279</v>
      </c>
    </row>
    <row r="13" spans="1:39" x14ac:dyDescent="0.3">
      <c r="A13" s="1"/>
      <c r="B13">
        <v>9</v>
      </c>
      <c r="C13" s="10">
        <f>'S1 unemployed'!C234</f>
        <v>5.3716517588060855</v>
      </c>
      <c r="D13" s="10">
        <f>'S1 unemployed'!C281</f>
        <v>5.4551972104845801</v>
      </c>
      <c r="E13" s="10">
        <f>'S1 unemployed'!C355</f>
        <v>7.5303756808342257</v>
      </c>
      <c r="F13" s="10">
        <f>'S1 unemployed'!C373</f>
        <v>9.3279912584228732</v>
      </c>
      <c r="G13" s="10">
        <f>'S1 unemployed'!C481</f>
        <v>6.6686158611752058</v>
      </c>
      <c r="H13" s="10">
        <f>'S1 unemployed'!C609</f>
        <v>5.7226014344617306</v>
      </c>
      <c r="I13" s="10">
        <f>'S1 unemployed'!C690</f>
        <v>6.1422009445558645</v>
      </c>
      <c r="K13">
        <v>9</v>
      </c>
      <c r="L13" s="13">
        <f t="shared" si="4"/>
        <v>1.8383772317062124</v>
      </c>
      <c r="M13" s="13">
        <f t="shared" si="0"/>
        <v>0.60930453444066313</v>
      </c>
      <c r="N13" s="13">
        <f t="shared" si="0"/>
        <v>1.2589093044524011</v>
      </c>
      <c r="O13" s="13">
        <f t="shared" si="0"/>
        <v>2.0847251100754765</v>
      </c>
      <c r="P13" s="13">
        <f t="shared" si="0"/>
        <v>1.1632552528972813</v>
      </c>
      <c r="Q13" s="13">
        <f t="shared" si="0"/>
        <v>1.4557661602892509</v>
      </c>
      <c r="R13" s="13">
        <f t="shared" si="0"/>
        <v>1.1752705010729709</v>
      </c>
      <c r="T13">
        <v>9</v>
      </c>
      <c r="U13">
        <f t="shared" si="11"/>
        <v>0.23651662367095039</v>
      </c>
      <c r="V13">
        <f t="shared" si="5"/>
        <v>-3.5411387094910651E-2</v>
      </c>
      <c r="W13">
        <f t="shared" si="5"/>
        <v>4.0973451100710712E-2</v>
      </c>
      <c r="X13">
        <f t="shared" si="5"/>
        <v>0.29698739777139949</v>
      </c>
      <c r="Y13">
        <f t="shared" si="5"/>
        <v>-0.13282269140008829</v>
      </c>
      <c r="Z13">
        <f t="shared" si="5"/>
        <v>0.17420986485551904</v>
      </c>
      <c r="AA13">
        <f t="shared" si="5"/>
        <v>3.9032961938059607E-2</v>
      </c>
      <c r="AC13" s="8">
        <v>9</v>
      </c>
      <c r="AD13" s="8">
        <f t="shared" si="12"/>
        <v>1.4478290451686884</v>
      </c>
      <c r="AE13" s="8">
        <f t="shared" si="13"/>
        <v>1.1632552528972813</v>
      </c>
      <c r="AF13" s="8">
        <f t="shared" si="6"/>
        <v>1.4557661602892509</v>
      </c>
      <c r="AG13" s="8">
        <f t="shared" si="6"/>
        <v>1.1752705010729709</v>
      </c>
      <c r="AI13" s="8">
        <v>9</v>
      </c>
      <c r="AJ13" s="8">
        <f t="shared" si="7"/>
        <v>0.51922266462096633</v>
      </c>
      <c r="AK13" s="8">
        <f t="shared" si="8"/>
        <v>0.50349464813152511</v>
      </c>
      <c r="AL13" s="8">
        <f t="shared" si="9"/>
        <v>0.71565760679074097</v>
      </c>
      <c r="AM13" s="8">
        <f t="shared" si="10"/>
        <v>0.23346143371196096</v>
      </c>
    </row>
    <row r="14" spans="1:39" x14ac:dyDescent="0.3">
      <c r="A14" s="1"/>
      <c r="B14">
        <v>10</v>
      </c>
      <c r="C14" s="10">
        <f>'S1 unemployed'!C235</f>
        <v>5.51299293914213</v>
      </c>
      <c r="D14" s="10">
        <f>'S1 unemployed'!C282</f>
        <v>5.8786004670876215</v>
      </c>
      <c r="E14" s="10">
        <f>'S1 unemployed'!C356</f>
        <v>7.4585378551242005</v>
      </c>
      <c r="F14" s="10">
        <f>'S1 unemployed'!C374</f>
        <v>9.3570904745090591</v>
      </c>
      <c r="G14" s="10">
        <f>'S1 unemployed'!C482</f>
        <v>6.9236621861526748</v>
      </c>
      <c r="H14" s="10">
        <f>'S1 unemployed'!C610</f>
        <v>5.6865647783268347</v>
      </c>
      <c r="I14" s="10">
        <f>'S1 unemployed'!C691</f>
        <v>6.5045584854980758</v>
      </c>
      <c r="K14">
        <v>10</v>
      </c>
      <c r="L14" s="13">
        <f t="shared" si="4"/>
        <v>1.9797184120422568</v>
      </c>
      <c r="M14" s="13">
        <f t="shared" si="0"/>
        <v>1.0327077910437046</v>
      </c>
      <c r="N14" s="13">
        <f t="shared" si="0"/>
        <v>1.187071478742376</v>
      </c>
      <c r="O14" s="13">
        <f t="shared" si="0"/>
        <v>2.1138243261616623</v>
      </c>
      <c r="P14" s="13">
        <f t="shared" si="0"/>
        <v>1.4183015778747503</v>
      </c>
      <c r="Q14" s="13">
        <f t="shared" si="0"/>
        <v>1.4197295041543549</v>
      </c>
      <c r="R14" s="13">
        <f t="shared" si="0"/>
        <v>1.5376280420151822</v>
      </c>
      <c r="T14">
        <v>10</v>
      </c>
      <c r="U14">
        <f t="shared" si="11"/>
        <v>0.14134118033604448</v>
      </c>
      <c r="V14">
        <f t="shared" si="5"/>
        <v>0.42340325660304146</v>
      </c>
      <c r="W14">
        <f t="shared" si="5"/>
        <v>-7.1837825710025172E-2</v>
      </c>
      <c r="X14">
        <f t="shared" si="5"/>
        <v>2.909921608618582E-2</v>
      </c>
      <c r="Y14">
        <f t="shared" si="5"/>
        <v>0.25504632497746904</v>
      </c>
      <c r="Z14">
        <f t="shared" si="5"/>
        <v>-3.6036656134895928E-2</v>
      </c>
      <c r="AA14">
        <f t="shared" si="5"/>
        <v>0.36235754094221129</v>
      </c>
      <c r="AC14" s="8">
        <v>10</v>
      </c>
      <c r="AD14" s="8">
        <f t="shared" si="12"/>
        <v>1.5783305019975</v>
      </c>
      <c r="AE14" s="8">
        <f t="shared" si="13"/>
        <v>1.4183015778747503</v>
      </c>
      <c r="AF14" s="8">
        <f t="shared" si="6"/>
        <v>1.4197295041543549</v>
      </c>
      <c r="AG14" s="8">
        <f t="shared" si="6"/>
        <v>1.5376280420151822</v>
      </c>
      <c r="AI14" s="8">
        <v>10</v>
      </c>
      <c r="AJ14" s="8">
        <f t="shared" si="7"/>
        <v>0.56602329648954364</v>
      </c>
      <c r="AK14" s="8">
        <f t="shared" si="8"/>
        <v>0.61388697976461404</v>
      </c>
      <c r="AL14" s="8">
        <f t="shared" si="9"/>
        <v>0.69794191330249822</v>
      </c>
      <c r="AM14" s="8">
        <f t="shared" si="10"/>
        <v>0.30544189348481859</v>
      </c>
    </row>
    <row r="15" spans="1:39" x14ac:dyDescent="0.3">
      <c r="A15" s="1"/>
      <c r="B15">
        <v>11</v>
      </c>
      <c r="C15" s="10">
        <f>'S1 unemployed'!C236</f>
        <v>5.8624982046248864</v>
      </c>
      <c r="D15" s="10">
        <f>'S1 unemployed'!C283</f>
        <v>5.9696491493547201</v>
      </c>
      <c r="E15" s="10">
        <f>'S1 unemployed'!C357</f>
        <v>7.1894328936582461</v>
      </c>
      <c r="F15" s="10">
        <f>'S1 unemployed'!C375</f>
        <v>9.5729508271182127</v>
      </c>
      <c r="G15" s="10">
        <f>'S1 unemployed'!C483</f>
        <v>6.8803381592799866</v>
      </c>
      <c r="H15" s="10">
        <f>'S1 unemployed'!C611</f>
        <v>5.6791079341596786</v>
      </c>
      <c r="I15" s="10">
        <f>'S1 unemployed'!C692</f>
        <v>6.8145810565251974</v>
      </c>
      <c r="K15">
        <v>11</v>
      </c>
      <c r="L15" s="13">
        <f t="shared" si="4"/>
        <v>2.3292236775250132</v>
      </c>
      <c r="M15" s="13">
        <f t="shared" si="0"/>
        <v>1.1237564733108032</v>
      </c>
      <c r="N15" s="13">
        <f t="shared" si="0"/>
        <v>0.91796651727642153</v>
      </c>
      <c r="O15" s="13">
        <f t="shared" si="0"/>
        <v>2.3296846787708159</v>
      </c>
      <c r="P15" s="13">
        <f t="shared" si="0"/>
        <v>1.3749775510020621</v>
      </c>
      <c r="Q15" s="13">
        <f t="shared" si="0"/>
        <v>1.4122726599871989</v>
      </c>
      <c r="R15" s="13">
        <f t="shared" si="0"/>
        <v>1.8476506130423038</v>
      </c>
      <c r="T15">
        <v>11</v>
      </c>
      <c r="U15">
        <f t="shared" si="11"/>
        <v>0.3495052654827564</v>
      </c>
      <c r="V15">
        <f t="shared" si="5"/>
        <v>9.1048682267098613E-2</v>
      </c>
      <c r="W15">
        <f t="shared" si="5"/>
        <v>-0.26910496146595442</v>
      </c>
      <c r="X15">
        <f t="shared" si="5"/>
        <v>0.21586035260915359</v>
      </c>
      <c r="Y15">
        <f t="shared" si="5"/>
        <v>-4.3324026872688215E-2</v>
      </c>
      <c r="Z15">
        <f t="shared" si="5"/>
        <v>-7.4568441671560848E-3</v>
      </c>
      <c r="AA15">
        <f t="shared" si="5"/>
        <v>0.31002257102712161</v>
      </c>
      <c r="AC15" s="8">
        <v>11</v>
      </c>
      <c r="AD15" s="8">
        <f t="shared" si="12"/>
        <v>1.6751578367207636</v>
      </c>
      <c r="AE15" s="8">
        <f t="shared" si="13"/>
        <v>1.3749775510020621</v>
      </c>
      <c r="AF15" s="8">
        <f t="shared" si="6"/>
        <v>1.4122726599871989</v>
      </c>
      <c r="AG15" s="8">
        <f t="shared" si="6"/>
        <v>1.8476506130423038</v>
      </c>
      <c r="AI15" s="8">
        <v>11</v>
      </c>
      <c r="AJ15" s="8">
        <f t="shared" si="7"/>
        <v>0.60074766323085427</v>
      </c>
      <c r="AK15" s="8">
        <f t="shared" si="8"/>
        <v>0.59513493406219842</v>
      </c>
      <c r="AL15" s="8">
        <f t="shared" si="9"/>
        <v>0.69427611353571561</v>
      </c>
      <c r="AM15" s="8">
        <f t="shared" si="10"/>
        <v>0.36702628095049716</v>
      </c>
    </row>
    <row r="16" spans="1:39" x14ac:dyDescent="0.3">
      <c r="A16" s="1"/>
      <c r="B16">
        <v>12</v>
      </c>
      <c r="C16" s="10">
        <f>'S1 unemployed'!C237</f>
        <v>6.0666905700968092</v>
      </c>
      <c r="D16" s="10">
        <f>'S1 unemployed'!C284</f>
        <v>6.6188043033007782</v>
      </c>
      <c r="E16" s="10">
        <f>'S1 unemployed'!C358</f>
        <v>7.4713494899376078</v>
      </c>
      <c r="F16" s="10">
        <f>'S1 unemployed'!C376</f>
        <v>9.8321581990538505</v>
      </c>
      <c r="G16" s="10">
        <f>'S1 unemployed'!C484</f>
        <v>6.8059673097959639</v>
      </c>
      <c r="H16" s="10">
        <f>'S1 unemployed'!C612</f>
        <v>5.7474685252732192</v>
      </c>
      <c r="I16" s="10">
        <f>'S1 unemployed'!C693</f>
        <v>7.2975332191005782</v>
      </c>
      <c r="K16">
        <v>12</v>
      </c>
      <c r="L16" s="13">
        <f t="shared" si="4"/>
        <v>2.5334160429969361</v>
      </c>
      <c r="M16" s="13">
        <f t="shared" si="0"/>
        <v>1.7729116272568612</v>
      </c>
      <c r="N16" s="13">
        <f t="shared" si="0"/>
        <v>1.1998831135557833</v>
      </c>
      <c r="O16" s="13">
        <f t="shared" si="0"/>
        <v>2.5888920507064537</v>
      </c>
      <c r="P16" s="13">
        <f t="shared" si="0"/>
        <v>1.3006067015180394</v>
      </c>
      <c r="Q16" s="13">
        <f t="shared" si="0"/>
        <v>1.4806332511007394</v>
      </c>
      <c r="R16" s="13">
        <f t="shared" si="0"/>
        <v>2.3306027756176846</v>
      </c>
      <c r="T16">
        <v>12</v>
      </c>
      <c r="U16">
        <f t="shared" si="11"/>
        <v>0.20419236547192288</v>
      </c>
      <c r="V16">
        <f t="shared" si="5"/>
        <v>0.64915515394605805</v>
      </c>
      <c r="W16">
        <f t="shared" si="5"/>
        <v>0.28191659627936172</v>
      </c>
      <c r="X16">
        <f t="shared" si="5"/>
        <v>0.25920737193563781</v>
      </c>
      <c r="Y16">
        <f t="shared" si="5"/>
        <v>-7.4370849484022727E-2</v>
      </c>
      <c r="Z16">
        <f t="shared" si="5"/>
        <v>6.8360591113540536E-2</v>
      </c>
      <c r="AA16">
        <f t="shared" si="5"/>
        <v>0.48295216257538076</v>
      </c>
      <c r="AC16" s="8">
        <v>12</v>
      </c>
      <c r="AD16" s="8">
        <f t="shared" si="12"/>
        <v>2.0237757086290085</v>
      </c>
      <c r="AE16" s="8">
        <f t="shared" si="13"/>
        <v>1.3006067015180394</v>
      </c>
      <c r="AF16" s="8">
        <f t="shared" si="6"/>
        <v>1.4806332511007394</v>
      </c>
      <c r="AG16" s="8">
        <f t="shared" si="6"/>
        <v>2.3306027756176846</v>
      </c>
      <c r="AI16" s="8">
        <v>12</v>
      </c>
      <c r="AJ16" s="8">
        <f t="shared" si="7"/>
        <v>0.72576953718117276</v>
      </c>
      <c r="AK16" s="8">
        <f t="shared" si="8"/>
        <v>0.56294481534239305</v>
      </c>
      <c r="AL16" s="8">
        <f t="shared" si="9"/>
        <v>0.72788231923663405</v>
      </c>
      <c r="AM16" s="8">
        <f t="shared" si="10"/>
        <v>0.46296224138360936</v>
      </c>
    </row>
    <row r="17" spans="1:39" x14ac:dyDescent="0.3">
      <c r="A17" s="1"/>
      <c r="B17">
        <v>13</v>
      </c>
      <c r="C17" s="10">
        <f>'S1 unemployed'!C238</f>
        <v>5.9463327370304118</v>
      </c>
      <c r="D17" s="10">
        <f>'S1 unemployed'!C285</f>
        <v>7.1524035352446651</v>
      </c>
      <c r="E17" s="10">
        <f>'S1 unemployed'!C359</f>
        <v>7.4379630827220486</v>
      </c>
      <c r="F17" s="10">
        <f>'S1 unemployed'!C377</f>
        <v>9.8458113904120754</v>
      </c>
      <c r="G17" s="10">
        <f>'S1 unemployed'!C485</f>
        <v>6.8695996829171619</v>
      </c>
      <c r="H17" s="10">
        <f>'S1 unemployed'!C613</f>
        <v>5.9416134047331148</v>
      </c>
      <c r="I17" s="10">
        <f>'S1 unemployed'!C694</f>
        <v>7.8317080761450288</v>
      </c>
      <c r="K17">
        <v>13</v>
      </c>
      <c r="L17" s="13">
        <f t="shared" si="4"/>
        <v>2.4130582099305387</v>
      </c>
      <c r="M17" s="13">
        <f t="shared" si="0"/>
        <v>2.3065108592007482</v>
      </c>
      <c r="N17" s="13">
        <f t="shared" si="0"/>
        <v>1.1664967063402241</v>
      </c>
      <c r="O17" s="13">
        <f t="shared" si="0"/>
        <v>2.6025452420646786</v>
      </c>
      <c r="P17" s="13">
        <f t="shared" si="0"/>
        <v>1.3642390746392374</v>
      </c>
      <c r="Q17" s="13">
        <f t="shared" si="0"/>
        <v>1.6747781305606351</v>
      </c>
      <c r="R17" s="13">
        <f t="shared" si="0"/>
        <v>2.8647776326621353</v>
      </c>
      <c r="T17">
        <v>13</v>
      </c>
      <c r="U17">
        <f t="shared" si="11"/>
        <v>-0.12035783306639747</v>
      </c>
      <c r="V17">
        <f t="shared" si="5"/>
        <v>0.53359923194388692</v>
      </c>
      <c r="W17">
        <f t="shared" si="5"/>
        <v>-3.3386407215559188E-2</v>
      </c>
      <c r="X17">
        <f t="shared" si="5"/>
        <v>1.3653191358224959E-2</v>
      </c>
      <c r="Y17">
        <f t="shared" si="5"/>
        <v>6.3632373121198071E-2</v>
      </c>
      <c r="Z17">
        <f t="shared" si="5"/>
        <v>0.19414487945989567</v>
      </c>
      <c r="AA17">
        <f t="shared" si="5"/>
        <v>0.53417485704445067</v>
      </c>
      <c r="AC17" s="8">
        <v>13</v>
      </c>
      <c r="AD17" s="8">
        <f t="shared" si="12"/>
        <v>2.1221527543840475</v>
      </c>
      <c r="AE17" s="8">
        <f t="shared" si="13"/>
        <v>1.3642390746392374</v>
      </c>
      <c r="AF17" s="8">
        <f t="shared" si="6"/>
        <v>1.6747781305606351</v>
      </c>
      <c r="AG17" s="8">
        <f t="shared" si="6"/>
        <v>2.8647776326621353</v>
      </c>
      <c r="AI17" s="8">
        <v>13</v>
      </c>
      <c r="AJ17" s="8">
        <f t="shared" si="7"/>
        <v>0.76104966366082816</v>
      </c>
      <c r="AK17" s="8">
        <f t="shared" si="8"/>
        <v>0.59048697277915008</v>
      </c>
      <c r="AL17" s="8">
        <f t="shared" si="9"/>
        <v>0.82332433705173369</v>
      </c>
      <c r="AM17" s="8">
        <f t="shared" si="10"/>
        <v>0.56907332633352092</v>
      </c>
    </row>
    <row r="18" spans="1:39" x14ac:dyDescent="0.3">
      <c r="A18" s="1"/>
      <c r="B18">
        <v>14</v>
      </c>
      <c r="C18" s="10">
        <f>'S1 unemployed'!C239</f>
        <v>5.864622082939607</v>
      </c>
      <c r="D18" s="10">
        <f>'S1 unemployed'!C286</f>
        <v>8.0545056266643744</v>
      </c>
      <c r="E18" s="10">
        <f>'S1 unemployed'!C360</f>
        <v>7.35309019557267</v>
      </c>
      <c r="F18" s="10">
        <f>'S1 unemployed'!C378</f>
        <v>10.130869482753949</v>
      </c>
      <c r="G18" s="10">
        <f>'S1 unemployed'!C486</f>
        <v>6.8866956178444534</v>
      </c>
      <c r="H18" s="10">
        <f>'S1 unemployed'!C614</f>
        <v>5.7948916088258429</v>
      </c>
      <c r="I18" s="10">
        <f>'S1 unemployed'!C695</f>
        <v>8.3358140377671077</v>
      </c>
      <c r="K18">
        <v>14</v>
      </c>
      <c r="L18" s="13">
        <f t="shared" si="4"/>
        <v>2.3313475558397339</v>
      </c>
      <c r="M18" s="13">
        <f t="shared" si="0"/>
        <v>3.2086129506204575</v>
      </c>
      <c r="N18" s="13">
        <f t="shared" si="0"/>
        <v>1.0816238191908454</v>
      </c>
      <c r="O18" s="13">
        <f t="shared" si="0"/>
        <v>2.8876033344065526</v>
      </c>
      <c r="P18" s="13">
        <f t="shared" si="0"/>
        <v>1.3813350095665289</v>
      </c>
      <c r="Q18" s="13">
        <f t="shared" si="0"/>
        <v>1.5280563346533631</v>
      </c>
      <c r="R18" s="13">
        <f t="shared" si="0"/>
        <v>3.3688835942842141</v>
      </c>
      <c r="T18">
        <v>14</v>
      </c>
      <c r="U18">
        <f t="shared" si="11"/>
        <v>-8.1710654090804802E-2</v>
      </c>
      <c r="V18">
        <f t="shared" si="5"/>
        <v>0.90210209141970932</v>
      </c>
      <c r="W18">
        <f t="shared" si="5"/>
        <v>-8.4872887149378684E-2</v>
      </c>
      <c r="X18">
        <f t="shared" si="5"/>
        <v>0.28505809234187396</v>
      </c>
      <c r="Y18">
        <f t="shared" si="5"/>
        <v>1.7095934927291445E-2</v>
      </c>
      <c r="Z18">
        <f t="shared" si="5"/>
        <v>-0.14672179590727197</v>
      </c>
      <c r="AA18">
        <f t="shared" si="5"/>
        <v>0.50410596162207888</v>
      </c>
      <c r="AC18" s="8">
        <v>14</v>
      </c>
      <c r="AD18" s="8">
        <f t="shared" si="12"/>
        <v>2.3772969150143974</v>
      </c>
      <c r="AE18" s="8">
        <f t="shared" si="13"/>
        <v>1.3813350095665289</v>
      </c>
      <c r="AF18" s="8">
        <f t="shared" si="6"/>
        <v>1.5280563346533631</v>
      </c>
      <c r="AG18" s="8">
        <f t="shared" si="6"/>
        <v>3.3688835942842141</v>
      </c>
      <c r="AI18" s="8">
        <v>14</v>
      </c>
      <c r="AJ18" s="8">
        <f t="shared" si="7"/>
        <v>0.85254985243452075</v>
      </c>
      <c r="AK18" s="8">
        <f t="shared" si="8"/>
        <v>0.59788664857623519</v>
      </c>
      <c r="AL18" s="8">
        <f t="shared" si="9"/>
        <v>0.75119560361409521</v>
      </c>
      <c r="AM18" s="8">
        <f t="shared" si="10"/>
        <v>0.66921138002889757</v>
      </c>
    </row>
    <row r="19" spans="1:39" x14ac:dyDescent="0.3">
      <c r="A19" s="1"/>
      <c r="B19">
        <v>15</v>
      </c>
      <c r="C19" s="10">
        <f>'S1 unemployed'!C240</f>
        <v>5.9670954232725091</v>
      </c>
      <c r="D19" s="10">
        <f>'S1 unemployed'!C287</f>
        <v>8.1055445373803572</v>
      </c>
      <c r="E19" s="10">
        <f>'S1 unemployed'!C361</f>
        <v>7.2242368602249254</v>
      </c>
      <c r="F19" s="10">
        <f>'S1 unemployed'!C379</f>
        <v>10.410496279708155</v>
      </c>
      <c r="G19" s="10">
        <f>'S1 unemployed'!C487</f>
        <v>6.9818859462105785</v>
      </c>
      <c r="H19" s="10">
        <f>'S1 unemployed'!C615</f>
        <v>5.7959504999723768</v>
      </c>
      <c r="I19" s="10">
        <f>'S1 unemployed'!C696</f>
        <v>8.7069066185724857</v>
      </c>
      <c r="K19">
        <v>15</v>
      </c>
      <c r="L19" s="13">
        <f t="shared" si="4"/>
        <v>2.433820896172636</v>
      </c>
      <c r="M19" s="13">
        <f t="shared" si="0"/>
        <v>3.2596518613364402</v>
      </c>
      <c r="N19" s="13">
        <f t="shared" si="0"/>
        <v>0.95277048384310081</v>
      </c>
      <c r="O19" s="13">
        <f t="shared" si="0"/>
        <v>3.1672301313607587</v>
      </c>
      <c r="P19" s="13">
        <f t="shared" si="0"/>
        <v>1.4765253379326539</v>
      </c>
      <c r="Q19" s="13">
        <f t="shared" si="0"/>
        <v>1.529115225799897</v>
      </c>
      <c r="R19" s="13">
        <f t="shared" si="0"/>
        <v>3.7399761750895921</v>
      </c>
      <c r="T19">
        <v>15</v>
      </c>
      <c r="U19">
        <f t="shared" si="11"/>
        <v>0.10247334033290212</v>
      </c>
      <c r="V19">
        <f t="shared" si="5"/>
        <v>5.1038910715982766E-2</v>
      </c>
      <c r="W19">
        <f t="shared" si="5"/>
        <v>-0.12885333534774457</v>
      </c>
      <c r="X19">
        <f t="shared" si="5"/>
        <v>0.27962679695420611</v>
      </c>
      <c r="Y19">
        <f t="shared" si="5"/>
        <v>9.5190328366125065E-2</v>
      </c>
      <c r="Z19">
        <f t="shared" si="5"/>
        <v>1.0588911465339024E-3</v>
      </c>
      <c r="AA19">
        <f t="shared" si="5"/>
        <v>0.37109258080537799</v>
      </c>
      <c r="AC19" s="8">
        <v>15</v>
      </c>
      <c r="AD19" s="8">
        <f t="shared" si="12"/>
        <v>2.453368343178234</v>
      </c>
      <c r="AE19" s="8">
        <f t="shared" si="13"/>
        <v>1.4765253379326539</v>
      </c>
      <c r="AF19" s="8">
        <f t="shared" si="6"/>
        <v>1.529115225799897</v>
      </c>
      <c r="AG19" s="8">
        <f t="shared" si="6"/>
        <v>3.7399761750895921</v>
      </c>
      <c r="AI19" s="8">
        <v>15</v>
      </c>
      <c r="AJ19" s="8">
        <f t="shared" si="7"/>
        <v>0.87983070424817378</v>
      </c>
      <c r="AK19" s="8">
        <f t="shared" si="8"/>
        <v>0.63908811383233799</v>
      </c>
      <c r="AL19" s="8">
        <f t="shared" si="9"/>
        <v>0.75171615665650815</v>
      </c>
      <c r="AM19" s="8">
        <f t="shared" si="10"/>
        <v>0.74292701049490562</v>
      </c>
    </row>
    <row r="20" spans="1:39" x14ac:dyDescent="0.3">
      <c r="A20" s="1"/>
      <c r="B20">
        <v>16</v>
      </c>
      <c r="C20" s="10">
        <f>'S1 unemployed'!C241</f>
        <v>5.9073690229433211</v>
      </c>
      <c r="D20" s="10">
        <f>'S1 unemployed'!C288</f>
        <v>8.5633016690817367</v>
      </c>
      <c r="E20" s="10">
        <f>'S1 unemployed'!C362</f>
        <v>7.4838402519638896</v>
      </c>
      <c r="F20" s="10">
        <f>'S1 unemployed'!C380</f>
        <v>10.750112561909051</v>
      </c>
      <c r="G20" s="10">
        <f>'S1 unemployed'!C488</f>
        <v>7.0488788565204699</v>
      </c>
      <c r="H20" s="10">
        <f>'S1 unemployed'!C616</f>
        <v>5.7940788519574866</v>
      </c>
      <c r="I20" s="10">
        <f>'S1 unemployed'!C697</f>
        <v>8.9500838301646173</v>
      </c>
      <c r="K20">
        <v>16</v>
      </c>
      <c r="L20" s="13">
        <f t="shared" si="4"/>
        <v>2.374094495843448</v>
      </c>
      <c r="M20" s="13">
        <f t="shared" si="4"/>
        <v>3.7174089930378198</v>
      </c>
      <c r="N20" s="13">
        <f t="shared" si="4"/>
        <v>1.212373875582065</v>
      </c>
      <c r="O20" s="13">
        <f t="shared" si="4"/>
        <v>3.5068464135616537</v>
      </c>
      <c r="P20" s="13">
        <f t="shared" si="4"/>
        <v>1.5435182482425454</v>
      </c>
      <c r="Q20" s="13">
        <f t="shared" si="4"/>
        <v>1.5272435777850069</v>
      </c>
      <c r="R20" s="13">
        <f t="shared" si="4"/>
        <v>3.9831533866817237</v>
      </c>
      <c r="T20">
        <v>16</v>
      </c>
      <c r="U20">
        <f t="shared" si="11"/>
        <v>-5.9726400329187967E-2</v>
      </c>
      <c r="V20">
        <f t="shared" si="5"/>
        <v>0.45775713170137955</v>
      </c>
      <c r="W20">
        <f t="shared" si="5"/>
        <v>0.25960339173896418</v>
      </c>
      <c r="X20">
        <f t="shared" si="5"/>
        <v>0.33961628220089501</v>
      </c>
      <c r="Y20">
        <f t="shared" si="5"/>
        <v>6.6992910309891407E-2</v>
      </c>
      <c r="Z20">
        <f t="shared" si="5"/>
        <v>-1.8716480148901482E-3</v>
      </c>
      <c r="AA20">
        <f t="shared" si="5"/>
        <v>0.24317721159213157</v>
      </c>
      <c r="AC20" s="8">
        <v>16</v>
      </c>
      <c r="AD20" s="8">
        <f t="shared" si="12"/>
        <v>2.7026809445062465</v>
      </c>
      <c r="AE20" s="8">
        <f t="shared" si="13"/>
        <v>1.5435182482425454</v>
      </c>
      <c r="AF20" s="8">
        <f t="shared" si="6"/>
        <v>1.5272435777850069</v>
      </c>
      <c r="AG20" s="8">
        <f t="shared" si="6"/>
        <v>3.9831533866817237</v>
      </c>
      <c r="AI20" s="8">
        <v>16</v>
      </c>
      <c r="AJ20" s="8">
        <f t="shared" si="7"/>
        <v>0.96923957031359598</v>
      </c>
      <c r="AK20" s="8">
        <f t="shared" si="8"/>
        <v>0.66808482089192267</v>
      </c>
      <c r="AL20" s="8">
        <f t="shared" si="9"/>
        <v>0.75079605068370225</v>
      </c>
      <c r="AM20" s="8">
        <f t="shared" si="10"/>
        <v>0.79123291148752395</v>
      </c>
    </row>
    <row r="21" spans="1:39" x14ac:dyDescent="0.3">
      <c r="A21" s="1"/>
      <c r="B21">
        <v>17</v>
      </c>
      <c r="C21" s="10">
        <f>'S1 unemployed'!C242</f>
        <v>5.9380757116538891</v>
      </c>
      <c r="D21" s="10">
        <f>'S1 unemployed'!C289</f>
        <v>8.7902440068951488</v>
      </c>
      <c r="E21" s="10">
        <f>'S1 unemployed'!C363</f>
        <v>7.4707553784272474</v>
      </c>
      <c r="F21" s="10">
        <f>'S1 unemployed'!C381</f>
        <v>10.8486447071109</v>
      </c>
      <c r="G21" s="10">
        <f>'S1 unemployed'!C489</f>
        <v>7.261731825933178</v>
      </c>
      <c r="H21" s="10">
        <f>'S1 unemployed'!C617</f>
        <v>5.7265411112413709</v>
      </c>
      <c r="I21" s="10">
        <f>'S1 unemployed'!C698</f>
        <v>9.3652660557573242</v>
      </c>
      <c r="K21">
        <v>17</v>
      </c>
      <c r="L21" s="13">
        <f t="shared" si="4"/>
        <v>2.404801184554016</v>
      </c>
      <c r="M21" s="13">
        <f t="shared" si="4"/>
        <v>3.9443513308512319</v>
      </c>
      <c r="N21" s="13">
        <f t="shared" si="4"/>
        <v>1.1992890020454228</v>
      </c>
      <c r="O21" s="13">
        <f t="shared" si="4"/>
        <v>3.605378558763503</v>
      </c>
      <c r="P21" s="13">
        <f t="shared" si="4"/>
        <v>1.7563712176552535</v>
      </c>
      <c r="Q21" s="13">
        <f t="shared" si="4"/>
        <v>1.4597058370688911</v>
      </c>
      <c r="R21" s="13">
        <f t="shared" si="4"/>
        <v>4.3983356122744306</v>
      </c>
      <c r="T21">
        <v>17</v>
      </c>
      <c r="U21">
        <f t="shared" si="11"/>
        <v>3.0706688710568031E-2</v>
      </c>
      <c r="V21">
        <f t="shared" si="11"/>
        <v>0.22694233781341211</v>
      </c>
      <c r="W21">
        <f t="shared" si="11"/>
        <v>-1.3084873536642228E-2</v>
      </c>
      <c r="X21">
        <f t="shared" si="11"/>
        <v>9.8532145201849275E-2</v>
      </c>
      <c r="Y21">
        <f t="shared" si="11"/>
        <v>0.21285296941270815</v>
      </c>
      <c r="Z21">
        <f t="shared" si="11"/>
        <v>-6.7537740716115735E-2</v>
      </c>
      <c r="AA21">
        <f t="shared" si="11"/>
        <v>0.4151822255927069</v>
      </c>
      <c r="AC21" s="8">
        <v>17</v>
      </c>
      <c r="AD21" s="8">
        <f t="shared" si="12"/>
        <v>2.7884550190535435</v>
      </c>
      <c r="AE21" s="8">
        <f t="shared" si="13"/>
        <v>1.7563712176552535</v>
      </c>
      <c r="AF21" s="8">
        <f t="shared" si="13"/>
        <v>1.4597058370688911</v>
      </c>
      <c r="AG21" s="8">
        <f t="shared" si="13"/>
        <v>4.3983356122744306</v>
      </c>
      <c r="AI21" s="8">
        <v>17</v>
      </c>
      <c r="AJ21" s="8">
        <f t="shared" si="7"/>
        <v>1</v>
      </c>
      <c r="AK21" s="8">
        <f t="shared" si="8"/>
        <v>0.76021449808123798</v>
      </c>
      <c r="AL21" s="8">
        <f t="shared" si="9"/>
        <v>0.71759435991260656</v>
      </c>
      <c r="AM21" s="8">
        <f t="shared" si="10"/>
        <v>0.87370672287826689</v>
      </c>
    </row>
    <row r="22" spans="1:39" x14ac:dyDescent="0.3">
      <c r="A22" s="1"/>
      <c r="B22">
        <v>18</v>
      </c>
      <c r="C22" s="10">
        <f>'S1 unemployed'!C243</f>
        <v>5.9123599264090982</v>
      </c>
      <c r="D22" s="10">
        <f>'S1 unemployed'!C290</f>
        <v>8.9823612117080653</v>
      </c>
      <c r="E22" s="10"/>
      <c r="F22" s="10">
        <f>'S1 unemployed'!C382</f>
        <v>10.419621482451783</v>
      </c>
      <c r="G22" s="10">
        <f>'S1 unemployed'!C490</f>
        <v>7.2944578464729961</v>
      </c>
      <c r="H22" s="10">
        <f>'S1 unemployed'!C618</f>
        <v>5.6687644278333522</v>
      </c>
      <c r="I22" s="10">
        <f>'S1 unemployed'!C699</f>
        <v>9.5048800982483357</v>
      </c>
      <c r="K22">
        <v>18</v>
      </c>
      <c r="L22" s="13">
        <f t="shared" si="4"/>
        <v>2.3790853993092251</v>
      </c>
      <c r="M22" s="13">
        <f t="shared" si="4"/>
        <v>4.1364685356641484</v>
      </c>
      <c r="O22" s="13">
        <f t="shared" si="4"/>
        <v>3.176355334104386</v>
      </c>
      <c r="P22" s="13">
        <f t="shared" si="4"/>
        <v>1.7890972381950716</v>
      </c>
      <c r="Q22" s="13">
        <f t="shared" si="4"/>
        <v>1.4019291536608725</v>
      </c>
      <c r="R22" s="13">
        <f t="shared" si="4"/>
        <v>4.5379496547654421</v>
      </c>
      <c r="T22">
        <v>18</v>
      </c>
      <c r="U22">
        <f t="shared" si="11"/>
        <v>-2.5715785244790901E-2</v>
      </c>
      <c r="V22">
        <f t="shared" si="11"/>
        <v>0.1921172048129165</v>
      </c>
      <c r="X22">
        <f t="shared" si="11"/>
        <v>-0.42902322465911702</v>
      </c>
      <c r="Y22">
        <f t="shared" si="11"/>
        <v>3.2726020539818101E-2</v>
      </c>
      <c r="Z22">
        <f t="shared" si="11"/>
        <v>-5.777668340801867E-2</v>
      </c>
      <c r="AA22">
        <f t="shared" si="11"/>
        <v>0.1396140424910115</v>
      </c>
      <c r="AC22" s="8">
        <v>18</v>
      </c>
      <c r="AD22" s="8">
        <f t="shared" si="12"/>
        <v>2.7009144173565462</v>
      </c>
      <c r="AE22" s="8">
        <f t="shared" si="13"/>
        <v>1.7890972381950716</v>
      </c>
      <c r="AF22" s="8">
        <f t="shared" si="13"/>
        <v>1.4019291536608725</v>
      </c>
      <c r="AG22" s="8">
        <f t="shared" si="13"/>
        <v>4.5379496547654421</v>
      </c>
      <c r="AI22" s="8">
        <v>18</v>
      </c>
      <c r="AJ22" s="8">
        <f t="shared" si="7"/>
        <v>0.96860605564772195</v>
      </c>
      <c r="AK22" s="8">
        <f t="shared" si="8"/>
        <v>0.77437938249108795</v>
      </c>
      <c r="AL22" s="8">
        <f t="shared" si="9"/>
        <v>0.68919122477730888</v>
      </c>
      <c r="AM22" s="8">
        <f t="shared" si="10"/>
        <v>0.90144033356322573</v>
      </c>
    </row>
    <row r="23" spans="1:39" x14ac:dyDescent="0.3">
      <c r="A23" s="1"/>
      <c r="B23">
        <v>19</v>
      </c>
      <c r="C23" s="10">
        <f>'S1 unemployed'!C244</f>
        <v>5.9698838036518858</v>
      </c>
      <c r="D23" s="10">
        <f>'S1 unemployed'!C291</f>
        <v>8.7843975420785458</v>
      </c>
      <c r="E23" s="10"/>
      <c r="F23" s="10">
        <f>'S1 unemployed'!C383</f>
        <v>10.435309217781153</v>
      </c>
      <c r="G23" s="10">
        <f>'S1 unemployed'!C491</f>
        <v>7.4319809444448808</v>
      </c>
      <c r="H23" s="10">
        <f>'S1 unemployed'!C619</f>
        <v>5.7165861513687597</v>
      </c>
      <c r="I23" s="10">
        <f>'S1 unemployed'!C700</f>
        <v>9.4540629753082435</v>
      </c>
      <c r="K23">
        <v>19</v>
      </c>
      <c r="L23" s="13">
        <f t="shared" si="4"/>
        <v>2.4366092765520126</v>
      </c>
      <c r="M23" s="13">
        <f t="shared" si="4"/>
        <v>3.9385048660346289</v>
      </c>
      <c r="O23" s="13">
        <f t="shared" si="4"/>
        <v>3.1920430694337565</v>
      </c>
      <c r="P23" s="13">
        <f t="shared" si="4"/>
        <v>1.9266203361669563</v>
      </c>
      <c r="Q23" s="13">
        <f t="shared" si="4"/>
        <v>1.4497508771962799</v>
      </c>
      <c r="R23" s="13">
        <f t="shared" si="4"/>
        <v>4.4871325318253499</v>
      </c>
      <c r="T23">
        <v>19</v>
      </c>
      <c r="U23">
        <f t="shared" si="11"/>
        <v>5.7523877242787513E-2</v>
      </c>
      <c r="V23">
        <f t="shared" si="11"/>
        <v>-0.1979636696295195</v>
      </c>
      <c r="X23">
        <f t="shared" si="11"/>
        <v>1.5687735329370511E-2</v>
      </c>
      <c r="Y23">
        <f t="shared" si="11"/>
        <v>0.13752309797188467</v>
      </c>
      <c r="Z23">
        <f t="shared" si="11"/>
        <v>4.7821723535407479E-2</v>
      </c>
      <c r="AA23">
        <f t="shared" si="11"/>
        <v>-5.0817122940092219E-2</v>
      </c>
      <c r="AC23" s="8">
        <v>19</v>
      </c>
      <c r="AD23" s="8">
        <f t="shared" si="12"/>
        <v>2.6593303983374259</v>
      </c>
      <c r="AE23" s="8">
        <f t="shared" si="13"/>
        <v>1.9266203361669563</v>
      </c>
      <c r="AF23" s="8">
        <f t="shared" si="13"/>
        <v>1.4497508771962799</v>
      </c>
      <c r="AG23" s="8">
        <f t="shared" si="13"/>
        <v>4.4871325318253499</v>
      </c>
      <c r="AI23" s="8">
        <v>19</v>
      </c>
      <c r="AJ23" s="8">
        <f t="shared" si="7"/>
        <v>0.95369313120211452</v>
      </c>
      <c r="AK23" s="8">
        <f t="shared" si="8"/>
        <v>0.8339038451151356</v>
      </c>
      <c r="AL23" s="8">
        <f t="shared" si="9"/>
        <v>0.71270048138151387</v>
      </c>
      <c r="AM23" s="8">
        <f t="shared" si="10"/>
        <v>0.89134577374241875</v>
      </c>
    </row>
    <row r="24" spans="1:39" x14ac:dyDescent="0.3">
      <c r="A24" s="1"/>
      <c r="B24">
        <v>20</v>
      </c>
      <c r="C24" s="10">
        <f>'S1 unemployed'!C245</f>
        <v>6.0633259716792836</v>
      </c>
      <c r="D24" s="10">
        <f>'S1 unemployed'!C292</f>
        <v>8.6438136161070407</v>
      </c>
      <c r="E24" s="10"/>
      <c r="F24" s="10">
        <f>'S1 unemployed'!C384</f>
        <v>10.315859911201136</v>
      </c>
      <c r="G24" s="10">
        <f>'S1 unemployed'!C492</f>
        <v>7.4135607034262252</v>
      </c>
      <c r="H24" s="10">
        <f>'S1 unemployed'!C620</f>
        <v>5.8742010879682294</v>
      </c>
      <c r="I24" s="10">
        <f>'S1 unemployed'!C701</f>
        <v>9.6040181464679204</v>
      </c>
      <c r="K24">
        <v>20</v>
      </c>
      <c r="L24" s="13">
        <f t="shared" si="4"/>
        <v>2.5300514445794104</v>
      </c>
      <c r="M24" s="13">
        <f t="shared" si="4"/>
        <v>3.7979209400631238</v>
      </c>
      <c r="O24" s="13">
        <f t="shared" si="4"/>
        <v>3.0725937628537388</v>
      </c>
      <c r="P24" s="13">
        <f t="shared" si="4"/>
        <v>1.9082000951483007</v>
      </c>
      <c r="Q24" s="13">
        <f t="shared" si="4"/>
        <v>1.6073658137957496</v>
      </c>
      <c r="R24" s="13">
        <f t="shared" si="4"/>
        <v>4.6370877029850268</v>
      </c>
      <c r="T24">
        <v>20</v>
      </c>
      <c r="U24">
        <f t="shared" si="11"/>
        <v>9.3442168027397798E-2</v>
      </c>
      <c r="V24">
        <f t="shared" si="11"/>
        <v>-0.14058392597150515</v>
      </c>
      <c r="X24">
        <f t="shared" si="11"/>
        <v>-0.11944930658001773</v>
      </c>
      <c r="Y24">
        <f t="shared" si="11"/>
        <v>-1.8420241018655581E-2</v>
      </c>
      <c r="Z24">
        <f t="shared" si="11"/>
        <v>0.15761493659946968</v>
      </c>
      <c r="AA24">
        <f t="shared" si="11"/>
        <v>0.14995517115967694</v>
      </c>
      <c r="AC24" s="8">
        <v>20</v>
      </c>
      <c r="AD24" s="8">
        <f t="shared" si="12"/>
        <v>2.6038000434960509</v>
      </c>
      <c r="AE24" s="8">
        <f t="shared" si="13"/>
        <v>1.9082000951483007</v>
      </c>
      <c r="AF24" s="8">
        <f t="shared" si="13"/>
        <v>1.6073658137957496</v>
      </c>
      <c r="AG24" s="8">
        <f t="shared" si="13"/>
        <v>4.6370877029850268</v>
      </c>
      <c r="AI24" s="8">
        <v>20</v>
      </c>
      <c r="AJ24" s="8">
        <f t="shared" si="7"/>
        <v>0.93377875049238979</v>
      </c>
      <c r="AK24" s="8">
        <f t="shared" si="8"/>
        <v>0.82593096663718657</v>
      </c>
      <c r="AL24" s="8">
        <f t="shared" si="9"/>
        <v>0.79018430495029268</v>
      </c>
      <c r="AM24" s="8">
        <f t="shared" si="10"/>
        <v>0.92113359639218251</v>
      </c>
    </row>
    <row r="25" spans="1:39" x14ac:dyDescent="0.3">
      <c r="A25" s="1"/>
      <c r="B25">
        <v>21</v>
      </c>
      <c r="C25" s="10">
        <f>'S1 unemployed'!C246</f>
        <v>5.9505965939266616</v>
      </c>
      <c r="D25" s="10">
        <f>'S1 unemployed'!C293</f>
        <v>8.4195322954057907</v>
      </c>
      <c r="E25" s="10"/>
      <c r="F25" s="10">
        <f>'S1 unemployed'!C385</f>
        <v>10.16710578554156</v>
      </c>
      <c r="G25" s="10">
        <f>'S1 unemployed'!C493</f>
        <v>7.3646169851612555</v>
      </c>
      <c r="H25" s="10">
        <f>'S1 unemployed'!C621</f>
        <v>5.9559097238498335</v>
      </c>
      <c r="I25" s="10">
        <f>'S1 unemployed'!C702</f>
        <v>9.755225433150212</v>
      </c>
      <c r="K25">
        <v>21</v>
      </c>
      <c r="L25" s="13">
        <f t="shared" si="4"/>
        <v>2.4173220668267885</v>
      </c>
      <c r="M25" s="13">
        <f t="shared" si="4"/>
        <v>3.5736396193618738</v>
      </c>
      <c r="O25" s="13">
        <f t="shared" si="4"/>
        <v>2.9238396371941633</v>
      </c>
      <c r="P25" s="13">
        <f t="shared" si="4"/>
        <v>1.859256376883331</v>
      </c>
      <c r="Q25" s="13">
        <f t="shared" si="4"/>
        <v>1.6890744496773538</v>
      </c>
      <c r="R25" s="13">
        <f t="shared" si="4"/>
        <v>4.7882949896673184</v>
      </c>
      <c r="T25">
        <v>21</v>
      </c>
      <c r="U25">
        <f t="shared" si="11"/>
        <v>-0.11272937775262193</v>
      </c>
      <c r="V25">
        <f t="shared" si="11"/>
        <v>-0.22428132070124995</v>
      </c>
      <c r="X25">
        <f t="shared" si="11"/>
        <v>-0.14875412565957546</v>
      </c>
      <c r="Y25">
        <f t="shared" si="11"/>
        <v>-4.8943718264969682E-2</v>
      </c>
      <c r="Z25">
        <f t="shared" si="11"/>
        <v>8.1708635881604152E-2</v>
      </c>
      <c r="AA25">
        <f t="shared" si="11"/>
        <v>0.15120728668229155</v>
      </c>
      <c r="AC25" s="8">
        <v>21</v>
      </c>
      <c r="AD25" s="8">
        <f t="shared" si="12"/>
        <v>2.4418784354582352</v>
      </c>
      <c r="AE25" s="8">
        <f t="shared" si="13"/>
        <v>1.859256376883331</v>
      </c>
      <c r="AF25" s="8">
        <f t="shared" si="13"/>
        <v>1.6890744496773538</v>
      </c>
      <c r="AG25" s="8">
        <f t="shared" si="13"/>
        <v>4.7882949896673184</v>
      </c>
      <c r="AI25" s="8">
        <v>21</v>
      </c>
      <c r="AJ25" s="8">
        <f t="shared" si="7"/>
        <v>0.87571017598378076</v>
      </c>
      <c r="AK25" s="8">
        <f t="shared" si="8"/>
        <v>0.80474653601055313</v>
      </c>
      <c r="AL25" s="8">
        <f t="shared" si="9"/>
        <v>0.8303524366216225</v>
      </c>
      <c r="AM25" s="8">
        <f t="shared" si="10"/>
        <v>0.95117014534352173</v>
      </c>
    </row>
    <row r="26" spans="1:39" x14ac:dyDescent="0.3">
      <c r="A26" s="1"/>
      <c r="B26">
        <v>22</v>
      </c>
      <c r="C26" s="10">
        <f>'S1 unemployed'!C247</f>
        <v>5.8370251673107738</v>
      </c>
      <c r="D26" s="10">
        <f>'S1 unemployed'!C294</f>
        <v>8.410649455425574</v>
      </c>
      <c r="E26" s="10"/>
      <c r="F26" s="10">
        <f>'S1 unemployed'!C386</f>
        <v>10.067150438643994</v>
      </c>
      <c r="G26" s="10">
        <f>'S1 unemployed'!C494</f>
        <v>7.6054293274221623</v>
      </c>
      <c r="H26" s="10">
        <f>'S1 unemployed'!C622</f>
        <v>5.8381356338694097</v>
      </c>
      <c r="I26" s="10">
        <f>'S1 unemployed'!C703</f>
        <v>10.001040285038099</v>
      </c>
      <c r="K26">
        <v>22</v>
      </c>
      <c r="L26" s="13">
        <f t="shared" si="4"/>
        <v>2.3037506402109007</v>
      </c>
      <c r="M26" s="13">
        <f t="shared" si="4"/>
        <v>3.564756779381657</v>
      </c>
      <c r="O26" s="13">
        <f t="shared" si="4"/>
        <v>2.823884290296597</v>
      </c>
      <c r="P26" s="13">
        <f t="shared" si="4"/>
        <v>2.1000687191442378</v>
      </c>
      <c r="Q26" s="13">
        <f t="shared" si="4"/>
        <v>1.5713003596969299</v>
      </c>
      <c r="R26" s="13">
        <f t="shared" si="4"/>
        <v>5.0341098415552059</v>
      </c>
      <c r="T26">
        <v>22</v>
      </c>
      <c r="U26">
        <f t="shared" si="11"/>
        <v>-0.11357142661588782</v>
      </c>
      <c r="V26">
        <f t="shared" si="11"/>
        <v>-8.8828399802167723E-3</v>
      </c>
      <c r="X26">
        <f t="shared" si="11"/>
        <v>-9.9955346897566244E-2</v>
      </c>
      <c r="Y26">
        <f t="shared" si="11"/>
        <v>0.24081234226090675</v>
      </c>
      <c r="Z26">
        <f t="shared" si="11"/>
        <v>-0.11777408998042382</v>
      </c>
      <c r="AA26">
        <f t="shared" si="11"/>
        <v>0.24581485188788754</v>
      </c>
      <c r="AC26" s="8">
        <v>22</v>
      </c>
      <c r="AD26" s="8">
        <f t="shared" si="12"/>
        <v>2.3677418976270115</v>
      </c>
      <c r="AE26" s="8">
        <f t="shared" si="13"/>
        <v>2.1000687191442378</v>
      </c>
      <c r="AF26" s="8">
        <f t="shared" si="13"/>
        <v>1.5713003596969299</v>
      </c>
      <c r="AG26" s="8">
        <f t="shared" si="13"/>
        <v>5.0341098415552059</v>
      </c>
      <c r="AI26" s="8">
        <v>22</v>
      </c>
      <c r="AJ26" s="8">
        <f t="shared" si="7"/>
        <v>0.84912321749793529</v>
      </c>
      <c r="AK26" s="8">
        <f t="shared" si="8"/>
        <v>0.9089779377002476</v>
      </c>
      <c r="AL26" s="8">
        <f t="shared" si="9"/>
        <v>0.77245445432438287</v>
      </c>
      <c r="AM26" s="8">
        <f t="shared" si="10"/>
        <v>1</v>
      </c>
    </row>
    <row r="27" spans="1:39" x14ac:dyDescent="0.3">
      <c r="A27" s="1"/>
      <c r="B27">
        <v>23</v>
      </c>
      <c r="C27" s="10">
        <f>'S1 unemployed'!C248</f>
        <v>6.0392239462660022</v>
      </c>
      <c r="D27" s="10">
        <f>'S1 unemployed'!C295</f>
        <v>8.37726882153882</v>
      </c>
      <c r="E27" s="10"/>
      <c r="F27" s="10">
        <f>'S1 unemployed'!C387</f>
        <v>10.051931104139292</v>
      </c>
      <c r="G27" s="10">
        <f>'S1 unemployed'!C495</f>
        <v>7.8157233047120096</v>
      </c>
      <c r="H27" s="10">
        <f>'S1 unemployed'!C623</f>
        <v>5.8986995208761117</v>
      </c>
      <c r="I27" s="10">
        <f>'S1 unemployed'!C704</f>
        <v>9.892323588087363</v>
      </c>
      <c r="K27">
        <v>23</v>
      </c>
      <c r="L27" s="13">
        <f t="shared" si="4"/>
        <v>2.5059494191661291</v>
      </c>
      <c r="M27" s="13">
        <f t="shared" si="4"/>
        <v>3.5313761454949031</v>
      </c>
      <c r="O27" s="13">
        <f t="shared" si="4"/>
        <v>2.8086649557918957</v>
      </c>
      <c r="P27" s="13">
        <f t="shared" si="4"/>
        <v>2.3103626964340851</v>
      </c>
      <c r="Q27" s="13">
        <f t="shared" si="4"/>
        <v>1.6318642467036319</v>
      </c>
      <c r="R27" s="13">
        <f t="shared" si="4"/>
        <v>4.9253931446044694</v>
      </c>
      <c r="T27">
        <v>23</v>
      </c>
      <c r="U27">
        <f t="shared" si="11"/>
        <v>0.20219877895522842</v>
      </c>
      <c r="V27">
        <f t="shared" si="11"/>
        <v>-3.3380633886753941E-2</v>
      </c>
      <c r="X27">
        <f t="shared" si="11"/>
        <v>-1.5219334504701365E-2</v>
      </c>
      <c r="Y27">
        <f t="shared" si="11"/>
        <v>0.21029397728984733</v>
      </c>
      <c r="Z27">
        <f t="shared" si="11"/>
        <v>6.0563887006702011E-2</v>
      </c>
      <c r="AA27">
        <f t="shared" si="11"/>
        <v>-0.10871669695073649</v>
      </c>
      <c r="AC27" s="8">
        <v>23</v>
      </c>
      <c r="AD27" s="8">
        <f t="shared" si="12"/>
        <v>2.4189415011482693</v>
      </c>
      <c r="AE27" s="8">
        <f t="shared" si="13"/>
        <v>2.3103626964340851</v>
      </c>
      <c r="AF27" s="8">
        <f t="shared" si="13"/>
        <v>1.6318642467036319</v>
      </c>
      <c r="AG27" s="8">
        <f t="shared" si="13"/>
        <v>4.9253931446044694</v>
      </c>
      <c r="AI27" s="8">
        <v>23</v>
      </c>
      <c r="AJ27" s="8">
        <f t="shared" si="7"/>
        <v>0.86748449755137369</v>
      </c>
      <c r="AK27" s="8">
        <f t="shared" si="8"/>
        <v>1</v>
      </c>
      <c r="AL27" s="8">
        <f t="shared" si="9"/>
        <v>0.80222778442057718</v>
      </c>
      <c r="AM27" s="8">
        <f t="shared" si="10"/>
        <v>0.9784039879199079</v>
      </c>
    </row>
    <row r="28" spans="1:39" x14ac:dyDescent="0.3">
      <c r="A28" s="1"/>
      <c r="B28">
        <v>24</v>
      </c>
      <c r="C28" s="10">
        <f>'S1 unemployed'!C249</f>
        <v>6.0192700729927013</v>
      </c>
      <c r="D28" s="10">
        <f>'S1 unemployed'!C296</f>
        <v>8.2694960212201583</v>
      </c>
      <c r="E28" s="10"/>
      <c r="F28" s="10">
        <f>'S1 unemployed'!C388</f>
        <v>9.4384194137227517</v>
      </c>
      <c r="G28" s="10">
        <f>'S1 unemployed'!C496</f>
        <v>7.6616133724321926</v>
      </c>
      <c r="H28" s="10">
        <f>'S1 unemployed'!C624</f>
        <v>5.8813055566969368</v>
      </c>
      <c r="I28" s="10">
        <f>'S1 unemployed'!C705</f>
        <v>9.8582810867293631</v>
      </c>
      <c r="K28">
        <v>24</v>
      </c>
      <c r="L28" s="13">
        <f t="shared" si="4"/>
        <v>2.4859955458928282</v>
      </c>
      <c r="M28" s="13">
        <f t="shared" si="4"/>
        <v>3.4236033451762413</v>
      </c>
      <c r="O28" s="13">
        <f t="shared" si="4"/>
        <v>2.1951532653753549</v>
      </c>
      <c r="P28" s="13">
        <f t="shared" si="4"/>
        <v>2.1562527641542681</v>
      </c>
      <c r="Q28" s="13">
        <f t="shared" si="4"/>
        <v>1.614470282524457</v>
      </c>
      <c r="R28" s="13">
        <f t="shared" si="4"/>
        <v>4.8913506432464695</v>
      </c>
      <c r="T28">
        <v>24</v>
      </c>
      <c r="U28">
        <f t="shared" si="11"/>
        <v>-1.9953873273300893E-2</v>
      </c>
      <c r="V28">
        <f t="shared" si="11"/>
        <v>-0.10777280031866177</v>
      </c>
      <c r="X28">
        <f t="shared" si="11"/>
        <v>-0.61351169041654074</v>
      </c>
      <c r="Y28">
        <f t="shared" si="11"/>
        <v>-0.15410993227981695</v>
      </c>
      <c r="Z28">
        <f t="shared" si="11"/>
        <v>-1.7393964179174937E-2</v>
      </c>
      <c r="AA28">
        <f t="shared" si="11"/>
        <v>-3.404250135799991E-2</v>
      </c>
      <c r="AC28" s="8">
        <v>24</v>
      </c>
      <c r="AD28" s="8">
        <f t="shared" si="12"/>
        <v>2.1718620464787683</v>
      </c>
      <c r="AE28" s="8">
        <f t="shared" si="13"/>
        <v>2.1562527641542681</v>
      </c>
      <c r="AF28" s="8">
        <f t="shared" si="13"/>
        <v>1.614470282524457</v>
      </c>
      <c r="AG28" s="8">
        <f t="shared" si="13"/>
        <v>4.8913506432464695</v>
      </c>
      <c r="AI28" s="8">
        <v>24</v>
      </c>
      <c r="AJ28" s="8">
        <f t="shared" si="7"/>
        <v>0.77887648595312142</v>
      </c>
      <c r="AK28" s="8">
        <f t="shared" si="8"/>
        <v>0.93329621685907715</v>
      </c>
      <c r="AL28" s="8">
        <f t="shared" si="9"/>
        <v>0.79367687623447214</v>
      </c>
      <c r="AM28" s="8">
        <f t="shared" si="10"/>
        <v>0.97164162030587853</v>
      </c>
    </row>
    <row r="29" spans="1:39" x14ac:dyDescent="0.3">
      <c r="A29" s="1"/>
      <c r="B29">
        <v>25</v>
      </c>
      <c r="C29" s="10">
        <f>'S1 unemployed'!C250</f>
        <v>5.8375398357719419</v>
      </c>
      <c r="D29" s="10">
        <f>'S1 unemployed'!C297</f>
        <v>8.2026078022222464</v>
      </c>
      <c r="E29" s="10"/>
      <c r="F29" s="10">
        <f>'S1 unemployed'!C389</f>
        <v>9.4652992488706325</v>
      </c>
      <c r="G29" s="10">
        <f>'S1 unemployed'!C497</f>
        <v>7.6096506573985518</v>
      </c>
      <c r="H29" s="10">
        <f>'S1 unemployed'!C625</f>
        <v>6.0365662165298959</v>
      </c>
      <c r="I29" s="10">
        <f>'S1 unemployed'!C706</f>
        <v>9.7852790720406624</v>
      </c>
      <c r="K29">
        <v>25</v>
      </c>
      <c r="L29" s="13">
        <f t="shared" si="4"/>
        <v>2.3042653086720688</v>
      </c>
      <c r="M29" s="13">
        <f t="shared" si="4"/>
        <v>3.3567151261783295</v>
      </c>
      <c r="O29" s="13">
        <f t="shared" si="4"/>
        <v>2.2220331005232357</v>
      </c>
      <c r="P29" s="13">
        <f t="shared" si="4"/>
        <v>2.1042900491206273</v>
      </c>
      <c r="Q29" s="13">
        <f t="shared" si="4"/>
        <v>1.7697309423574161</v>
      </c>
      <c r="R29" s="13">
        <f t="shared" si="4"/>
        <v>4.8183486285577688</v>
      </c>
      <c r="T29">
        <v>25</v>
      </c>
      <c r="U29">
        <f t="shared" si="11"/>
        <v>-0.18173023722075943</v>
      </c>
      <c r="V29">
        <f t="shared" si="11"/>
        <v>-6.6888218997911864E-2</v>
      </c>
      <c r="X29">
        <f t="shared" si="11"/>
        <v>2.6879835147880726E-2</v>
      </c>
      <c r="Y29">
        <f t="shared" si="11"/>
        <v>-5.1962715033640805E-2</v>
      </c>
      <c r="Z29">
        <f t="shared" si="11"/>
        <v>0.15526065983295911</v>
      </c>
      <c r="AA29">
        <f t="shared" si="11"/>
        <v>-7.3002014688700712E-2</v>
      </c>
      <c r="AC29" s="8">
        <v>25</v>
      </c>
      <c r="AD29" s="8">
        <f t="shared" si="12"/>
        <v>2.0979491727885047</v>
      </c>
      <c r="AE29" s="8">
        <f t="shared" si="13"/>
        <v>2.1042900491206273</v>
      </c>
      <c r="AF29" s="8">
        <f t="shared" si="13"/>
        <v>1.7697309423574161</v>
      </c>
      <c r="AG29" s="8">
        <f t="shared" si="13"/>
        <v>4.8183486285577688</v>
      </c>
      <c r="AI29" s="8">
        <v>25</v>
      </c>
      <c r="AJ29" s="8">
        <f t="shared" si="7"/>
        <v>0.75236973824329068</v>
      </c>
      <c r="AK29" s="8">
        <f t="shared" si="8"/>
        <v>0.91080506639432879</v>
      </c>
      <c r="AL29" s="8">
        <f t="shared" si="9"/>
        <v>0.87000333255402917</v>
      </c>
      <c r="AM29" s="8">
        <f t="shared" si="10"/>
        <v>0.95714014596654462</v>
      </c>
    </row>
    <row r="30" spans="1:39" x14ac:dyDescent="0.3">
      <c r="A30" s="1"/>
      <c r="B30">
        <v>26</v>
      </c>
      <c r="C30" s="10">
        <f>'S1 unemployed'!C251</f>
        <v>5.7278348598261193</v>
      </c>
      <c r="D30" s="10">
        <f>'S1 unemployed'!C298</f>
        <v>7.9360397750015803</v>
      </c>
      <c r="E30" s="10"/>
      <c r="F30" s="10">
        <f>'S1 unemployed'!C390</f>
        <v>9.1559956544194918</v>
      </c>
      <c r="G30" s="10">
        <f>'S1 unemployed'!C498</f>
        <v>7.6116139174014208</v>
      </c>
      <c r="H30" s="10">
        <f>'S1 unemployed'!C626</f>
        <v>6.1139931740614335</v>
      </c>
      <c r="I30" s="10">
        <f>'S1 unemployed'!C707</f>
        <v>9.8098918686809551</v>
      </c>
      <c r="K30">
        <v>26</v>
      </c>
      <c r="L30" s="13">
        <f t="shared" si="4"/>
        <v>2.1945603327262462</v>
      </c>
      <c r="M30" s="13">
        <f t="shared" si="4"/>
        <v>3.0901470989576634</v>
      </c>
      <c r="O30" s="13">
        <f t="shared" si="4"/>
        <v>1.912729506072095</v>
      </c>
      <c r="P30" s="13">
        <f t="shared" si="4"/>
        <v>2.1062533091234963</v>
      </c>
      <c r="Q30" s="13">
        <f t="shared" si="4"/>
        <v>1.8471578998889537</v>
      </c>
      <c r="R30" s="13">
        <f t="shared" si="4"/>
        <v>4.8429614251980615</v>
      </c>
      <c r="T30">
        <v>26</v>
      </c>
      <c r="U30">
        <f t="shared" si="11"/>
        <v>-0.10970497594582262</v>
      </c>
      <c r="V30">
        <f t="shared" si="11"/>
        <v>-0.26656802722066608</v>
      </c>
      <c r="X30">
        <f t="shared" si="11"/>
        <v>-0.30930359445114064</v>
      </c>
      <c r="Y30">
        <f t="shared" si="11"/>
        <v>1.9632600028689495E-3</v>
      </c>
      <c r="Z30">
        <f t="shared" si="11"/>
        <v>7.742695753153761E-2</v>
      </c>
      <c r="AA30">
        <f t="shared" si="11"/>
        <v>2.46127966402927E-2</v>
      </c>
      <c r="AC30" s="8">
        <v>26</v>
      </c>
      <c r="AD30" s="8">
        <f t="shared" si="12"/>
        <v>1.869423640249295</v>
      </c>
      <c r="AE30" s="8">
        <f t="shared" si="13"/>
        <v>2.1062533091234963</v>
      </c>
      <c r="AF30" s="8">
        <f t="shared" si="13"/>
        <v>1.8471578998889537</v>
      </c>
      <c r="AG30" s="8">
        <f t="shared" si="13"/>
        <v>4.8429614251980615</v>
      </c>
      <c r="AI30" s="8">
        <v>26</v>
      </c>
      <c r="AJ30" s="8">
        <f t="shared" si="7"/>
        <v>0.6704155625518442</v>
      </c>
      <c r="AK30" s="8">
        <f t="shared" si="8"/>
        <v>0.91165482907700157</v>
      </c>
      <c r="AL30" s="8">
        <f t="shared" si="9"/>
        <v>0.9080665824355203</v>
      </c>
      <c r="AM30" s="8">
        <f t="shared" si="10"/>
        <v>0.9620293512908149</v>
      </c>
    </row>
    <row r="31" spans="1:39" x14ac:dyDescent="0.3">
      <c r="A31" s="1"/>
      <c r="B31">
        <v>27</v>
      </c>
      <c r="C31" s="10">
        <f>'S1 unemployed'!C252</f>
        <v>5.8168131068801889</v>
      </c>
      <c r="D31" s="10">
        <f>'S1 unemployed'!C299</f>
        <v>7.711741299816838</v>
      </c>
      <c r="E31" s="10"/>
      <c r="F31" s="10">
        <f>'S1 unemployed'!C391</f>
        <v>8.833515000982791</v>
      </c>
      <c r="G31" s="10">
        <f>'S1 unemployed'!C499</f>
        <v>7.3406964210394765</v>
      </c>
      <c r="H31" s="10">
        <f>'S1 unemployed'!C627</f>
        <v>6.3010009792188013</v>
      </c>
      <c r="I31" s="10">
        <f>'S1 unemployed'!C708</f>
        <v>9.8674980514419328</v>
      </c>
      <c r="K31">
        <v>27</v>
      </c>
      <c r="L31" s="13">
        <f t="shared" si="4"/>
        <v>2.2835385797803158</v>
      </c>
      <c r="M31" s="13">
        <f t="shared" si="4"/>
        <v>2.865848623772921</v>
      </c>
      <c r="O31" s="13">
        <f t="shared" si="4"/>
        <v>1.5902488526353942</v>
      </c>
      <c r="P31" s="13">
        <f t="shared" si="4"/>
        <v>1.835335812761552</v>
      </c>
      <c r="Q31" s="13">
        <f t="shared" si="4"/>
        <v>2.0341657050463215</v>
      </c>
      <c r="R31" s="13">
        <f t="shared" si="4"/>
        <v>4.9005676079590392</v>
      </c>
      <c r="T31">
        <v>27</v>
      </c>
      <c r="U31">
        <f t="shared" si="11"/>
        <v>8.8978247054069648E-2</v>
      </c>
      <c r="V31">
        <f t="shared" si="11"/>
        <v>-0.22429847518474233</v>
      </c>
      <c r="X31">
        <f t="shared" si="11"/>
        <v>-0.32248065343670085</v>
      </c>
      <c r="Y31">
        <f t="shared" si="11"/>
        <v>-0.27091749636194429</v>
      </c>
      <c r="Z31">
        <f t="shared" si="11"/>
        <v>0.18700780515736781</v>
      </c>
      <c r="AA31">
        <f t="shared" si="11"/>
        <v>5.7606182760977731E-2</v>
      </c>
      <c r="AC31" s="8">
        <v>27</v>
      </c>
      <c r="AD31" s="8">
        <f t="shared" si="12"/>
        <v>1.7168233463935039</v>
      </c>
      <c r="AE31" s="8">
        <f t="shared" si="13"/>
        <v>1.835335812761552</v>
      </c>
      <c r="AF31" s="8">
        <f t="shared" si="13"/>
        <v>2.0341657050463215</v>
      </c>
      <c r="AG31" s="8">
        <f t="shared" si="13"/>
        <v>4.9005676079590392</v>
      </c>
      <c r="AI31" s="8">
        <v>27</v>
      </c>
      <c r="AJ31" s="8">
        <f t="shared" si="7"/>
        <v>0.61568981197918959</v>
      </c>
      <c r="AK31" s="8">
        <f t="shared" si="8"/>
        <v>0.79439293908021003</v>
      </c>
      <c r="AL31" s="8">
        <f t="shared" si="9"/>
        <v>1</v>
      </c>
      <c r="AM31" s="8">
        <f t="shared" si="10"/>
        <v>0.97347252288898989</v>
      </c>
    </row>
    <row r="32" spans="1:39" x14ac:dyDescent="0.3">
      <c r="A32" s="1"/>
      <c r="B32">
        <v>28</v>
      </c>
      <c r="C32" s="10">
        <f>'S1 unemployed'!C253</f>
        <v>5.7254023598956287</v>
      </c>
      <c r="D32" s="10">
        <f>'S1 unemployed'!C300</f>
        <v>7.5933413852859317</v>
      </c>
      <c r="E32" s="10"/>
      <c r="F32" s="10">
        <f>'S1 unemployed'!C392</f>
        <v>8.4640196742345939</v>
      </c>
      <c r="G32" s="10">
        <f>'S1 unemployed'!C500</f>
        <v>7.4469990112191589</v>
      </c>
      <c r="H32" s="10">
        <f>'S1 unemployed'!C628</f>
        <v>6.1514830870054951</v>
      </c>
      <c r="I32" s="10">
        <f>'S1 unemployed'!C709</f>
        <v>9.8856880389708692</v>
      </c>
      <c r="K32">
        <v>28</v>
      </c>
      <c r="L32" s="13">
        <f t="shared" si="4"/>
        <v>2.1921278327957556</v>
      </c>
      <c r="M32" s="13">
        <f t="shared" si="4"/>
        <v>2.7474487092420148</v>
      </c>
      <c r="O32" s="13">
        <f t="shared" si="4"/>
        <v>1.2207535258871971</v>
      </c>
      <c r="P32" s="13">
        <f t="shared" si="4"/>
        <v>1.9416384029412344</v>
      </c>
      <c r="Q32" s="13">
        <f t="shared" si="4"/>
        <v>1.8846478128330153</v>
      </c>
      <c r="R32" s="13">
        <f t="shared" si="4"/>
        <v>4.9187575954879756</v>
      </c>
      <c r="T32">
        <v>28</v>
      </c>
      <c r="U32">
        <f t="shared" si="11"/>
        <v>-9.1410746984560198E-2</v>
      </c>
      <c r="V32">
        <f t="shared" si="11"/>
        <v>-0.11839991453090626</v>
      </c>
      <c r="X32">
        <f t="shared" si="11"/>
        <v>-0.36949532674819707</v>
      </c>
      <c r="Y32">
        <f t="shared" si="11"/>
        <v>0.10630259017968235</v>
      </c>
      <c r="Z32">
        <f t="shared" si="11"/>
        <v>-0.14951789221330625</v>
      </c>
      <c r="AA32">
        <f t="shared" si="11"/>
        <v>1.8189987528936413E-2</v>
      </c>
      <c r="AC32" s="8">
        <v>28</v>
      </c>
      <c r="AD32" s="8">
        <f t="shared" si="12"/>
        <v>1.523721350305616</v>
      </c>
      <c r="AE32" s="8">
        <f t="shared" si="13"/>
        <v>1.9416384029412344</v>
      </c>
      <c r="AF32" s="8">
        <f t="shared" si="13"/>
        <v>1.8846478128330153</v>
      </c>
      <c r="AG32" s="8">
        <f t="shared" si="13"/>
        <v>4.9187575954879756</v>
      </c>
      <c r="AI32" s="8">
        <v>28</v>
      </c>
      <c r="AJ32" s="8">
        <f t="shared" si="7"/>
        <v>0.54643927906098944</v>
      </c>
      <c r="AK32" s="8">
        <f t="shared" si="8"/>
        <v>0.84040415210046637</v>
      </c>
      <c r="AL32" s="8">
        <f t="shared" si="9"/>
        <v>0.92649669992843509</v>
      </c>
      <c r="AM32" s="8">
        <f t="shared" si="10"/>
        <v>0.9770858702535592</v>
      </c>
    </row>
    <row r="33" spans="1:39" x14ac:dyDescent="0.3">
      <c r="A33" s="1"/>
      <c r="B33">
        <v>29</v>
      </c>
      <c r="C33" s="10">
        <f>'S1 unemployed'!C254</f>
        <v>5.6699190176133811</v>
      </c>
      <c r="D33" s="10">
        <f>'S1 unemployed'!C301</f>
        <v>7.6556722996260946</v>
      </c>
      <c r="E33" s="10"/>
      <c r="F33" s="10">
        <f>'S1 unemployed'!C393</f>
        <v>8.3069965368967402</v>
      </c>
      <c r="G33" s="10">
        <f>'S1 unemployed'!C501</f>
        <v>7.434229973396393</v>
      </c>
      <c r="H33" s="10">
        <f>'S1 unemployed'!C629</f>
        <v>6.0746355286967804</v>
      </c>
      <c r="I33" s="10">
        <f>'S1 unemployed'!C710</f>
        <v>9.6398676270196617</v>
      </c>
      <c r="K33">
        <v>29</v>
      </c>
      <c r="L33" s="13">
        <f t="shared" si="4"/>
        <v>2.136644490513508</v>
      </c>
      <c r="M33" s="13">
        <f t="shared" si="4"/>
        <v>2.8097796235821777</v>
      </c>
      <c r="O33" s="13">
        <f t="shared" si="4"/>
        <v>1.0637303885493434</v>
      </c>
      <c r="P33" s="13">
        <f t="shared" si="4"/>
        <v>1.9288693651184685</v>
      </c>
      <c r="Q33" s="13">
        <f t="shared" si="4"/>
        <v>1.8078002545243006</v>
      </c>
      <c r="R33" s="13">
        <f t="shared" si="4"/>
        <v>4.6729371835367681</v>
      </c>
      <c r="T33">
        <v>29</v>
      </c>
      <c r="U33">
        <f t="shared" si="11"/>
        <v>-5.5483342282247605E-2</v>
      </c>
      <c r="V33">
        <f t="shared" si="11"/>
        <v>6.2330914340162913E-2</v>
      </c>
      <c r="X33">
        <f t="shared" si="11"/>
        <v>-0.15702313733785367</v>
      </c>
      <c r="Y33">
        <f t="shared" si="11"/>
        <v>-1.2769037822765839E-2</v>
      </c>
      <c r="Z33">
        <f t="shared" si="11"/>
        <v>-7.6847558308714703E-2</v>
      </c>
      <c r="AA33">
        <f t="shared" si="11"/>
        <v>-0.24582041195120752</v>
      </c>
      <c r="AC33" s="8">
        <v>29</v>
      </c>
      <c r="AD33" s="8">
        <f t="shared" si="12"/>
        <v>1.4736628285456366</v>
      </c>
      <c r="AE33" s="8">
        <f t="shared" si="13"/>
        <v>1.9288693651184685</v>
      </c>
      <c r="AF33" s="8">
        <f t="shared" si="13"/>
        <v>1.8078002545243006</v>
      </c>
      <c r="AG33" s="8">
        <f t="shared" si="13"/>
        <v>4.6729371835367681</v>
      </c>
      <c r="AI33" s="8">
        <v>29</v>
      </c>
      <c r="AJ33" s="8">
        <f t="shared" si="7"/>
        <v>0.52848721549247968</v>
      </c>
      <c r="AK33" s="8">
        <f t="shared" si="8"/>
        <v>0.83487729787862741</v>
      </c>
      <c r="AL33" s="8">
        <f t="shared" si="9"/>
        <v>0.88871828388392471</v>
      </c>
      <c r="AM33" s="8">
        <f t="shared" si="10"/>
        <v>0.92825491111913061</v>
      </c>
    </row>
    <row r="34" spans="1:39" x14ac:dyDescent="0.3">
      <c r="A34" s="1"/>
      <c r="B34">
        <v>30</v>
      </c>
      <c r="C34" s="10">
        <f>'S1 unemployed'!C255</f>
        <v>5.6582304668643539</v>
      </c>
      <c r="D34" s="10">
        <f>'S1 unemployed'!C302</f>
        <v>7.3586027731697392</v>
      </c>
      <c r="E34" s="10"/>
      <c r="F34" s="10">
        <f>'S1 unemployed'!C394</f>
        <v>8.0278765517917456</v>
      </c>
      <c r="G34" s="10">
        <f>'S1 unemployed'!C502</f>
        <v>7.2624610591900316</v>
      </c>
      <c r="H34" s="10">
        <f>'S1 unemployed'!C630</f>
        <v>6.0881730703610177</v>
      </c>
      <c r="I34" s="10">
        <f>'S1 unemployed'!C711</f>
        <v>9.4224172161720574</v>
      </c>
      <c r="K34">
        <v>30</v>
      </c>
      <c r="L34" s="13">
        <f t="shared" si="4"/>
        <v>2.1249559397644808</v>
      </c>
      <c r="M34" s="13">
        <f t="shared" si="4"/>
        <v>2.5127100971258223</v>
      </c>
      <c r="O34" s="13">
        <f t="shared" si="4"/>
        <v>0.78461040344434885</v>
      </c>
      <c r="P34" s="13">
        <f t="shared" si="4"/>
        <v>1.7571004509121071</v>
      </c>
      <c r="Q34" s="13">
        <f t="shared" si="4"/>
        <v>1.821337796188538</v>
      </c>
      <c r="R34" s="13">
        <f t="shared" si="4"/>
        <v>4.4554867726891638</v>
      </c>
      <c r="T34">
        <v>30</v>
      </c>
      <c r="U34">
        <f t="shared" si="11"/>
        <v>-1.1688550749027193E-2</v>
      </c>
      <c r="V34">
        <f t="shared" si="11"/>
        <v>-0.29706952645635543</v>
      </c>
      <c r="X34">
        <f t="shared" si="11"/>
        <v>-0.27911998510499458</v>
      </c>
      <c r="Y34">
        <f t="shared" si="11"/>
        <v>-0.17176891420636142</v>
      </c>
      <c r="Z34">
        <f t="shared" si="11"/>
        <v>1.3537541664237374E-2</v>
      </c>
      <c r="AA34">
        <f t="shared" si="11"/>
        <v>-0.2174504108476043</v>
      </c>
      <c r="AC34" s="8">
        <v>30</v>
      </c>
      <c r="AD34" s="8">
        <f t="shared" si="12"/>
        <v>1.2777034744421776</v>
      </c>
      <c r="AE34" s="8">
        <f t="shared" si="13"/>
        <v>1.7571004509121071</v>
      </c>
      <c r="AF34" s="8">
        <f t="shared" si="13"/>
        <v>1.821337796188538</v>
      </c>
      <c r="AG34" s="8">
        <f t="shared" si="13"/>
        <v>4.4554867726891638</v>
      </c>
      <c r="AI34" s="8">
        <v>30</v>
      </c>
      <c r="AJ34" s="8">
        <f t="shared" si="7"/>
        <v>0.45821197247637702</v>
      </c>
      <c r="AK34" s="8">
        <f t="shared" si="8"/>
        <v>0.76053013391537738</v>
      </c>
      <c r="AL34" s="8">
        <f t="shared" si="9"/>
        <v>0.89537336691410929</v>
      </c>
      <c r="AM34" s="8">
        <f t="shared" si="10"/>
        <v>0.88505950663021571</v>
      </c>
    </row>
    <row r="35" spans="1:39" x14ac:dyDescent="0.3">
      <c r="A35" s="1"/>
      <c r="B35">
        <v>31</v>
      </c>
      <c r="C35" s="10">
        <f>'S1 unemployed'!C256</f>
        <v>5.6378596100662124</v>
      </c>
      <c r="D35" s="10">
        <f>'S1 unemployed'!C303</f>
        <v>7.6362309016008769</v>
      </c>
      <c r="E35" s="10"/>
      <c r="F35" s="10">
        <f>'S1 unemployed'!C395</f>
        <v>7.8062425076588378</v>
      </c>
      <c r="G35" s="10">
        <f>'S1 unemployed'!C503</f>
        <v>7.1486400224197792</v>
      </c>
      <c r="H35" s="10">
        <f>'S1 unemployed'!C631</f>
        <v>5.9516344502303777</v>
      </c>
      <c r="I35" s="10">
        <f>'S1 unemployed'!C712</f>
        <v>9.4607342445790419</v>
      </c>
      <c r="K35">
        <v>31</v>
      </c>
      <c r="L35" s="13">
        <f t="shared" si="4"/>
        <v>2.1045850829663393</v>
      </c>
      <c r="M35" s="13">
        <f t="shared" si="4"/>
        <v>2.79033822555696</v>
      </c>
      <c r="O35" s="13">
        <f t="shared" si="4"/>
        <v>0.56297635931144097</v>
      </c>
      <c r="P35" s="13">
        <f t="shared" si="4"/>
        <v>1.6432794141418547</v>
      </c>
      <c r="Q35" s="13">
        <f t="shared" si="4"/>
        <v>1.684799176057898</v>
      </c>
      <c r="R35" s="13">
        <f t="shared" si="4"/>
        <v>4.4938038010961483</v>
      </c>
      <c r="T35">
        <v>31</v>
      </c>
      <c r="U35">
        <f t="shared" si="11"/>
        <v>-2.0370856798141546E-2</v>
      </c>
      <c r="V35">
        <f t="shared" si="11"/>
        <v>0.27762812843113771</v>
      </c>
      <c r="X35">
        <f t="shared" si="11"/>
        <v>-0.22163404413290788</v>
      </c>
      <c r="Y35">
        <f t="shared" si="11"/>
        <v>-0.11382103677025235</v>
      </c>
      <c r="Z35">
        <f t="shared" si="11"/>
        <v>-0.13653862013064</v>
      </c>
      <c r="AA35">
        <f t="shared" si="11"/>
        <v>3.8317028406984477E-2</v>
      </c>
      <c r="AC35" s="8">
        <v>31</v>
      </c>
      <c r="AD35" s="8">
        <f t="shared" si="12"/>
        <v>1.2895778836088736</v>
      </c>
      <c r="AE35" s="8">
        <f t="shared" si="13"/>
        <v>1.6432794141418547</v>
      </c>
      <c r="AF35" s="8">
        <f t="shared" si="13"/>
        <v>1.684799176057898</v>
      </c>
      <c r="AG35" s="8">
        <f t="shared" si="13"/>
        <v>4.4938038010961483</v>
      </c>
      <c r="AI35" s="8">
        <v>31</v>
      </c>
      <c r="AJ35" s="8">
        <f t="shared" si="7"/>
        <v>0.46247039123714523</v>
      </c>
      <c r="AK35" s="8">
        <f t="shared" si="8"/>
        <v>0.71126469306233353</v>
      </c>
      <c r="AL35" s="8">
        <f t="shared" si="9"/>
        <v>0.8282507034103852</v>
      </c>
      <c r="AM35" s="8">
        <f t="shared" si="10"/>
        <v>0.89267098703350123</v>
      </c>
    </row>
    <row r="36" spans="1:39" x14ac:dyDescent="0.3">
      <c r="A36" s="1"/>
      <c r="B36">
        <v>32</v>
      </c>
      <c r="C36" s="10">
        <f>'S1 unemployed'!C257</f>
        <v>5.6434749820034966</v>
      </c>
      <c r="D36" s="10">
        <f>'S1 unemployed'!C304</f>
        <v>7.7549879378358515</v>
      </c>
      <c r="E36" s="10"/>
      <c r="F36" s="10">
        <f>'S1 unemployed'!C396</f>
        <v>7.7595308438245816</v>
      </c>
      <c r="G36" s="10">
        <f>'S1 unemployed'!C504</f>
        <v>7.0421001881833316</v>
      </c>
      <c r="H36" s="10">
        <f>'S1 unemployed'!C632</f>
        <v>5.834013605442177</v>
      </c>
      <c r="I36" s="10">
        <f>'S1 unemployed'!C713</f>
        <v>9.5230986902737573</v>
      </c>
      <c r="K36">
        <v>32</v>
      </c>
      <c r="L36" s="13">
        <f t="shared" si="4"/>
        <v>2.1102004549036235</v>
      </c>
      <c r="M36" s="13">
        <f t="shared" si="4"/>
        <v>2.9090952617919346</v>
      </c>
      <c r="O36" s="13">
        <f t="shared" si="4"/>
        <v>0.51626469547718479</v>
      </c>
      <c r="P36" s="13">
        <f t="shared" si="4"/>
        <v>1.5367395799054071</v>
      </c>
      <c r="Q36" s="13">
        <f t="shared" si="4"/>
        <v>1.5671783312696972</v>
      </c>
      <c r="R36" s="13">
        <f t="shared" si="4"/>
        <v>4.5561682467908637</v>
      </c>
      <c r="T36">
        <v>32</v>
      </c>
      <c r="U36">
        <f t="shared" si="11"/>
        <v>5.6153719372842303E-3</v>
      </c>
      <c r="V36">
        <f t="shared" si="11"/>
        <v>0.11875703623497458</v>
      </c>
      <c r="X36">
        <f t="shared" si="11"/>
        <v>-4.6711663834256179E-2</v>
      </c>
      <c r="Y36">
        <f t="shared" si="11"/>
        <v>-0.10653983423644764</v>
      </c>
      <c r="Z36">
        <f t="shared" si="11"/>
        <v>-0.11762084478820078</v>
      </c>
      <c r="AA36">
        <f t="shared" si="11"/>
        <v>6.2364445694715442E-2</v>
      </c>
      <c r="AC36" s="8">
        <v>32</v>
      </c>
      <c r="AD36" s="8">
        <f t="shared" si="12"/>
        <v>1.3154647983882077</v>
      </c>
      <c r="AE36" s="8">
        <f t="shared" si="13"/>
        <v>1.5367395799054071</v>
      </c>
      <c r="AF36" s="8">
        <f t="shared" si="13"/>
        <v>1.5671783312696972</v>
      </c>
      <c r="AG36" s="8">
        <f t="shared" si="13"/>
        <v>4.5561682467908637</v>
      </c>
      <c r="AI36" s="8">
        <v>32</v>
      </c>
      <c r="AJ36" s="8">
        <f t="shared" si="7"/>
        <v>0.47175399617337288</v>
      </c>
      <c r="AK36" s="8">
        <f t="shared" si="8"/>
        <v>0.66515079311022385</v>
      </c>
      <c r="AL36" s="8">
        <f t="shared" si="9"/>
        <v>0.77042805676148673</v>
      </c>
      <c r="AM36" s="8">
        <f t="shared" si="10"/>
        <v>0.9050593630637408</v>
      </c>
    </row>
    <row r="37" spans="1:39" x14ac:dyDescent="0.3">
      <c r="A37" s="1"/>
      <c r="B37">
        <v>33</v>
      </c>
      <c r="C37" s="10">
        <f>'S1 unemployed'!C258</f>
        <v>5.54856279751007</v>
      </c>
      <c r="D37" s="10">
        <f>'S1 unemployed'!C305</f>
        <v>7.7712655440816194</v>
      </c>
      <c r="E37" s="10"/>
      <c r="F37" s="10">
        <f>'S1 unemployed'!C397</f>
        <v>7.7472634352508436</v>
      </c>
      <c r="G37" s="10">
        <f>'S1 unemployed'!C505</f>
        <v>7.0848628134137988</v>
      </c>
      <c r="H37" s="10">
        <f>'S1 unemployed'!C633</f>
        <v>5.6682728022408657</v>
      </c>
      <c r="I37" s="10">
        <f>'S1 unemployed'!C714</f>
        <v>9.4676746814231709</v>
      </c>
      <c r="K37">
        <v>33</v>
      </c>
      <c r="L37" s="13">
        <f t="shared" si="4"/>
        <v>2.0152882704101969</v>
      </c>
      <c r="M37" s="13">
        <f t="shared" si="4"/>
        <v>2.9253728680377025</v>
      </c>
      <c r="O37" s="13">
        <f t="shared" si="4"/>
        <v>0.50399728690344681</v>
      </c>
      <c r="P37" s="13">
        <f t="shared" si="4"/>
        <v>1.5795022051358742</v>
      </c>
      <c r="Q37" s="13">
        <f t="shared" si="4"/>
        <v>1.401437528068386</v>
      </c>
      <c r="R37" s="13">
        <f t="shared" si="4"/>
        <v>4.5007442379402773</v>
      </c>
      <c r="T37">
        <v>33</v>
      </c>
      <c r="U37">
        <f t="shared" si="11"/>
        <v>-9.4912184493426643E-2</v>
      </c>
      <c r="V37">
        <f t="shared" si="11"/>
        <v>1.6277606245767906E-2</v>
      </c>
      <c r="X37">
        <f t="shared" si="11"/>
        <v>-1.2267408573737981E-2</v>
      </c>
      <c r="Y37">
        <f t="shared" si="11"/>
        <v>4.2762625230467144E-2</v>
      </c>
      <c r="Z37">
        <f t="shared" si="11"/>
        <v>-0.16574080320131124</v>
      </c>
      <c r="AA37">
        <f t="shared" si="11"/>
        <v>-5.5424008850586404E-2</v>
      </c>
      <c r="AC37" s="8">
        <v>33</v>
      </c>
      <c r="AD37" s="8">
        <f t="shared" si="12"/>
        <v>1.2851641361144088</v>
      </c>
      <c r="AE37" s="8">
        <f t="shared" si="13"/>
        <v>1.5795022051358742</v>
      </c>
      <c r="AF37" s="8">
        <f t="shared" si="13"/>
        <v>1.401437528068386</v>
      </c>
      <c r="AG37" s="8">
        <f t="shared" si="13"/>
        <v>4.5007442379402773</v>
      </c>
      <c r="AI37" s="8">
        <v>33</v>
      </c>
      <c r="AJ37" s="8">
        <f t="shared" si="7"/>
        <v>0.46088752636598701</v>
      </c>
      <c r="AK37" s="8">
        <f t="shared" si="8"/>
        <v>0.68365984595135088</v>
      </c>
      <c r="AL37" s="8">
        <f t="shared" si="9"/>
        <v>0.68894954063561542</v>
      </c>
      <c r="AM37" s="8">
        <f t="shared" si="10"/>
        <v>0.89404966907711458</v>
      </c>
    </row>
    <row r="38" spans="1:39" x14ac:dyDescent="0.3">
      <c r="A38" s="1"/>
      <c r="B38">
        <v>34</v>
      </c>
      <c r="C38" s="10">
        <f>'S1 unemployed'!C259</f>
        <v>5.5720016916025648</v>
      </c>
      <c r="D38" s="10">
        <f>'S1 unemployed'!C306</f>
        <v>7.6434704255693759</v>
      </c>
      <c r="E38" s="10"/>
      <c r="F38" s="10">
        <f>'S1 unemployed'!C398</f>
        <v>7.440452621668471</v>
      </c>
      <c r="G38" s="10">
        <f>'S1 unemployed'!C506</f>
        <v>7.0777633370466635</v>
      </c>
      <c r="H38" s="10">
        <f>'S1 unemployed'!C634</f>
        <v>5.7000040860244345</v>
      </c>
      <c r="I38" s="10">
        <f>'S1 unemployed'!C715</f>
        <v>9.4897872866522217</v>
      </c>
      <c r="K38">
        <v>34</v>
      </c>
      <c r="L38" s="13">
        <f t="shared" si="4"/>
        <v>2.0387271645026916</v>
      </c>
      <c r="M38" s="13">
        <f t="shared" si="4"/>
        <v>2.797577749525459</v>
      </c>
      <c r="O38" s="13">
        <f t="shared" si="4"/>
        <v>0.1971864733210742</v>
      </c>
      <c r="P38" s="13">
        <f t="shared" si="4"/>
        <v>1.572402728768739</v>
      </c>
      <c r="Q38" s="13">
        <f t="shared" si="4"/>
        <v>1.4331688118519548</v>
      </c>
      <c r="R38" s="13">
        <f t="shared" si="4"/>
        <v>4.5228568431693281</v>
      </c>
      <c r="T38">
        <v>34</v>
      </c>
      <c r="U38">
        <f t="shared" si="11"/>
        <v>2.3438894092494778E-2</v>
      </c>
      <c r="V38">
        <f t="shared" si="11"/>
        <v>-0.12779511851224346</v>
      </c>
      <c r="X38">
        <f t="shared" si="11"/>
        <v>-0.30681081358237261</v>
      </c>
      <c r="Y38">
        <f t="shared" si="11"/>
        <v>-7.0994763671352601E-3</v>
      </c>
      <c r="Z38">
        <f t="shared" si="11"/>
        <v>3.173128378356882E-2</v>
      </c>
      <c r="AA38">
        <f t="shared" si="11"/>
        <v>2.2112605229050786E-2</v>
      </c>
      <c r="AC38" s="8">
        <v>34</v>
      </c>
      <c r="AD38" s="8">
        <f t="shared" si="12"/>
        <v>1.1481084567803683</v>
      </c>
      <c r="AE38" s="8">
        <f t="shared" si="13"/>
        <v>1.572402728768739</v>
      </c>
      <c r="AF38" s="8">
        <f t="shared" si="13"/>
        <v>1.4331688118519548</v>
      </c>
      <c r="AG38" s="8">
        <f t="shared" si="13"/>
        <v>4.5228568431693281</v>
      </c>
      <c r="AI38" s="8">
        <v>34</v>
      </c>
      <c r="AJ38" s="8">
        <f t="shared" si="7"/>
        <v>0.41173640920700916</v>
      </c>
      <c r="AK38" s="8">
        <f t="shared" si="8"/>
        <v>0.6805869620365903</v>
      </c>
      <c r="AL38" s="8">
        <f t="shared" si="9"/>
        <v>0.70454870431478389</v>
      </c>
      <c r="AM38" s="8">
        <f t="shared" si="10"/>
        <v>0.89844222425072584</v>
      </c>
    </row>
    <row r="39" spans="1:39" x14ac:dyDescent="0.3">
      <c r="A39" s="1"/>
      <c r="B39">
        <v>35</v>
      </c>
      <c r="C39" s="10">
        <f>'S1 unemployed'!C260</f>
        <v>5.253904466161293</v>
      </c>
      <c r="D39" s="10">
        <f>'S1 unemployed'!C307</f>
        <v>7.6832395764394432</v>
      </c>
      <c r="E39" s="10"/>
      <c r="F39" s="10">
        <f>'S1 unemployed'!C399</f>
        <v>7.2273913387279576</v>
      </c>
      <c r="G39" s="10">
        <f>'S1 unemployed'!C507</f>
        <v>7.0480871023328771</v>
      </c>
      <c r="H39" s="10">
        <f>'S1 unemployed'!C635</f>
        <v>5.5668023093334424</v>
      </c>
      <c r="I39" s="10">
        <f>'S1 unemployed'!C716</f>
        <v>9.792396522641754</v>
      </c>
      <c r="K39">
        <v>35</v>
      </c>
      <c r="L39" s="13">
        <f t="shared" si="4"/>
        <v>1.7206299390614199</v>
      </c>
      <c r="M39" s="13">
        <f t="shared" si="4"/>
        <v>2.8373469003955263</v>
      </c>
      <c r="O39" s="13">
        <f t="shared" si="4"/>
        <v>-1.5874809619439212E-2</v>
      </c>
      <c r="P39" s="13">
        <f t="shared" si="4"/>
        <v>1.5427264940549525</v>
      </c>
      <c r="Q39" s="13">
        <f t="shared" si="4"/>
        <v>1.2999670351609627</v>
      </c>
      <c r="R39" s="13">
        <f t="shared" si="4"/>
        <v>4.8254660791588604</v>
      </c>
      <c r="T39">
        <v>35</v>
      </c>
      <c r="U39">
        <f t="shared" si="11"/>
        <v>-0.31809722544127172</v>
      </c>
      <c r="V39">
        <f t="shared" si="11"/>
        <v>3.9769150870067271E-2</v>
      </c>
      <c r="X39">
        <f t="shared" si="11"/>
        <v>-0.21306128294051341</v>
      </c>
      <c r="Y39">
        <f t="shared" si="11"/>
        <v>-2.9676234713786442E-2</v>
      </c>
      <c r="Z39">
        <f t="shared" si="11"/>
        <v>-0.13320177669099209</v>
      </c>
      <c r="AA39">
        <f t="shared" si="11"/>
        <v>0.30260923598953227</v>
      </c>
      <c r="AC39" s="8">
        <v>35</v>
      </c>
      <c r="AD39" s="8">
        <f t="shared" si="12"/>
        <v>0.98431200427646237</v>
      </c>
      <c r="AE39" s="8">
        <f t="shared" si="13"/>
        <v>1.5427264940549525</v>
      </c>
      <c r="AF39" s="8">
        <f t="shared" si="13"/>
        <v>1.2999670351609627</v>
      </c>
      <c r="AG39" s="8">
        <f t="shared" si="13"/>
        <v>4.8254660791588604</v>
      </c>
      <c r="AI39" s="8">
        <v>35</v>
      </c>
      <c r="AJ39" s="8">
        <f t="shared" si="7"/>
        <v>0.35299547511100149</v>
      </c>
      <c r="AK39" s="8">
        <f t="shared" si="8"/>
        <v>0.66774212396870158</v>
      </c>
      <c r="AL39" s="8">
        <f t="shared" si="9"/>
        <v>0.63906643983625722</v>
      </c>
      <c r="AM39" s="8">
        <f t="shared" si="10"/>
        <v>0.95855399088155602</v>
      </c>
    </row>
    <row r="40" spans="1:39" x14ac:dyDescent="0.3">
      <c r="A40" s="1"/>
      <c r="B40">
        <v>36</v>
      </c>
      <c r="C40" s="10">
        <f>'S1 unemployed'!C261</f>
        <v>5.1658460593793709</v>
      </c>
      <c r="D40" s="10">
        <f>'S1 unemployed'!C308</f>
        <v>7.8351533098895674</v>
      </c>
      <c r="E40" s="10"/>
      <c r="F40" s="10">
        <f>'S1 unemployed'!C400</f>
        <v>7.4904362474993853</v>
      </c>
      <c r="G40" s="10">
        <f>'S1 unemployed'!C508</f>
        <v>6.9012419144184181</v>
      </c>
      <c r="H40" s="10">
        <f>'S1 unemployed'!C636</f>
        <v>5.7783917682926829</v>
      </c>
      <c r="I40" s="10">
        <f>'S1 unemployed'!C717</f>
        <v>9.3420718650951198</v>
      </c>
      <c r="K40">
        <v>36</v>
      </c>
      <c r="L40" s="13">
        <f t="shared" si="4"/>
        <v>1.6325715322794978</v>
      </c>
      <c r="M40" s="13">
        <f t="shared" si="4"/>
        <v>2.9892606338456504</v>
      </c>
      <c r="O40" s="13">
        <f t="shared" si="4"/>
        <v>0.24717009915198851</v>
      </c>
      <c r="P40" s="13">
        <f t="shared" si="4"/>
        <v>1.3958813061404935</v>
      </c>
      <c r="Q40" s="13">
        <f t="shared" si="4"/>
        <v>1.5115564941202031</v>
      </c>
      <c r="R40" s="13">
        <f t="shared" si="4"/>
        <v>4.3751414216122262</v>
      </c>
      <c r="T40">
        <v>36</v>
      </c>
      <c r="U40">
        <f t="shared" si="11"/>
        <v>-8.8058406781922116E-2</v>
      </c>
      <c r="V40">
        <f t="shared" si="11"/>
        <v>0.15191373345012416</v>
      </c>
      <c r="X40">
        <f t="shared" si="11"/>
        <v>0.26304490877142772</v>
      </c>
      <c r="Y40">
        <f t="shared" si="11"/>
        <v>-0.146845187914459</v>
      </c>
      <c r="Z40">
        <f t="shared" si="11"/>
        <v>0.21158945895924042</v>
      </c>
      <c r="AA40">
        <f t="shared" si="11"/>
        <v>-0.4503246575466342</v>
      </c>
      <c r="AC40" s="8">
        <v>36</v>
      </c>
      <c r="AD40" s="8">
        <f t="shared" si="12"/>
        <v>1.0932787494230056</v>
      </c>
      <c r="AE40" s="8">
        <f t="shared" si="13"/>
        <v>1.3958813061404935</v>
      </c>
      <c r="AF40" s="8">
        <f t="shared" si="13"/>
        <v>1.5115564941202031</v>
      </c>
      <c r="AG40" s="8">
        <f t="shared" si="13"/>
        <v>4.3751414216122262</v>
      </c>
      <c r="AI40" s="8">
        <v>36</v>
      </c>
      <c r="AJ40" s="8">
        <f t="shared" si="7"/>
        <v>0.39207329576866762</v>
      </c>
      <c r="AK40" s="8">
        <f t="shared" si="8"/>
        <v>0.60418275809895905</v>
      </c>
      <c r="AL40" s="8">
        <f t="shared" si="9"/>
        <v>0.74308424843185639</v>
      </c>
      <c r="AM40" s="8">
        <f t="shared" si="10"/>
        <v>0.86909931632731274</v>
      </c>
    </row>
    <row r="41" spans="1:39" x14ac:dyDescent="0.3">
      <c r="A41" s="1"/>
      <c r="B41">
        <v>37</v>
      </c>
      <c r="C41" s="10">
        <f>'S1 unemployed'!C262</f>
        <v>4.9447346462903061</v>
      </c>
      <c r="D41" s="10">
        <f>'S1 unemployed'!C309</f>
        <v>7.7505444385092659</v>
      </c>
      <c r="E41" s="10"/>
      <c r="F41" s="10">
        <f>'S1 unemployed'!C401</f>
        <v>7.4937105258528174</v>
      </c>
      <c r="G41" s="10">
        <f>'S1 unemployed'!C509</f>
        <v>6.7605829392295886</v>
      </c>
      <c r="H41" s="10">
        <f>'S1 unemployed'!C637</f>
        <v>5.5635001702417437</v>
      </c>
      <c r="I41" s="10">
        <f>'S1 unemployed'!C718</f>
        <v>9.1305369215107923</v>
      </c>
      <c r="K41">
        <v>37</v>
      </c>
      <c r="L41" s="13">
        <f t="shared" si="4"/>
        <v>1.411460119190433</v>
      </c>
      <c r="M41" s="13">
        <f t="shared" si="4"/>
        <v>2.904651762465349</v>
      </c>
      <c r="O41" s="13">
        <f t="shared" si="4"/>
        <v>0.25044437750542059</v>
      </c>
      <c r="P41" s="13">
        <f t="shared" si="4"/>
        <v>1.2552223309516641</v>
      </c>
      <c r="Q41" s="13">
        <f t="shared" si="4"/>
        <v>1.2966648960692639</v>
      </c>
      <c r="R41" s="13">
        <f t="shared" si="4"/>
        <v>4.1636064780278987</v>
      </c>
      <c r="T41">
        <v>37</v>
      </c>
      <c r="U41">
        <f t="shared" si="11"/>
        <v>-0.22111141308906479</v>
      </c>
      <c r="V41">
        <f t="shared" si="11"/>
        <v>-8.4608871380301487E-2</v>
      </c>
      <c r="X41">
        <f t="shared" si="11"/>
        <v>3.2742783534320807E-3</v>
      </c>
      <c r="Y41">
        <f t="shared" si="11"/>
        <v>-0.14065897518882942</v>
      </c>
      <c r="Z41">
        <f t="shared" si="11"/>
        <v>-0.21489159805093916</v>
      </c>
      <c r="AA41">
        <f t="shared" si="11"/>
        <v>-0.21153494358432745</v>
      </c>
      <c r="AC41" s="16">
        <v>37</v>
      </c>
      <c r="AD41" s="8">
        <f t="shared" si="12"/>
        <v>0.99246341405102756</v>
      </c>
      <c r="AE41" s="8">
        <f t="shared" si="13"/>
        <v>1.2552223309516641</v>
      </c>
      <c r="AF41" s="8">
        <f t="shared" si="13"/>
        <v>1.2966648960692639</v>
      </c>
      <c r="AG41" s="8">
        <f t="shared" si="13"/>
        <v>4.1636064780278987</v>
      </c>
      <c r="AI41" s="16">
        <v>37</v>
      </c>
      <c r="AJ41" s="8">
        <f t="shared" si="7"/>
        <v>0.35591874614060987</v>
      </c>
      <c r="AK41" s="8">
        <f t="shared" si="8"/>
        <v>0.54330098598329568</v>
      </c>
      <c r="AL41" s="8">
        <f t="shared" si="9"/>
        <v>0.63744310153913275</v>
      </c>
      <c r="AM41" s="8">
        <f t="shared" si="10"/>
        <v>0.82707898895221976</v>
      </c>
    </row>
    <row r="42" spans="1:39" x14ac:dyDescent="0.3">
      <c r="A42" s="1"/>
      <c r="B42">
        <v>38</v>
      </c>
      <c r="C42" s="10">
        <f>'S1 unemployed'!C263</f>
        <v>5.0382508713955909</v>
      </c>
      <c r="D42" s="10">
        <f>'S1 unemployed'!C310</f>
        <v>7.4890955476915471</v>
      </c>
      <c r="E42" s="10"/>
      <c r="F42" s="10">
        <f>'S1 unemployed'!C402</f>
        <v>7.348691780039875</v>
      </c>
      <c r="G42" s="10">
        <f>'S1 unemployed'!C510</f>
        <v>6.7410341306433139</v>
      </c>
      <c r="H42" s="10">
        <f>'S1 unemployed'!C638</f>
        <v>5.5839254751300444</v>
      </c>
      <c r="I42" s="10">
        <f>'S1 unemployed'!C719</f>
        <v>9.0024727766214951</v>
      </c>
      <c r="K42">
        <v>38</v>
      </c>
      <c r="L42" s="13">
        <f t="shared" si="4"/>
        <v>1.5049763442957178</v>
      </c>
      <c r="M42" s="13">
        <f t="shared" si="4"/>
        <v>2.6432028716476301</v>
      </c>
      <c r="O42" s="13">
        <f t="shared" si="4"/>
        <v>0.10542563169247821</v>
      </c>
      <c r="P42" s="13">
        <f t="shared" si="4"/>
        <v>1.2356735223653894</v>
      </c>
      <c r="Q42" s="13">
        <f t="shared" si="4"/>
        <v>1.3170902009575647</v>
      </c>
      <c r="R42" s="13">
        <f t="shared" si="4"/>
        <v>4.0355423331386016</v>
      </c>
      <c r="T42">
        <v>38</v>
      </c>
      <c r="U42">
        <f t="shared" si="11"/>
        <v>9.3516225105284789E-2</v>
      </c>
      <c r="V42">
        <f t="shared" si="11"/>
        <v>-0.26144889081771883</v>
      </c>
      <c r="X42">
        <f t="shared" si="11"/>
        <v>-0.14501874581294238</v>
      </c>
      <c r="Y42">
        <f t="shared" si="11"/>
        <v>-1.9548808586274724E-2</v>
      </c>
      <c r="Z42">
        <f t="shared" si="11"/>
        <v>2.0425304888300744E-2</v>
      </c>
      <c r="AA42">
        <f t="shared" si="11"/>
        <v>-0.12806414488929718</v>
      </c>
      <c r="AC42" s="16">
        <v>38</v>
      </c>
      <c r="AD42" s="8">
        <f t="shared" si="12"/>
        <v>0.88814627687590209</v>
      </c>
      <c r="AE42" s="8">
        <f t="shared" si="13"/>
        <v>1.2356735223653894</v>
      </c>
      <c r="AF42" s="8">
        <f t="shared" si="13"/>
        <v>1.3170902009575647</v>
      </c>
      <c r="AG42" s="8">
        <f t="shared" si="13"/>
        <v>4.0355423331386016</v>
      </c>
      <c r="AI42" s="16">
        <v>38</v>
      </c>
      <c r="AJ42" s="8">
        <f t="shared" si="7"/>
        <v>0.31850837499876772</v>
      </c>
      <c r="AK42" s="8">
        <f t="shared" si="8"/>
        <v>0.53483962681382535</v>
      </c>
      <c r="AL42" s="8">
        <f t="shared" si="9"/>
        <v>0.64748422298643182</v>
      </c>
      <c r="AM42" s="8">
        <f t="shared" si="10"/>
        <v>0.80163970595681056</v>
      </c>
    </row>
    <row r="43" spans="1:39" x14ac:dyDescent="0.3">
      <c r="A43" s="1"/>
      <c r="B43">
        <v>39</v>
      </c>
      <c r="C43" s="10">
        <f>'S1 unemployed'!C264</f>
        <v>4.9456362695000342</v>
      </c>
      <c r="D43" s="10">
        <f>'S1 unemployed'!C311</f>
        <v>7.6115968706856885</v>
      </c>
      <c r="E43" s="10"/>
      <c r="F43" s="10">
        <f>'S1 unemployed'!C403</f>
        <v>7.3505292977486203</v>
      </c>
      <c r="G43" s="10">
        <f>'S1 unemployed'!C511</f>
        <v>6.7529500744753914</v>
      </c>
      <c r="H43" s="10">
        <f>'S1 unemployed'!C639</f>
        <v>5.6191509561915094</v>
      </c>
      <c r="I43" s="10">
        <f>'S1 unemployed'!C720</f>
        <v>8.9437786095280334</v>
      </c>
      <c r="K43">
        <v>39</v>
      </c>
      <c r="L43" s="13">
        <f t="shared" si="4"/>
        <v>1.4123617424001611</v>
      </c>
      <c r="M43" s="13">
        <f t="shared" si="4"/>
        <v>2.7657041946417715</v>
      </c>
      <c r="O43" s="13">
        <f t="shared" si="4"/>
        <v>0.1072631494012235</v>
      </c>
      <c r="P43" s="13">
        <f t="shared" si="4"/>
        <v>1.2475894661974669</v>
      </c>
      <c r="Q43" s="13">
        <f t="shared" si="4"/>
        <v>1.3523156820190296</v>
      </c>
      <c r="R43" s="13">
        <f t="shared" si="4"/>
        <v>3.9768481660451398</v>
      </c>
      <c r="T43">
        <v>39</v>
      </c>
      <c r="U43">
        <f t="shared" si="11"/>
        <v>-9.2614601895556703E-2</v>
      </c>
      <c r="V43">
        <f t="shared" si="11"/>
        <v>0.1225013229941414</v>
      </c>
      <c r="X43">
        <f t="shared" si="11"/>
        <v>1.8375177087452954E-3</v>
      </c>
      <c r="Y43">
        <f t="shared" si="11"/>
        <v>1.1915943832077502E-2</v>
      </c>
      <c r="Z43">
        <f t="shared" si="11"/>
        <v>3.5225481061464947E-2</v>
      </c>
      <c r="AA43">
        <f t="shared" si="11"/>
        <v>-5.8694167093461758E-2</v>
      </c>
      <c r="AC43" s="16">
        <v>39</v>
      </c>
      <c r="AD43" s="8">
        <f t="shared" si="12"/>
        <v>0.89872102314501212</v>
      </c>
      <c r="AE43" s="8">
        <f t="shared" si="13"/>
        <v>1.2475894661974669</v>
      </c>
      <c r="AF43" s="8">
        <f t="shared" si="13"/>
        <v>1.3523156820190296</v>
      </c>
      <c r="AG43" s="8">
        <f t="shared" si="13"/>
        <v>3.9768481660451398</v>
      </c>
      <c r="AI43" s="16">
        <v>39</v>
      </c>
      <c r="AJ43" s="8">
        <f t="shared" si="7"/>
        <v>0.32230070666517535</v>
      </c>
      <c r="AK43" s="8">
        <f t="shared" si="8"/>
        <v>0.53999723425376067</v>
      </c>
      <c r="AL43" s="8">
        <f t="shared" si="9"/>
        <v>0.66480114115788569</v>
      </c>
      <c r="AM43" s="8">
        <f t="shared" si="10"/>
        <v>0.78998041187288781</v>
      </c>
    </row>
    <row r="44" spans="1:39" x14ac:dyDescent="0.3">
      <c r="A44" s="1"/>
      <c r="B44">
        <v>40</v>
      </c>
      <c r="C44" s="10">
        <f>'S1 unemployed'!C265</f>
        <v>5.0090992832910199</v>
      </c>
      <c r="D44" s="10">
        <f>'S1 unemployed'!C312</f>
        <v>7.4473831728074202</v>
      </c>
      <c r="E44" s="10"/>
      <c r="F44" s="10">
        <f>'S1 unemployed'!C404</f>
        <v>7.1805202767802401</v>
      </c>
      <c r="G44" s="10">
        <f>'S1 unemployed'!C512</f>
        <v>6.5854091017724024</v>
      </c>
      <c r="H44" s="10">
        <f>'S1 unemployed'!C640</f>
        <v>5.5087614765864092</v>
      </c>
      <c r="I44" s="10">
        <f>'S1 unemployed'!C721</f>
        <v>9.0384289605024826</v>
      </c>
      <c r="K44">
        <v>40</v>
      </c>
      <c r="L44" s="13">
        <f t="shared" si="4"/>
        <v>1.4758247561911468</v>
      </c>
      <c r="M44" s="13">
        <f t="shared" si="4"/>
        <v>2.6014904967635033</v>
      </c>
      <c r="O44" s="13">
        <f t="shared" si="4"/>
        <v>-6.2745871567156719E-2</v>
      </c>
      <c r="P44" s="13">
        <f t="shared" si="4"/>
        <v>1.0800484934944778</v>
      </c>
      <c r="Q44" s="13">
        <f t="shared" si="4"/>
        <v>1.2419262024139295</v>
      </c>
      <c r="R44" s="13">
        <f t="shared" si="4"/>
        <v>4.071498517019589</v>
      </c>
      <c r="T44">
        <v>40</v>
      </c>
      <c r="U44">
        <f t="shared" si="11"/>
        <v>6.3463013790985734E-2</v>
      </c>
      <c r="V44">
        <f t="shared" si="11"/>
        <v>-0.16421369787826823</v>
      </c>
      <c r="X44">
        <f t="shared" si="11"/>
        <v>-0.17000902096838022</v>
      </c>
      <c r="Y44">
        <f t="shared" si="11"/>
        <v>-0.16754097270298907</v>
      </c>
      <c r="Z44">
        <f t="shared" si="11"/>
        <v>-0.11038947960510015</v>
      </c>
      <c r="AA44">
        <f t="shared" si="11"/>
        <v>9.4650350974449182E-2</v>
      </c>
      <c r="AC44" s="16">
        <v>40</v>
      </c>
      <c r="AD44" s="8">
        <f t="shared" si="12"/>
        <v>0.80846778812645792</v>
      </c>
      <c r="AE44" s="8">
        <f t="shared" si="13"/>
        <v>1.0800484934944778</v>
      </c>
      <c r="AF44" s="8">
        <f t="shared" si="13"/>
        <v>1.2419262024139295</v>
      </c>
      <c r="AG44" s="8">
        <f t="shared" si="13"/>
        <v>4.071498517019589</v>
      </c>
      <c r="AI44" s="16">
        <v>40</v>
      </c>
      <c r="AJ44" s="8">
        <f t="shared" si="7"/>
        <v>0.2899339536059175</v>
      </c>
      <c r="AK44" s="8">
        <f t="shared" si="8"/>
        <v>0.46748006066816777</v>
      </c>
      <c r="AL44" s="8">
        <f t="shared" si="9"/>
        <v>0.61053344834837264</v>
      </c>
      <c r="AM44" s="8">
        <f t="shared" si="10"/>
        <v>0.80878221675071083</v>
      </c>
    </row>
    <row r="45" spans="1:39" x14ac:dyDescent="0.3">
      <c r="A45" s="1"/>
      <c r="B45">
        <v>41</v>
      </c>
      <c r="C45" s="10">
        <f>'S1 unemployed'!C266</f>
        <v>4.8653022691257295</v>
      </c>
      <c r="D45" s="10">
        <f>'S1 unemployed'!C313</f>
        <v>7.1788874199125399</v>
      </c>
      <c r="E45" s="10"/>
      <c r="F45" s="10">
        <f>'S1 unemployed'!C405</f>
        <v>7.2944030860264792</v>
      </c>
      <c r="G45" s="10">
        <f>'S1 unemployed'!C513</f>
        <v>6.5237300005387064</v>
      </c>
      <c r="H45" s="10">
        <f>'S1 unemployed'!C641</f>
        <v>5.4145997668808103</v>
      </c>
      <c r="I45" s="10">
        <f>'S1 unemployed'!C722</f>
        <v>9.0334219026779206</v>
      </c>
      <c r="K45">
        <v>41</v>
      </c>
      <c r="L45" s="13">
        <f t="shared" si="4"/>
        <v>1.3320277420258564</v>
      </c>
      <c r="M45" s="13">
        <f t="shared" si="4"/>
        <v>2.3329947438686229</v>
      </c>
      <c r="O45" s="13">
        <f t="shared" si="4"/>
        <v>5.113693767908245E-2</v>
      </c>
      <c r="P45" s="13">
        <f t="shared" si="4"/>
        <v>1.0183693922607819</v>
      </c>
      <c r="Q45" s="13">
        <f t="shared" si="4"/>
        <v>1.1477644927083306</v>
      </c>
      <c r="R45" s="13">
        <f t="shared" si="4"/>
        <v>4.066491459195027</v>
      </c>
      <c r="T45">
        <v>41</v>
      </c>
      <c r="U45">
        <f t="shared" si="11"/>
        <v>-0.14379701416529045</v>
      </c>
      <c r="V45">
        <f t="shared" si="11"/>
        <v>-0.26849575289488037</v>
      </c>
      <c r="X45">
        <f t="shared" si="11"/>
        <v>0.11388280924623917</v>
      </c>
      <c r="Y45">
        <f t="shared" si="11"/>
        <v>-6.167910123369591E-2</v>
      </c>
      <c r="Z45">
        <f t="shared" si="11"/>
        <v>-9.4161709705598895E-2</v>
      </c>
      <c r="AA45">
        <f t="shared" si="11"/>
        <v>-5.0070578245620112E-3</v>
      </c>
      <c r="AC45" s="16">
        <v>41</v>
      </c>
      <c r="AD45" s="8">
        <f t="shared" si="12"/>
        <v>0.70899780218848074</v>
      </c>
      <c r="AE45" s="8">
        <f t="shared" si="13"/>
        <v>1.0183693922607819</v>
      </c>
      <c r="AF45" s="8">
        <f t="shared" si="13"/>
        <v>1.1477644927083306</v>
      </c>
      <c r="AG45" s="8">
        <f t="shared" si="13"/>
        <v>4.066491459195027</v>
      </c>
      <c r="AI45" s="16">
        <v>41</v>
      </c>
      <c r="AJ45" s="8">
        <f t="shared" si="7"/>
        <v>0.25426187524772359</v>
      </c>
      <c r="AK45" s="8">
        <f t="shared" si="8"/>
        <v>0.44078334273340625</v>
      </c>
      <c r="AL45" s="8">
        <f t="shared" si="9"/>
        <v>0.56424336024394528</v>
      </c>
      <c r="AM45" s="8">
        <f t="shared" si="10"/>
        <v>0.80778759049459892</v>
      </c>
    </row>
    <row r="46" spans="1:39" x14ac:dyDescent="0.3">
      <c r="A46" s="1"/>
      <c r="B46">
        <v>42</v>
      </c>
      <c r="C46" s="10">
        <f>'S1 unemployed'!C267</f>
        <v>4.8722472863715547</v>
      </c>
      <c r="D46" s="10">
        <f>'S1 unemployed'!C314</f>
        <v>7.0045102113211373</v>
      </c>
      <c r="E46" s="10"/>
      <c r="F46" s="10">
        <f>'S1 unemployed'!C406</f>
        <v>7.3419045543691439</v>
      </c>
      <c r="G46" s="10">
        <f>'S1 unemployed'!C514</f>
        <v>6.6081656406015501</v>
      </c>
      <c r="H46" s="10">
        <f>'S1 unemployed'!C642</f>
        <v>5.377336091985212</v>
      </c>
      <c r="I46" s="10">
        <f>'S1 unemployed'!C723</f>
        <v>9.1048386570949802</v>
      </c>
      <c r="K46">
        <v>42</v>
      </c>
      <c r="L46" s="13">
        <f t="shared" si="4"/>
        <v>1.3389727592716816</v>
      </c>
      <c r="M46" s="13">
        <f t="shared" si="4"/>
        <v>2.1586175352772203</v>
      </c>
      <c r="O46" s="13">
        <f t="shared" si="4"/>
        <v>9.8638406021747116E-2</v>
      </c>
      <c r="P46" s="13">
        <f t="shared" si="4"/>
        <v>1.1028050323236256</v>
      </c>
      <c r="Q46" s="13">
        <f t="shared" si="4"/>
        <v>1.1105008178127322</v>
      </c>
      <c r="R46" s="13">
        <f t="shared" si="4"/>
        <v>4.1379082136120866</v>
      </c>
      <c r="T46">
        <v>42</v>
      </c>
      <c r="U46">
        <f t="shared" si="11"/>
        <v>6.9450172458251913E-3</v>
      </c>
      <c r="V46">
        <f t="shared" si="11"/>
        <v>-0.1743772085914026</v>
      </c>
      <c r="X46">
        <f t="shared" si="11"/>
        <v>4.7501468342664666E-2</v>
      </c>
      <c r="Y46">
        <f t="shared" si="11"/>
        <v>8.4435640062843653E-2</v>
      </c>
      <c r="Z46">
        <f t="shared" si="11"/>
        <v>-3.7263674895598342E-2</v>
      </c>
      <c r="AA46">
        <f t="shared" si="11"/>
        <v>7.1416754417059636E-2</v>
      </c>
      <c r="AC46" s="16">
        <v>42</v>
      </c>
      <c r="AD46" s="8">
        <f t="shared" si="12"/>
        <v>0.66902089452084312</v>
      </c>
      <c r="AE46" s="8">
        <f t="shared" si="13"/>
        <v>1.1028050323236256</v>
      </c>
      <c r="AF46" s="8">
        <f t="shared" si="13"/>
        <v>1.1105008178127322</v>
      </c>
      <c r="AG46" s="8">
        <f t="shared" si="13"/>
        <v>4.1379082136120866</v>
      </c>
      <c r="AI46" s="16">
        <v>42</v>
      </c>
      <c r="AJ46" s="8">
        <f t="shared" si="7"/>
        <v>0.23992529553082839</v>
      </c>
      <c r="AK46" s="8">
        <f t="shared" si="8"/>
        <v>0.47732982965217674</v>
      </c>
      <c r="AL46" s="8">
        <f t="shared" si="9"/>
        <v>0.54592446183603527</v>
      </c>
      <c r="AM46" s="8">
        <f t="shared" si="10"/>
        <v>0.82197416104328536</v>
      </c>
    </row>
    <row r="47" spans="1:39" x14ac:dyDescent="0.3">
      <c r="A47" s="1"/>
      <c r="B47">
        <v>43</v>
      </c>
      <c r="C47" s="10">
        <f>'S1 unemployed'!C268</f>
        <v>4.8044730145975629</v>
      </c>
      <c r="D47" s="10">
        <f>'S1 unemployed'!C315</f>
        <v>7.1992976294995614</v>
      </c>
      <c r="E47" s="10"/>
      <c r="F47" s="10">
        <f>'S1 unemployed'!C407</f>
        <v>7.2434625161043211</v>
      </c>
      <c r="G47" s="10">
        <f>'S1 unemployed'!C515</f>
        <v>6.5685051542446944</v>
      </c>
      <c r="H47" s="10">
        <f>'S1 unemployed'!C643</f>
        <v>5.4542502012950544</v>
      </c>
      <c r="I47" s="10">
        <f>'S1 unemployed'!C724</f>
        <v>9.0115767161258766</v>
      </c>
      <c r="K47">
        <v>43</v>
      </c>
      <c r="L47" s="13">
        <f t="shared" si="4"/>
        <v>1.2711984874976898</v>
      </c>
      <c r="M47" s="13">
        <f t="shared" si="4"/>
        <v>2.3534049534556445</v>
      </c>
      <c r="O47" s="13">
        <f t="shared" si="4"/>
        <v>1.9636775692433162E-4</v>
      </c>
      <c r="P47" s="13">
        <f t="shared" si="4"/>
        <v>1.0631445459667699</v>
      </c>
      <c r="Q47" s="13">
        <f t="shared" si="4"/>
        <v>1.1874149271225747</v>
      </c>
      <c r="R47" s="13">
        <f t="shared" si="4"/>
        <v>4.044646272642983</v>
      </c>
      <c r="T47">
        <v>43</v>
      </c>
      <c r="U47">
        <f t="shared" si="11"/>
        <v>-6.7774271773991757E-2</v>
      </c>
      <c r="V47">
        <f t="shared" si="11"/>
        <v>0.19478741817842415</v>
      </c>
      <c r="X47">
        <f t="shared" si="11"/>
        <v>-9.8442038264822784E-2</v>
      </c>
      <c r="Y47">
        <f t="shared" si="11"/>
        <v>-3.9660486356855706E-2</v>
      </c>
      <c r="Z47">
        <f t="shared" si="11"/>
        <v>7.6914109309842438E-2</v>
      </c>
      <c r="AA47">
        <f t="shared" si="11"/>
        <v>-9.3261940969103563E-2</v>
      </c>
      <c r="AC47" s="16">
        <v>43</v>
      </c>
      <c r="AD47" s="8">
        <f t="shared" si="12"/>
        <v>0.67854459723404636</v>
      </c>
      <c r="AE47" s="8">
        <f t="shared" si="13"/>
        <v>1.0631445459667699</v>
      </c>
      <c r="AF47" s="8">
        <f t="shared" si="13"/>
        <v>1.1874149271225747</v>
      </c>
      <c r="AG47" s="8">
        <f t="shared" si="13"/>
        <v>4.044646272642983</v>
      </c>
      <c r="AI47" s="16">
        <v>43</v>
      </c>
      <c r="AJ47" s="8">
        <f t="shared" si="7"/>
        <v>0.24334070035110617</v>
      </c>
      <c r="AK47" s="8">
        <f t="shared" si="8"/>
        <v>0.46016348325207712</v>
      </c>
      <c r="AL47" s="8">
        <f t="shared" si="9"/>
        <v>0.58373559448812706</v>
      </c>
      <c r="AM47" s="8">
        <f t="shared" si="10"/>
        <v>0.8034481566642685</v>
      </c>
    </row>
    <row r="48" spans="1:39" x14ac:dyDescent="0.3">
      <c r="A48" s="1"/>
      <c r="B48">
        <v>44</v>
      </c>
      <c r="C48" s="10">
        <f>'S1 unemployed'!C269</f>
        <v>4.8095722217877528</v>
      </c>
      <c r="D48" s="10">
        <f>'S1 unemployed'!C316</f>
        <v>6.9040469907898858</v>
      </c>
      <c r="E48" s="10"/>
      <c r="F48" s="10">
        <f>'S1 unemployed'!C408</f>
        <v>7.2306811875693668</v>
      </c>
      <c r="G48" s="10">
        <f>'S1 unemployed'!C516</f>
        <v>6.4953987730061353</v>
      </c>
      <c r="H48" s="10">
        <f>'S1 unemployed'!C644</f>
        <v>5.3535994384525045</v>
      </c>
      <c r="I48" s="10">
        <f>'S1 unemployed'!C725</f>
        <v>9.0021924831009645</v>
      </c>
      <c r="K48">
        <v>44</v>
      </c>
      <c r="L48" s="13">
        <f t="shared" si="4"/>
        <v>1.2762976946878797</v>
      </c>
      <c r="M48" s="13">
        <f t="shared" si="4"/>
        <v>2.0581543147459689</v>
      </c>
      <c r="O48" s="13">
        <f t="shared" si="4"/>
        <v>-1.2584960778029952E-2</v>
      </c>
      <c r="P48" s="13">
        <f t="shared" si="4"/>
        <v>0.99003816472821082</v>
      </c>
      <c r="Q48" s="13">
        <f t="shared" si="4"/>
        <v>1.0867641642800248</v>
      </c>
      <c r="R48" s="13">
        <f t="shared" si="4"/>
        <v>4.035262039618071</v>
      </c>
      <c r="T48">
        <v>44</v>
      </c>
      <c r="U48">
        <f t="shared" si="11"/>
        <v>5.0992071901898584E-3</v>
      </c>
      <c r="V48">
        <f t="shared" si="11"/>
        <v>-0.29525063870967561</v>
      </c>
      <c r="X48">
        <f t="shared" si="11"/>
        <v>-1.2781328534954284E-2</v>
      </c>
      <c r="Y48">
        <f t="shared" si="11"/>
        <v>-7.3106381238559059E-2</v>
      </c>
      <c r="Z48">
        <f t="shared" si="11"/>
        <v>-0.10065076284254992</v>
      </c>
      <c r="AA48">
        <f t="shared" si="11"/>
        <v>-9.384233024912092E-3</v>
      </c>
      <c r="AC48" s="16">
        <v>44</v>
      </c>
      <c r="AD48" s="8">
        <f t="shared" si="12"/>
        <v>0.57756701054923298</v>
      </c>
      <c r="AE48" s="8">
        <f t="shared" si="13"/>
        <v>0.99003816472821082</v>
      </c>
      <c r="AF48" s="8">
        <f t="shared" si="13"/>
        <v>1.0867641642800248</v>
      </c>
      <c r="AG48" s="8">
        <f t="shared" si="13"/>
        <v>4.035262039618071</v>
      </c>
      <c r="AI48" s="16">
        <v>44</v>
      </c>
      <c r="AJ48" s="8">
        <f t="shared" si="7"/>
        <v>0.20712796390930149</v>
      </c>
      <c r="AK48" s="8">
        <f t="shared" si="8"/>
        <v>0.42852066745030082</v>
      </c>
      <c r="AL48" s="8">
        <f t="shared" si="9"/>
        <v>0.53425547465675971</v>
      </c>
      <c r="AM48" s="8">
        <f t="shared" si="10"/>
        <v>0.80158402709215471</v>
      </c>
    </row>
    <row r="49" spans="1:39" x14ac:dyDescent="0.3">
      <c r="A49" s="1"/>
      <c r="B49">
        <v>45</v>
      </c>
      <c r="C49" s="10">
        <f>'S1 unemployed'!C270</f>
        <v>4.842049021572163</v>
      </c>
      <c r="D49" s="10">
        <f>'S1 unemployed'!C317</f>
        <v>6.9691846305577361</v>
      </c>
      <c r="E49" s="10"/>
      <c r="F49" s="10">
        <f>'S1 unemployed'!C409</f>
        <v>7.2790489981011177</v>
      </c>
      <c r="G49" s="10">
        <f>'S1 unemployed'!C517</f>
        <v>6.3779943500662224</v>
      </c>
      <c r="H49" s="10">
        <f>'S1 unemployed'!C645</f>
        <v>5.3586745824299769</v>
      </c>
      <c r="I49" s="10">
        <f>'S1 unemployed'!C726</f>
        <v>9.0281293404467977</v>
      </c>
      <c r="K49">
        <v>45</v>
      </c>
      <c r="L49" s="13">
        <f t="shared" si="4"/>
        <v>1.3087744944722899</v>
      </c>
      <c r="M49" s="13">
        <f t="shared" si="4"/>
        <v>2.1232919545138191</v>
      </c>
      <c r="O49" s="13">
        <f t="shared" si="4"/>
        <v>3.5782849753720924E-2</v>
      </c>
      <c r="P49" s="13">
        <f t="shared" si="4"/>
        <v>0.87263374178829789</v>
      </c>
      <c r="Q49" s="13">
        <f t="shared" si="4"/>
        <v>1.0918393082574971</v>
      </c>
      <c r="R49" s="13">
        <f t="shared" si="4"/>
        <v>4.0611988969639041</v>
      </c>
      <c r="T49">
        <v>45</v>
      </c>
      <c r="U49">
        <f t="shared" si="11"/>
        <v>3.2476799784410204E-2</v>
      </c>
      <c r="V49">
        <f t="shared" si="11"/>
        <v>6.5137639767850253E-2</v>
      </c>
      <c r="X49">
        <f t="shared" si="11"/>
        <v>4.8367810531750877E-2</v>
      </c>
      <c r="Y49">
        <f t="shared" si="11"/>
        <v>-0.11740442293991293</v>
      </c>
      <c r="Z49">
        <f t="shared" si="11"/>
        <v>5.0751439774723295E-3</v>
      </c>
      <c r="AA49">
        <f t="shared" si="11"/>
        <v>2.5936857345833175E-2</v>
      </c>
      <c r="AC49" s="16">
        <v>45</v>
      </c>
      <c r="AD49" s="8">
        <f t="shared" si="12"/>
        <v>0.62622776057723673</v>
      </c>
      <c r="AE49" s="8">
        <f t="shared" si="13"/>
        <v>0.87263374178829789</v>
      </c>
      <c r="AF49" s="8">
        <f t="shared" si="13"/>
        <v>1.0918393082574971</v>
      </c>
      <c r="AG49" s="8">
        <f t="shared" si="13"/>
        <v>4.0611988969639041</v>
      </c>
      <c r="AI49" s="16">
        <v>45</v>
      </c>
      <c r="AJ49" s="8">
        <f t="shared" si="7"/>
        <v>0.22457875644334072</v>
      </c>
      <c r="AK49" s="8">
        <f t="shared" si="8"/>
        <v>0.37770422069883614</v>
      </c>
      <c r="AL49" s="8">
        <f t="shared" si="9"/>
        <v>0.53675042576368381</v>
      </c>
      <c r="AM49" s="8">
        <f t="shared" si="10"/>
        <v>0.80673625025815154</v>
      </c>
    </row>
    <row r="50" spans="1:39" x14ac:dyDescent="0.3">
      <c r="A50" s="1"/>
      <c r="B50">
        <v>46</v>
      </c>
      <c r="C50" s="10">
        <f>'S1 unemployed'!C271</f>
        <v>4.5977521607438065</v>
      </c>
      <c r="D50" s="10">
        <f>'S1 unemployed'!C318</f>
        <v>6.7881310769911414</v>
      </c>
      <c r="E50" s="10"/>
      <c r="F50" s="10">
        <f>'S1 unemployed'!C410</f>
        <v>7.2044709026849718</v>
      </c>
      <c r="G50" s="10">
        <f>'S1 unemployed'!C518</f>
        <v>6.0521949242615403</v>
      </c>
      <c r="H50" s="10">
        <f>'S1 unemployed'!C646</f>
        <v>5.2584290915969163</v>
      </c>
      <c r="I50" s="10">
        <f>'S1 unemployed'!C727</f>
        <v>8.8929290305824296</v>
      </c>
      <c r="K50">
        <v>46</v>
      </c>
      <c r="L50" s="13">
        <f t="shared" si="4"/>
        <v>1.0644776336439334</v>
      </c>
      <c r="M50" s="13">
        <f t="shared" si="4"/>
        <v>1.9422384009472244</v>
      </c>
      <c r="O50" s="13">
        <f t="shared" si="4"/>
        <v>-3.8795245662424982E-2</v>
      </c>
      <c r="P50" s="13">
        <f t="shared" si="4"/>
        <v>0.54683431598361576</v>
      </c>
      <c r="Q50" s="13">
        <f t="shared" si="4"/>
        <v>0.99159381742443653</v>
      </c>
      <c r="R50" s="13">
        <f t="shared" si="4"/>
        <v>3.925998587099536</v>
      </c>
      <c r="T50">
        <v>46</v>
      </c>
      <c r="U50">
        <f t="shared" si="11"/>
        <v>-0.24429686082835644</v>
      </c>
      <c r="V50">
        <f t="shared" si="11"/>
        <v>-0.18105355356659469</v>
      </c>
      <c r="X50">
        <f t="shared" si="11"/>
        <v>-7.4578095416145906E-2</v>
      </c>
      <c r="Y50">
        <f t="shared" si="11"/>
        <v>-0.32579942580468213</v>
      </c>
      <c r="Z50">
        <f t="shared" si="11"/>
        <v>-0.10024549083306056</v>
      </c>
      <c r="AA50">
        <f t="shared" si="11"/>
        <v>-0.13520030986436815</v>
      </c>
      <c r="AC50" s="16">
        <v>46</v>
      </c>
      <c r="AD50" s="8">
        <f t="shared" si="12"/>
        <v>0.45958492397353767</v>
      </c>
      <c r="AE50" s="8">
        <f t="shared" si="13"/>
        <v>0.54683431598361576</v>
      </c>
      <c r="AF50" s="8">
        <f t="shared" si="13"/>
        <v>0.99159381742443653</v>
      </c>
      <c r="AG50" s="8">
        <f t="shared" si="13"/>
        <v>3.925998587099536</v>
      </c>
      <c r="AI50" s="16">
        <v>46</v>
      </c>
      <c r="AJ50" s="8">
        <f t="shared" si="7"/>
        <v>0.16481704773187622</v>
      </c>
      <c r="AK50" s="8">
        <f t="shared" si="8"/>
        <v>0.23668764944466242</v>
      </c>
      <c r="AL50" s="8">
        <f t="shared" si="9"/>
        <v>0.4874695384768844</v>
      </c>
      <c r="AM50" s="8">
        <f t="shared" si="10"/>
        <v>0.779879404833698</v>
      </c>
    </row>
    <row r="51" spans="1:39" x14ac:dyDescent="0.3">
      <c r="A51" s="1"/>
      <c r="B51">
        <v>47</v>
      </c>
      <c r="C51" s="10">
        <f>'S1 unemployed'!C272</f>
        <v>4.8458926760439169</v>
      </c>
      <c r="D51" s="10">
        <f>'S1 unemployed'!C319</f>
        <v>6.7755347392676457</v>
      </c>
      <c r="E51" s="10"/>
      <c r="F51" s="10">
        <f>'S1 unemployed'!C411</f>
        <v>7.3587613621536985</v>
      </c>
      <c r="G51" s="10">
        <f>'S1 unemployed'!C519</f>
        <v>6.0714914867379992</v>
      </c>
      <c r="H51" s="10">
        <f>'S1 unemployed'!C647</f>
        <v>5.3786632875899816</v>
      </c>
      <c r="I51" s="10">
        <f>'S1 unemployed'!C728</f>
        <v>8.6472069359360404</v>
      </c>
      <c r="K51">
        <v>47</v>
      </c>
      <c r="L51" s="13">
        <f t="shared" si="4"/>
        <v>1.3126181489440438</v>
      </c>
      <c r="M51" s="13">
        <f t="shared" si="4"/>
        <v>1.9296420632237288</v>
      </c>
      <c r="O51" s="13">
        <f t="shared" si="4"/>
        <v>0.11549521380630168</v>
      </c>
      <c r="P51" s="13">
        <f t="shared" si="4"/>
        <v>0.5661308784600747</v>
      </c>
      <c r="Q51" s="13">
        <f t="shared" si="4"/>
        <v>1.1118280134175018</v>
      </c>
      <c r="R51" s="13">
        <f t="shared" si="4"/>
        <v>3.6802764924531468</v>
      </c>
      <c r="T51">
        <v>47</v>
      </c>
      <c r="U51">
        <f t="shared" si="11"/>
        <v>0.24814051530011039</v>
      </c>
      <c r="V51">
        <f t="shared" si="11"/>
        <v>-1.2596337723495665E-2</v>
      </c>
      <c r="X51">
        <f t="shared" si="11"/>
        <v>0.15429045946872666</v>
      </c>
      <c r="Y51">
        <f t="shared" si="11"/>
        <v>1.9296562476458945E-2</v>
      </c>
      <c r="Z51">
        <f t="shared" si="11"/>
        <v>0.12023419599306528</v>
      </c>
      <c r="AA51">
        <f t="shared" si="11"/>
        <v>-0.24572209464638917</v>
      </c>
      <c r="AC51" s="16">
        <v>47</v>
      </c>
      <c r="AD51" s="8">
        <f t="shared" si="12"/>
        <v>0.58952980298865143</v>
      </c>
      <c r="AE51" s="8">
        <f t="shared" si="13"/>
        <v>0.5661308784600747</v>
      </c>
      <c r="AF51" s="8">
        <f t="shared" si="13"/>
        <v>1.1118280134175018</v>
      </c>
      <c r="AG51" s="8">
        <f t="shared" si="13"/>
        <v>3.6802764924531468</v>
      </c>
      <c r="AI51" s="16">
        <v>47</v>
      </c>
      <c r="AJ51" s="8">
        <f t="shared" si="7"/>
        <v>0.21141807881439287</v>
      </c>
      <c r="AK51" s="8">
        <f t="shared" si="8"/>
        <v>0.24503982830655371</v>
      </c>
      <c r="AL51" s="8">
        <f t="shared" si="9"/>
        <v>0.54657691389609953</v>
      </c>
      <c r="AM51" s="8">
        <f t="shared" si="10"/>
        <v>0.73106797592564754</v>
      </c>
    </row>
    <row r="52" spans="1:39" x14ac:dyDescent="0.3">
      <c r="A52" s="1"/>
      <c r="B52">
        <v>48</v>
      </c>
      <c r="C52" s="10">
        <f>'S1 unemployed'!C273</f>
        <v>4.93893717680713</v>
      </c>
      <c r="D52" s="10"/>
      <c r="E52" s="10"/>
      <c r="F52" s="10">
        <f>'S1 unemployed'!C412</f>
        <v>7.3820672910163019</v>
      </c>
      <c r="G52" s="10">
        <f>'S1 unemployed'!C520</f>
        <v>6.0818051005725131</v>
      </c>
      <c r="H52" s="10">
        <f>'S1 unemployed'!C648</f>
        <v>5.2139280684138525</v>
      </c>
      <c r="I52" s="10">
        <f>'S1 unemployed'!C729</f>
        <v>8.4764039104875124</v>
      </c>
      <c r="K52">
        <v>48</v>
      </c>
      <c r="L52" s="13">
        <f t="shared" si="4"/>
        <v>1.4056626497072569</v>
      </c>
      <c r="O52" s="13">
        <f t="shared" si="4"/>
        <v>0.13880114266890509</v>
      </c>
      <c r="P52" s="13">
        <f t="shared" si="4"/>
        <v>0.57644449229458861</v>
      </c>
      <c r="Q52" s="13">
        <f t="shared" si="4"/>
        <v>0.94709279424137272</v>
      </c>
      <c r="R52" s="13">
        <f t="shared" si="4"/>
        <v>3.5094734670046188</v>
      </c>
      <c r="T52">
        <v>48</v>
      </c>
      <c r="U52">
        <f t="shared" si="11"/>
        <v>9.3044500763213023E-2</v>
      </c>
      <c r="X52">
        <f t="shared" si="11"/>
        <v>2.3305928862603409E-2</v>
      </c>
      <c r="Y52">
        <f t="shared" si="11"/>
        <v>1.0313613834513902E-2</v>
      </c>
      <c r="Z52">
        <f t="shared" si="11"/>
        <v>-0.1647352191761291</v>
      </c>
      <c r="AA52">
        <f t="shared" si="11"/>
        <v>-0.17080302544852799</v>
      </c>
      <c r="AC52" s="16">
        <v>48</v>
      </c>
      <c r="AD52" s="8">
        <f t="shared" si="12"/>
        <v>0.64770501780155965</v>
      </c>
      <c r="AE52" s="8">
        <f t="shared" si="13"/>
        <v>0.57644449229458861</v>
      </c>
      <c r="AF52" s="8">
        <f t="shared" si="13"/>
        <v>0.94709279424137272</v>
      </c>
      <c r="AG52" s="8">
        <f t="shared" si="13"/>
        <v>3.5094734670046188</v>
      </c>
      <c r="AI52" s="16">
        <v>48</v>
      </c>
      <c r="AJ52" s="8">
        <f t="shared" si="7"/>
        <v>0.23228096324874678</v>
      </c>
      <c r="AK52" s="8">
        <f t="shared" si="8"/>
        <v>0.2495038952906824</v>
      </c>
      <c r="AL52" s="8">
        <f t="shared" si="9"/>
        <v>0.46559274492330788</v>
      </c>
      <c r="AM52" s="8">
        <f t="shared" si="10"/>
        <v>0.69713883436449298</v>
      </c>
    </row>
    <row r="53" spans="1:39" x14ac:dyDescent="0.3">
      <c r="A53" s="1"/>
      <c r="B53">
        <v>49</v>
      </c>
      <c r="C53" s="10">
        <f>'S1 unemployed'!C274</f>
        <v>5.0921610982576562</v>
      </c>
      <c r="D53" s="10"/>
      <c r="E53" s="10"/>
      <c r="F53" s="10">
        <f>'S1 unemployed'!C413</f>
        <v>7.1089677424950777</v>
      </c>
      <c r="G53" s="10">
        <f>'S1 unemployed'!C521</f>
        <v>6.0430394210626552</v>
      </c>
      <c r="H53" s="10">
        <f>'S1 unemployed'!C649</f>
        <v>5.1515517773927986</v>
      </c>
      <c r="I53" s="10">
        <f>'S1 unemployed'!C730</f>
        <v>8.2588302365959212</v>
      </c>
      <c r="K53">
        <v>49</v>
      </c>
      <c r="L53" s="13">
        <f t="shared" si="4"/>
        <v>1.5588865711577831</v>
      </c>
      <c r="O53" s="13">
        <f t="shared" si="4"/>
        <v>-0.13429840585231911</v>
      </c>
      <c r="P53" s="13">
        <f t="shared" si="4"/>
        <v>0.53767881278473073</v>
      </c>
      <c r="Q53" s="13">
        <f t="shared" si="4"/>
        <v>0.88471650322031881</v>
      </c>
      <c r="R53" s="13">
        <f t="shared" si="4"/>
        <v>3.2918997931130276</v>
      </c>
      <c r="T53">
        <v>49</v>
      </c>
      <c r="U53">
        <f t="shared" si="11"/>
        <v>0.15322392145052621</v>
      </c>
      <c r="X53">
        <f t="shared" si="11"/>
        <v>-0.2730995485212242</v>
      </c>
      <c r="Y53">
        <f t="shared" si="11"/>
        <v>-3.8765679509857875E-2</v>
      </c>
      <c r="Z53">
        <f t="shared" si="11"/>
        <v>-6.2376291021053909E-2</v>
      </c>
      <c r="AA53">
        <f t="shared" si="11"/>
        <v>-0.21757367389159121</v>
      </c>
      <c r="AC53">
        <v>49</v>
      </c>
      <c r="AD53" s="8">
        <f t="shared" si="12"/>
        <v>0.58776720426621065</v>
      </c>
      <c r="AE53" s="8">
        <f t="shared" si="13"/>
        <v>0.53767881278473073</v>
      </c>
      <c r="AF53" s="8">
        <f t="shared" si="13"/>
        <v>0.88471650322031881</v>
      </c>
      <c r="AG53" s="8">
        <f t="shared" si="13"/>
        <v>3.2918997931130276</v>
      </c>
      <c r="AI53">
        <v>49</v>
      </c>
      <c r="AJ53" s="8">
        <f t="shared" si="7"/>
        <v>0.21078597296710577</v>
      </c>
      <c r="AK53" s="8">
        <f t="shared" si="8"/>
        <v>0.23272485035124907</v>
      </c>
      <c r="AL53" s="8">
        <f t="shared" si="9"/>
        <v>0.43492843332553</v>
      </c>
      <c r="AM53" s="8">
        <f t="shared" si="10"/>
        <v>0.65391894430655673</v>
      </c>
    </row>
    <row r="54" spans="1:39" x14ac:dyDescent="0.3">
      <c r="A54" s="1"/>
      <c r="B54">
        <v>50</v>
      </c>
      <c r="C54" s="10">
        <f>'S1 unemployed'!C275</f>
        <v>5.1713395638629285</v>
      </c>
      <c r="D54" s="10"/>
      <c r="E54" s="10"/>
      <c r="F54" s="10">
        <f>'S1 unemployed'!C414</f>
        <v>7.1161727276648978</v>
      </c>
      <c r="G54" s="10">
        <f>'S1 unemployed'!C522</f>
        <v>5.884904239048554</v>
      </c>
      <c r="H54" s="10">
        <f>'S1 unemployed'!C650</f>
        <v>5.125920367678094</v>
      </c>
      <c r="I54" s="10">
        <f>'S1 unemployed'!C731</f>
        <v>8.2712740190537701</v>
      </c>
      <c r="K54">
        <v>50</v>
      </c>
      <c r="L54" s="13">
        <f t="shared" si="4"/>
        <v>1.6380650367630554</v>
      </c>
      <c r="O54" s="13">
        <f t="shared" si="4"/>
        <v>-0.12709342068249896</v>
      </c>
      <c r="P54" s="13">
        <f t="shared" si="4"/>
        <v>0.37954363077062947</v>
      </c>
      <c r="Q54" s="13">
        <f t="shared" si="4"/>
        <v>0.85908509350561424</v>
      </c>
      <c r="R54" s="13">
        <f t="shared" si="4"/>
        <v>3.3043435755708765</v>
      </c>
      <c r="T54">
        <v>50</v>
      </c>
      <c r="U54">
        <f t="shared" si="11"/>
        <v>7.9178465605272308E-2</v>
      </c>
      <c r="X54">
        <f t="shared" si="11"/>
        <v>7.204985169820155E-3</v>
      </c>
      <c r="Y54">
        <f t="shared" si="11"/>
        <v>-0.15813518201410126</v>
      </c>
      <c r="Z54">
        <f t="shared" si="11"/>
        <v>-2.5631409714704567E-2</v>
      </c>
      <c r="AA54">
        <f t="shared" si="11"/>
        <v>1.244378245784894E-2</v>
      </c>
      <c r="AC54">
        <v>50</v>
      </c>
      <c r="AD54" s="8">
        <f t="shared" si="12"/>
        <v>0.63095892965375688</v>
      </c>
      <c r="AE54" s="8">
        <f t="shared" si="13"/>
        <v>0.37954363077062947</v>
      </c>
      <c r="AF54" s="8">
        <f t="shared" si="13"/>
        <v>0.85908509350561424</v>
      </c>
      <c r="AG54" s="8">
        <f t="shared" si="13"/>
        <v>3.3043435755708765</v>
      </c>
      <c r="AI54">
        <v>50</v>
      </c>
      <c r="AJ54" s="8">
        <f t="shared" si="7"/>
        <v>0.22627545552731088</v>
      </c>
      <c r="AK54" s="8">
        <f t="shared" si="8"/>
        <v>0.1642788084123907</v>
      </c>
      <c r="AL54" s="8">
        <f t="shared" si="9"/>
        <v>0.4223279801514751</v>
      </c>
      <c r="AM54" s="8">
        <f t="shared" si="10"/>
        <v>0.65639083762027206</v>
      </c>
    </row>
    <row r="55" spans="1:39" x14ac:dyDescent="0.3">
      <c r="A55" s="1"/>
      <c r="B55">
        <v>51</v>
      </c>
      <c r="C55" s="10">
        <f>'S1 unemployed'!C276</f>
        <v>5.0670836385903142</v>
      </c>
      <c r="D55" s="10"/>
      <c r="E55" s="10"/>
      <c r="F55" s="10">
        <f>'S1 unemployed'!C415</f>
        <v>7.1445176288260361</v>
      </c>
      <c r="G55" s="10">
        <f>'S1 unemployed'!C523</f>
        <v>5.7930531940733543</v>
      </c>
      <c r="H55" s="10">
        <f>'S1 unemployed'!C651</f>
        <v>5.041611385840068</v>
      </c>
      <c r="I55" s="10">
        <f>'S1 unemployed'!C732</f>
        <v>8.2000168059622389</v>
      </c>
      <c r="K55">
        <v>51</v>
      </c>
      <c r="L55" s="13">
        <f t="shared" si="4"/>
        <v>1.5338091114904411</v>
      </c>
      <c r="O55" s="13">
        <f t="shared" si="4"/>
        <v>-9.8748519521360656E-2</v>
      </c>
      <c r="P55" s="13">
        <f t="shared" si="4"/>
        <v>0.28769258579542978</v>
      </c>
      <c r="Q55" s="13">
        <f t="shared" si="4"/>
        <v>0.7747761116675882</v>
      </c>
      <c r="R55" s="13">
        <f t="shared" si="4"/>
        <v>3.2330863624793453</v>
      </c>
      <c r="T55">
        <v>51</v>
      </c>
      <c r="U55">
        <f t="shared" si="11"/>
        <v>-0.10425592527261429</v>
      </c>
      <c r="X55">
        <f t="shared" si="11"/>
        <v>2.8344901161138303E-2</v>
      </c>
      <c r="Y55">
        <f t="shared" si="11"/>
        <v>-9.1851044975199692E-2</v>
      </c>
      <c r="Z55">
        <f t="shared" si="11"/>
        <v>-8.4308981838026043E-2</v>
      </c>
      <c r="AA55">
        <f t="shared" si="11"/>
        <v>-7.1257213091531213E-2</v>
      </c>
      <c r="AC55">
        <v>51</v>
      </c>
      <c r="AD55" s="8">
        <f t="shared" si="12"/>
        <v>0.59300341759801889</v>
      </c>
      <c r="AE55" s="8">
        <f t="shared" si="13"/>
        <v>0.28769258579542978</v>
      </c>
      <c r="AF55" s="8">
        <f t="shared" si="13"/>
        <v>0.7747761116675882</v>
      </c>
      <c r="AG55" s="8">
        <f t="shared" si="13"/>
        <v>3.2330863624793453</v>
      </c>
      <c r="AI55">
        <v>51</v>
      </c>
      <c r="AJ55" s="8">
        <f t="shared" si="7"/>
        <v>0.2126637917936707</v>
      </c>
      <c r="AK55" s="8">
        <f t="shared" si="8"/>
        <v>0.12452269344526169</v>
      </c>
      <c r="AL55" s="8">
        <f t="shared" si="9"/>
        <v>0.38088151311642782</v>
      </c>
      <c r="AM55" s="8">
        <f t="shared" si="10"/>
        <v>0.64223595913444276</v>
      </c>
    </row>
    <row r="56" spans="1:39" x14ac:dyDescent="0.3">
      <c r="A56" s="1"/>
      <c r="B56">
        <v>52</v>
      </c>
      <c r="C56" s="10">
        <f>'S1 unemployed'!C277</f>
        <v>5.0587706902406691</v>
      </c>
      <c r="D56" s="10"/>
      <c r="E56" s="10"/>
      <c r="F56" s="10">
        <f>'S1 unemployed'!C416</f>
        <v>6.9987514530503292</v>
      </c>
      <c r="G56" s="10">
        <f>'S1 unemployed'!C524</f>
        <v>5.591738632658787</v>
      </c>
      <c r="H56" s="10">
        <f>'S1 unemployed'!C652</f>
        <v>4.9561004336420575</v>
      </c>
      <c r="I56" s="10">
        <f>'S1 unemployed'!C733</f>
        <v>8.1048358379032841</v>
      </c>
      <c r="K56">
        <v>52</v>
      </c>
      <c r="L56" s="13">
        <f t="shared" si="4"/>
        <v>1.5254961631407959</v>
      </c>
      <c r="O56" s="13">
        <f t="shared" si="4"/>
        <v>-0.2445146952970676</v>
      </c>
      <c r="P56" s="13">
        <f t="shared" si="4"/>
        <v>8.6378024380862506E-2</v>
      </c>
      <c r="Q56" s="13">
        <f t="shared" si="4"/>
        <v>0.68926515946957778</v>
      </c>
      <c r="R56" s="13">
        <f t="shared" si="4"/>
        <v>3.1379053944203905</v>
      </c>
      <c r="T56">
        <v>52</v>
      </c>
      <c r="U56">
        <f t="shared" si="11"/>
        <v>-8.3129483496451329E-3</v>
      </c>
      <c r="X56">
        <f t="shared" si="11"/>
        <v>-0.14576617577570694</v>
      </c>
      <c r="Y56">
        <f t="shared" si="11"/>
        <v>-0.20131456141456727</v>
      </c>
      <c r="Z56">
        <f t="shared" si="11"/>
        <v>-8.5510952198010415E-2</v>
      </c>
      <c r="AA56">
        <f t="shared" si="11"/>
        <v>-9.5180968058954818E-2</v>
      </c>
      <c r="AC56">
        <v>52</v>
      </c>
      <c r="AD56" s="8">
        <f t="shared" si="12"/>
        <v>0.51596385553534285</v>
      </c>
      <c r="AE56" s="8">
        <f t="shared" si="13"/>
        <v>8.6378024380862506E-2</v>
      </c>
      <c r="AF56" s="8">
        <f t="shared" si="13"/>
        <v>0.68926515946957778</v>
      </c>
      <c r="AG56" s="8">
        <f t="shared" si="13"/>
        <v>3.1379053944203905</v>
      </c>
      <c r="AI56">
        <v>52</v>
      </c>
      <c r="AJ56" s="8">
        <f t="shared" si="7"/>
        <v>0.1850357463218005</v>
      </c>
      <c r="AK56" s="8">
        <f t="shared" si="8"/>
        <v>3.7387213927138854E-2</v>
      </c>
      <c r="AL56" s="8">
        <f t="shared" si="9"/>
        <v>0.33884415500647819</v>
      </c>
      <c r="AM56" s="8">
        <f t="shared" si="10"/>
        <v>0.6233287499048662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52"/>
  <sheetViews>
    <sheetView workbookViewId="0">
      <selection activeCell="A11" sqref="A11:A52"/>
    </sheetView>
  </sheetViews>
  <sheetFormatPr defaultRowHeight="14.4" x14ac:dyDescent="0.3"/>
  <sheetData>
    <row r="2" spans="1:25" x14ac:dyDescent="0.3">
      <c r="C2" t="s">
        <v>90</v>
      </c>
      <c r="L2" t="s">
        <v>91</v>
      </c>
      <c r="T2" t="s">
        <v>92</v>
      </c>
    </row>
    <row r="3" spans="1:25" x14ac:dyDescent="0.3">
      <c r="A3" t="s">
        <v>127</v>
      </c>
      <c r="C3" t="s">
        <v>110</v>
      </c>
      <c r="D3" t="s">
        <v>86</v>
      </c>
      <c r="E3" t="s">
        <v>126</v>
      </c>
      <c r="F3" t="s">
        <v>88</v>
      </c>
      <c r="G3" t="s">
        <v>89</v>
      </c>
      <c r="H3" t="s">
        <v>109</v>
      </c>
      <c r="L3" t="s">
        <v>110</v>
      </c>
      <c r="M3" t="s">
        <v>86</v>
      </c>
      <c r="N3" t="s">
        <v>126</v>
      </c>
      <c r="O3" t="s">
        <v>88</v>
      </c>
      <c r="P3" t="s">
        <v>89</v>
      </c>
      <c r="Q3" t="s">
        <v>109</v>
      </c>
      <c r="T3" t="s">
        <v>110</v>
      </c>
      <c r="U3" t="s">
        <v>86</v>
      </c>
      <c r="V3" t="s">
        <v>126</v>
      </c>
      <c r="W3" t="s">
        <v>88</v>
      </c>
      <c r="X3" t="s">
        <v>89</v>
      </c>
      <c r="Y3" t="s">
        <v>109</v>
      </c>
    </row>
    <row r="4" spans="1:25" x14ac:dyDescent="0.3">
      <c r="A4">
        <v>0</v>
      </c>
      <c r="B4">
        <v>0</v>
      </c>
      <c r="C4" s="13">
        <f>'S3 UE after recession'!AH4</f>
        <v>0</v>
      </c>
      <c r="D4" s="13">
        <f>'PE multi 1 (percent)'!AL4</f>
        <v>0</v>
      </c>
      <c r="E4" s="13">
        <f>'PE multi 2 (percent)'!AL4</f>
        <v>0</v>
      </c>
      <c r="F4" s="13">
        <f>'PE multi 3 (percent)'!AL4</f>
        <v>0</v>
      </c>
      <c r="G4" s="13">
        <f>'PE multi 4 (percent)'!AL4</f>
        <v>0</v>
      </c>
      <c r="H4">
        <f>'S3 UE after recession'!AE4</f>
        <v>0</v>
      </c>
      <c r="K4">
        <v>0</v>
      </c>
      <c r="L4" s="13">
        <f>'S3 UE after recession'!AG4</f>
        <v>0</v>
      </c>
      <c r="M4" s="13">
        <f>'PE multi 1 (percent)'!AK4</f>
        <v>0</v>
      </c>
      <c r="N4" s="13">
        <f>'PE multi 2 (percent)'!AK4</f>
        <v>0</v>
      </c>
      <c r="O4" s="13">
        <f>'PE multi 3 (percent)'!AK4</f>
        <v>0</v>
      </c>
      <c r="P4" s="13">
        <f>'PE multi 4 (percent)'!AK4</f>
        <v>0</v>
      </c>
      <c r="Q4" s="13">
        <f>H4</f>
        <v>0</v>
      </c>
      <c r="S4">
        <v>0</v>
      </c>
      <c r="T4" s="13">
        <f>'S3 UE after recession'!AF4</f>
        <v>0</v>
      </c>
      <c r="U4" s="13">
        <f>'PE multi 1 (percent)'!AJ4</f>
        <v>0</v>
      </c>
      <c r="V4" s="13">
        <f>'PE multi 2 (percent)'!AJ4</f>
        <v>0</v>
      </c>
      <c r="W4" s="13">
        <f>'PE multi 3 (percent)'!AJ4</f>
        <v>0</v>
      </c>
      <c r="X4" s="13">
        <f>'PE multi 4 (percent)'!AJ4</f>
        <v>0</v>
      </c>
      <c r="Y4" s="13">
        <f>Q4</f>
        <v>0</v>
      </c>
    </row>
    <row r="5" spans="1:25" x14ac:dyDescent="0.3">
      <c r="A5">
        <v>1</v>
      </c>
      <c r="B5">
        <v>1</v>
      </c>
      <c r="C5" s="13">
        <f>'S3 UE after recession'!AH5</f>
        <v>2.1288661688367405E-2</v>
      </c>
      <c r="D5" s="13">
        <f>'PE multi 1 (percent)'!AL5</f>
        <v>0.11892619365903734</v>
      </c>
      <c r="E5" s="13">
        <f>'PE multi 2 (percent)'!AL5</f>
        <v>0.16774495964437275</v>
      </c>
      <c r="F5" s="13">
        <f>'PE multi 3 (percent)'!AL5</f>
        <v>0.3142012576003772</v>
      </c>
      <c r="G5" s="13">
        <f>'PE multi 4 (percent)'!AL5</f>
        <v>0.41183878957104714</v>
      </c>
      <c r="H5">
        <f>'S3 UE after recession'!AE5</f>
        <v>0.15551596052565342</v>
      </c>
      <c r="K5">
        <v>1</v>
      </c>
      <c r="L5" s="13">
        <f>'S3 UE after recession'!AG5</f>
        <v>0.10109930780552379</v>
      </c>
      <c r="M5" s="13">
        <f>'PE multi 1 (percent)'!AK5</f>
        <v>0.13922018644046563</v>
      </c>
      <c r="N5" s="13">
        <f>'PE multi 2 (percent)'!AK5</f>
        <v>0.15828062575793655</v>
      </c>
      <c r="O5" s="13">
        <f>'PE multi 3 (percent)'!AK5</f>
        <v>0.21546194371035021</v>
      </c>
      <c r="P5" s="13">
        <f>'PE multi 4 (percent)'!AK5</f>
        <v>0.25358282234529206</v>
      </c>
      <c r="Q5" s="13">
        <f t="shared" ref="Q5:Q40" si="0">H5</f>
        <v>0.15551596052565342</v>
      </c>
      <c r="S5">
        <v>1</v>
      </c>
      <c r="T5" s="13">
        <f>'S3 UE after recession'!AF5</f>
        <v>0.19985409130140663</v>
      </c>
      <c r="U5" s="13">
        <f>'PE multi 1 (percent)'!AJ5</f>
        <v>0.20401089207144807</v>
      </c>
      <c r="V5" s="13">
        <f>'PE multi 2 (percent)'!AJ5</f>
        <v>0.20608929245646923</v>
      </c>
      <c r="W5" s="13">
        <f>'PE multi 3 (percent)'!AJ5</f>
        <v>0.21232449361153094</v>
      </c>
      <c r="X5" s="13">
        <f>'PE multi 4 (percent)'!AJ5</f>
        <v>0.21648129438157326</v>
      </c>
      <c r="Y5" s="13">
        <f t="shared" ref="Y5:Y40" si="1">Q5</f>
        <v>0.15551596052565342</v>
      </c>
    </row>
    <row r="6" spans="1:25" x14ac:dyDescent="0.3">
      <c r="A6">
        <v>1</v>
      </c>
      <c r="B6">
        <v>2</v>
      </c>
      <c r="C6" s="13">
        <f>'S3 UE after recession'!AH6</f>
        <v>-8.7754638259434969E-2</v>
      </c>
      <c r="D6" s="13">
        <f>'PE multi 1 (percent)'!AL6</f>
        <v>2.4886051144180854E-2</v>
      </c>
      <c r="E6" s="13">
        <f>'PE multi 2 (percent)'!AL6</f>
        <v>8.1206395845988766E-2</v>
      </c>
      <c r="F6" s="13">
        <f>'PE multi 3 (percent)'!AL6</f>
        <v>0.25016742995141339</v>
      </c>
      <c r="G6" s="13">
        <f>'PE multi 4 (percent)'!AL6</f>
        <v>0.36280811935502921</v>
      </c>
      <c r="H6">
        <f>'S3 UE after recession'!AE6</f>
        <v>0.33073297838673643</v>
      </c>
      <c r="K6">
        <v>2</v>
      </c>
      <c r="L6" s="13">
        <f>'S3 UE after recession'!AG6</f>
        <v>7.7350382897811265E-2</v>
      </c>
      <c r="M6" s="13">
        <f>'PE multi 1 (percent)'!AK6</f>
        <v>0.13617483089723326</v>
      </c>
      <c r="N6" s="13">
        <f>'PE multi 2 (percent)'!AK6</f>
        <v>0.16558705489694425</v>
      </c>
      <c r="O6" s="13">
        <f>'PE multi 3 (percent)'!AK6</f>
        <v>0.25382372689607813</v>
      </c>
      <c r="P6" s="13">
        <f>'PE multi 4 (percent)'!AK6</f>
        <v>0.31264817489550012</v>
      </c>
      <c r="Q6" s="13">
        <f t="shared" si="0"/>
        <v>0.33073297838673643</v>
      </c>
      <c r="S6">
        <v>2</v>
      </c>
      <c r="T6" s="13">
        <f>'S3 UE after recession'!AF6</f>
        <v>0.34727498413461966</v>
      </c>
      <c r="U6" s="13">
        <f>'PE multi 1 (percent)'!AJ6</f>
        <v>0.36196764034176887</v>
      </c>
      <c r="V6" s="13">
        <f>'PE multi 2 (percent)'!AJ6</f>
        <v>0.36931396844534348</v>
      </c>
      <c r="W6" s="13">
        <f>'PE multi 3 (percent)'!AJ6</f>
        <v>0.3913529527560673</v>
      </c>
      <c r="X6" s="13">
        <f>'PE multi 4 (percent)'!AJ6</f>
        <v>0.40604560896321562</v>
      </c>
      <c r="Y6" s="13">
        <f t="shared" si="1"/>
        <v>0.33073297838673643</v>
      </c>
    </row>
    <row r="7" spans="1:25" x14ac:dyDescent="0.3">
      <c r="A7">
        <v>1</v>
      </c>
      <c r="B7">
        <v>3</v>
      </c>
      <c r="C7" s="13">
        <f>'S3 UE after recession'!AH7</f>
        <v>0.11532648923015554</v>
      </c>
      <c r="D7" s="13">
        <f>'PE multi 1 (percent)'!AL7</f>
        <v>0.14517190065809604</v>
      </c>
      <c r="E7" s="13">
        <f>'PE multi 2 (percent)'!AL7</f>
        <v>0.16009460637206629</v>
      </c>
      <c r="F7" s="13">
        <f>'PE multi 3 (percent)'!AL7</f>
        <v>0.20486272351397794</v>
      </c>
      <c r="G7" s="13">
        <f>'PE multi 4 (percent)'!AL7</f>
        <v>0.23470813494191844</v>
      </c>
      <c r="H7">
        <f>'S3 UE after recession'!AE7</f>
        <v>0.62924826147548096</v>
      </c>
      <c r="K7">
        <v>3</v>
      </c>
      <c r="L7" s="13">
        <f>'S3 UE after recession'!AG7</f>
        <v>0.25613883940411597</v>
      </c>
      <c r="M7" s="13">
        <f>'PE multi 1 (percent)'!AK7</f>
        <v>0.2842817073192121</v>
      </c>
      <c r="N7" s="13">
        <f>'PE multi 2 (percent)'!AK7</f>
        <v>0.29835314127675971</v>
      </c>
      <c r="O7" s="13">
        <f>'PE multi 3 (percent)'!AK7</f>
        <v>0.34056744314940346</v>
      </c>
      <c r="P7" s="13">
        <f>'PE multi 4 (percent)'!AK7</f>
        <v>0.36871031106449959</v>
      </c>
      <c r="Q7" s="13">
        <f t="shared" si="0"/>
        <v>0.62924826147548096</v>
      </c>
      <c r="S7">
        <v>3</v>
      </c>
      <c r="T7" s="13">
        <f>'S3 UE after recession'!AF7</f>
        <v>0.41471558522181695</v>
      </c>
      <c r="U7" s="13">
        <f>'PE multi 1 (percent)'!AJ7</f>
        <v>0.34605579485074145</v>
      </c>
      <c r="V7" s="13">
        <f>'PE multi 2 (percent)'!AJ7</f>
        <v>0.3117258996652037</v>
      </c>
      <c r="W7" s="13">
        <f>'PE multi 3 (percent)'!AJ7</f>
        <v>0.20873621410859133</v>
      </c>
      <c r="X7" s="13">
        <f>'PE multi 4 (percent)'!AJ7</f>
        <v>0.14007642373751583</v>
      </c>
      <c r="Y7" s="13">
        <f t="shared" si="1"/>
        <v>0.62924826147548096</v>
      </c>
    </row>
    <row r="8" spans="1:25" x14ac:dyDescent="0.3">
      <c r="A8">
        <v>2</v>
      </c>
      <c r="B8">
        <v>4</v>
      </c>
      <c r="C8" s="13">
        <f>'S3 UE after recession'!AH8</f>
        <v>-3.8972331172804076E-4</v>
      </c>
      <c r="D8" s="13">
        <f>'PE multi 1 (percent)'!AL8</f>
        <v>3.9307217334179967E-2</v>
      </c>
      <c r="E8" s="13">
        <f>'PE multi 2 (percent)'!AL8</f>
        <v>5.9155687657133527E-2</v>
      </c>
      <c r="F8" s="13">
        <f>'PE multi 3 (percent)'!AL8</f>
        <v>0.11870109862599509</v>
      </c>
      <c r="G8" s="13">
        <f>'PE multi 4 (percent)'!AL8</f>
        <v>0.1583980392719031</v>
      </c>
      <c r="H8">
        <f>'S3 UE after recession'!AE8</f>
        <v>0.87380152511505427</v>
      </c>
      <c r="K8">
        <v>4</v>
      </c>
      <c r="L8" s="13">
        <f>'S3 UE after recession'!AG8</f>
        <v>0.31570332551844427</v>
      </c>
      <c r="M8" s="13">
        <f>'PE multi 1 (percent)'!AK8</f>
        <v>0.36899027775584603</v>
      </c>
      <c r="N8" s="13">
        <f>'PE multi 2 (percent)'!AK8</f>
        <v>0.39563375387454691</v>
      </c>
      <c r="O8" s="13">
        <f>'PE multi 3 (percent)'!AK8</f>
        <v>0.47556418223064956</v>
      </c>
      <c r="P8" s="13">
        <f>'PE multi 4 (percent)'!AK8</f>
        <v>0.52885113446805132</v>
      </c>
      <c r="Q8" s="13">
        <f t="shared" si="0"/>
        <v>0.87380152511505427</v>
      </c>
      <c r="S8">
        <v>4</v>
      </c>
      <c r="T8" s="13">
        <f>'S3 UE after recession'!AF8</f>
        <v>0.65312277397003271</v>
      </c>
      <c r="U8" s="13">
        <f>'PE multi 1 (percent)'!AJ8</f>
        <v>0.59772131469576806</v>
      </c>
      <c r="V8" s="13">
        <f>'PE multi 2 (percent)'!AJ8</f>
        <v>0.57002058505863573</v>
      </c>
      <c r="W8" s="13">
        <f>'PE multi 3 (percent)'!AJ8</f>
        <v>0.48691839614723964</v>
      </c>
      <c r="X8" s="13">
        <f>'PE multi 4 (percent)'!AJ8</f>
        <v>0.43151693687297499</v>
      </c>
      <c r="Y8" s="13">
        <f t="shared" si="1"/>
        <v>0.87380152511505427</v>
      </c>
    </row>
    <row r="9" spans="1:25" x14ac:dyDescent="0.3">
      <c r="A9">
        <v>2</v>
      </c>
      <c r="B9">
        <v>5</v>
      </c>
      <c r="C9" s="13">
        <f>'S3 UE after recession'!AH9</f>
        <v>0.47366371217188963</v>
      </c>
      <c r="D9" s="13">
        <f>'PE multi 1 (percent)'!AL9</f>
        <v>0.55079251424823017</v>
      </c>
      <c r="E9" s="13">
        <f>'PE multi 2 (percent)'!AL9</f>
        <v>0.5893569152864</v>
      </c>
      <c r="F9" s="13">
        <f>'PE multi 3 (percent)'!AL9</f>
        <v>0.70505011840091125</v>
      </c>
      <c r="G9" s="13">
        <f>'PE multi 4 (percent)'!AL9</f>
        <v>0.78217892047725179</v>
      </c>
      <c r="H9">
        <f>'S3 UE after recession'!AE9</f>
        <v>1.0021686284945734</v>
      </c>
      <c r="K9">
        <v>5</v>
      </c>
      <c r="L9" s="13">
        <f>'S3 UE after recession'!AG9</f>
        <v>0.64787955790925977</v>
      </c>
      <c r="M9" s="13">
        <f>'PE multi 1 (percent)'!AK9</f>
        <v>0.73268675457391197</v>
      </c>
      <c r="N9" s="13">
        <f>'PE multi 2 (percent)'!AK9</f>
        <v>0.77509035290623807</v>
      </c>
      <c r="O9" s="13">
        <f>'PE multi 3 (percent)'!AK9</f>
        <v>0.90230114790321725</v>
      </c>
      <c r="P9" s="13">
        <f>'PE multi 4 (percent)'!AK9</f>
        <v>0.98710834456786944</v>
      </c>
      <c r="Q9" s="13">
        <f t="shared" si="0"/>
        <v>1.0021686284945734</v>
      </c>
      <c r="S9">
        <v>5</v>
      </c>
      <c r="T9" s="13">
        <f>'S3 UE after recession'!AF9</f>
        <v>0.75821536166071635</v>
      </c>
      <c r="U9" s="13">
        <f>'PE multi 1 (percent)'!AJ9</f>
        <v>0.7461591908792613</v>
      </c>
      <c r="V9" s="13">
        <f>'PE multi 2 (percent)'!AJ9</f>
        <v>0.74013110548853334</v>
      </c>
      <c r="W9" s="13">
        <f>'PE multi 3 (percent)'!AJ9</f>
        <v>0.72204684931635121</v>
      </c>
      <c r="X9" s="13">
        <f>'PE multi 4 (percent)'!AJ9</f>
        <v>0.70999067853489617</v>
      </c>
      <c r="Y9" s="13">
        <f t="shared" si="1"/>
        <v>1.0021686284945734</v>
      </c>
    </row>
    <row r="10" spans="1:25" x14ac:dyDescent="0.3">
      <c r="A10">
        <v>2</v>
      </c>
      <c r="B10">
        <v>6</v>
      </c>
      <c r="C10" s="13">
        <f>'S3 UE after recession'!AH10</f>
        <v>0.58995718102055061</v>
      </c>
      <c r="D10" s="13">
        <f>'PE multi 1 (percent)'!AL10</f>
        <v>0.71099302657143415</v>
      </c>
      <c r="E10" s="13">
        <f>'PE multi 2 (percent)'!AL10</f>
        <v>0.77151094934687592</v>
      </c>
      <c r="F10" s="13">
        <f>'PE multi 3 (percent)'!AL10</f>
        <v>0.95306471767320033</v>
      </c>
      <c r="G10" s="13">
        <f>'PE multi 4 (percent)'!AL10</f>
        <v>1.0741005632240839</v>
      </c>
      <c r="H10">
        <f>'S3 UE after recession'!AE10</f>
        <v>1.1491620849184259</v>
      </c>
      <c r="K10">
        <v>6</v>
      </c>
      <c r="L10" s="13">
        <f>'S3 UE after recession'!AG10</f>
        <v>0.69326584466298691</v>
      </c>
      <c r="M10" s="13">
        <f>'PE multi 1 (percent)'!AK10</f>
        <v>0.80776127881052062</v>
      </c>
      <c r="N10" s="13">
        <f>'PE multi 2 (percent)'!AK10</f>
        <v>0.86500899588428748</v>
      </c>
      <c r="O10" s="13">
        <f>'PE multi 3 (percent)'!AK10</f>
        <v>1.0367521471055872</v>
      </c>
      <c r="P10" s="13">
        <f>'PE multi 4 (percent)'!AK10</f>
        <v>1.1512475812531209</v>
      </c>
      <c r="Q10" s="13">
        <f t="shared" si="0"/>
        <v>1.1491620849184259</v>
      </c>
      <c r="S10">
        <v>6</v>
      </c>
      <c r="T10" s="13">
        <f>'S3 UE after recession'!AF10</f>
        <v>0.85802313988610202</v>
      </c>
      <c r="U10" s="13">
        <f>'PE multi 1 (percent)'!AJ10</f>
        <v>0.87668214514724685</v>
      </c>
      <c r="V10" s="13">
        <f>'PE multi 2 (percent)'!AJ10</f>
        <v>0.88601164777781882</v>
      </c>
      <c r="W10" s="13">
        <f>'PE multi 3 (percent)'!AJ10</f>
        <v>0.91400015566953563</v>
      </c>
      <c r="X10" s="13">
        <f>'PE multi 4 (percent)'!AJ10</f>
        <v>0.93265916093068046</v>
      </c>
      <c r="Y10" s="13">
        <f t="shared" si="1"/>
        <v>1.1491620849184259</v>
      </c>
    </row>
    <row r="11" spans="1:25" x14ac:dyDescent="0.3">
      <c r="A11">
        <f>A8+1</f>
        <v>3</v>
      </c>
      <c r="B11">
        <v>7</v>
      </c>
      <c r="C11" s="13">
        <f>'S3 UE after recession'!AH11</f>
        <v>0.81869644605481273</v>
      </c>
      <c r="D11" s="13">
        <f>'PE multi 1 (percent)'!AL11</f>
        <v>0.97026222724405997</v>
      </c>
      <c r="E11" s="13">
        <f>'PE multi 2 (percent)'!AL11</f>
        <v>1.046045117838684</v>
      </c>
      <c r="F11" s="13">
        <f>'PE multi 3 (percent)'!AL11</f>
        <v>1.2733937896225553</v>
      </c>
      <c r="G11" s="13">
        <f>'PE multi 4 (percent)'!AL11</f>
        <v>1.4249595708118035</v>
      </c>
      <c r="H11">
        <f>'S3 UE after recession'!AE11</f>
        <v>1.2756770366267485</v>
      </c>
      <c r="K11">
        <v>7</v>
      </c>
      <c r="L11" s="13">
        <f>'S3 UE after recession'!AG11</f>
        <v>1.0730311944643063</v>
      </c>
      <c r="M11" s="13">
        <f>'PE multi 1 (percent)'!AK11</f>
        <v>1.2099273383028857</v>
      </c>
      <c r="N11" s="13">
        <f>'PE multi 2 (percent)'!AK11</f>
        <v>1.2783754102221749</v>
      </c>
      <c r="O11" s="13">
        <f>'PE multi 3 (percent)'!AK11</f>
        <v>1.4837196259800436</v>
      </c>
      <c r="P11" s="13">
        <f>'PE multi 4 (percent)'!AK11</f>
        <v>1.620615769818623</v>
      </c>
      <c r="Q11" s="13">
        <f t="shared" si="0"/>
        <v>1.2756770366267485</v>
      </c>
      <c r="S11">
        <v>7</v>
      </c>
      <c r="T11" s="13">
        <f>'S3 UE after recession'!AF11</f>
        <v>1.0531221722331052</v>
      </c>
      <c r="U11" s="13">
        <f>'PE multi 1 (percent)'!AJ11</f>
        <v>1.0858220716988845</v>
      </c>
      <c r="V11" s="13">
        <f>'PE multi 2 (percent)'!AJ11</f>
        <v>1.1021720214317732</v>
      </c>
      <c r="W11" s="13">
        <f>'PE multi 3 (percent)'!AJ11</f>
        <v>1.151221870630442</v>
      </c>
      <c r="X11" s="13">
        <f>'PE multi 4 (percent)'!AJ11</f>
        <v>1.1839217700962203</v>
      </c>
      <c r="Y11" s="13">
        <f t="shared" si="1"/>
        <v>1.2756770366267485</v>
      </c>
    </row>
    <row r="12" spans="1:25" x14ac:dyDescent="0.3">
      <c r="A12">
        <f t="shared" ref="A12:A52" si="2">A9+1</f>
        <v>3</v>
      </c>
      <c r="B12">
        <v>8</v>
      </c>
      <c r="C12" s="13">
        <f>'S3 UE after recession'!AH12</f>
        <v>1.1362375391349113</v>
      </c>
      <c r="D12" s="13">
        <f>'PE multi 1 (percent)'!AL12</f>
        <v>1.2973985255266864</v>
      </c>
      <c r="E12" s="13">
        <f>'PE multi 2 (percent)'!AL12</f>
        <v>1.3779790187225736</v>
      </c>
      <c r="F12" s="13">
        <f>'PE multi 3 (percent)'!AL12</f>
        <v>1.6197204983102358</v>
      </c>
      <c r="G12" s="13">
        <f>'PE multi 4 (percent)'!AL12</f>
        <v>1.7808814847020109</v>
      </c>
      <c r="H12">
        <f>'S3 UE after recession'!AE12</f>
        <v>1.3130625238066509</v>
      </c>
      <c r="K12">
        <v>8</v>
      </c>
      <c r="L12" s="13">
        <f>'S3 UE after recession'!AG12</f>
        <v>1.2815562954337318</v>
      </c>
      <c r="M12" s="13">
        <f>'PE multi 1 (percent)'!AK12</f>
        <v>1.456072609987177</v>
      </c>
      <c r="N12" s="13">
        <f>'PE multi 2 (percent)'!AK12</f>
        <v>1.5433307672638996</v>
      </c>
      <c r="O12" s="13">
        <f>'PE multi 3 (percent)'!AK12</f>
        <v>1.8051052390940665</v>
      </c>
      <c r="P12" s="13">
        <f>'PE multi 4 (percent)'!AK12</f>
        <v>1.9796215536475117</v>
      </c>
      <c r="Q12" s="13">
        <f t="shared" si="0"/>
        <v>1.3130625238066509</v>
      </c>
      <c r="S12">
        <v>8</v>
      </c>
      <c r="T12" s="13">
        <f>'S3 UE after recession'!AF12</f>
        <v>1.2960779442973696</v>
      </c>
      <c r="U12" s="13">
        <f>'PE multi 1 (percent)'!AJ12</f>
        <v>1.3436041036062649</v>
      </c>
      <c r="V12" s="13">
        <f>'PE multi 2 (percent)'!AJ12</f>
        <v>1.367367183260713</v>
      </c>
      <c r="W12" s="13">
        <f>'PE multi 3 (percent)'!AJ12</f>
        <v>1.4386564222240557</v>
      </c>
      <c r="X12" s="13">
        <f>'PE multi 4 (percent)'!AJ12</f>
        <v>1.4861825815329519</v>
      </c>
      <c r="Y12" s="13">
        <f t="shared" si="1"/>
        <v>1.3130625238066509</v>
      </c>
    </row>
    <row r="13" spans="1:25" x14ac:dyDescent="0.3">
      <c r="A13">
        <f t="shared" si="2"/>
        <v>3</v>
      </c>
      <c r="B13">
        <v>9</v>
      </c>
      <c r="C13" s="13">
        <f>'S3 UE after recession'!AH13</f>
        <v>1.1752705010729709</v>
      </c>
      <c r="D13" s="13">
        <f>'PE multi 1 (percent)'!AL13</f>
        <v>1.2953052377260388</v>
      </c>
      <c r="E13" s="13">
        <f>'PE multi 2 (percent)'!AL13</f>
        <v>1.3553226060525727</v>
      </c>
      <c r="F13" s="13">
        <f>'PE multi 3 (percent)'!AL13</f>
        <v>1.5353747110321754</v>
      </c>
      <c r="G13" s="13">
        <f>'PE multi 4 (percent)'!AL13</f>
        <v>1.6554094476852432</v>
      </c>
      <c r="H13">
        <f>'S3 UE after recession'!AE13</f>
        <v>1.4478290451686884</v>
      </c>
      <c r="K13">
        <v>9</v>
      </c>
      <c r="L13" s="13">
        <f>'S3 UE after recession'!AG13</f>
        <v>1.4557661602892509</v>
      </c>
      <c r="M13" s="13">
        <f>'PE multi 1 (percent)'!AK13</f>
        <v>1.6304337346664619</v>
      </c>
      <c r="N13" s="13">
        <f>'PE multi 2 (percent)'!AK13</f>
        <v>1.7177675218550679</v>
      </c>
      <c r="O13" s="13">
        <f>'PE multi 3 (percent)'!AK13</f>
        <v>1.9797688834208849</v>
      </c>
      <c r="P13" s="13">
        <f>'PE multi 4 (percent)'!AK13</f>
        <v>2.1544364577980959</v>
      </c>
      <c r="Q13" s="13">
        <f t="shared" si="0"/>
        <v>1.4478290451686884</v>
      </c>
      <c r="S13">
        <v>9</v>
      </c>
      <c r="T13" s="13">
        <f>'S3 UE after recession'!AF13</f>
        <v>1.1632552528972813</v>
      </c>
      <c r="U13" s="13">
        <f>'PE multi 1 (percent)'!AJ13</f>
        <v>1.1882378331167791</v>
      </c>
      <c r="V13" s="13">
        <f>'PE multi 2 (percent)'!AJ13</f>
        <v>1.2007291232265276</v>
      </c>
      <c r="W13" s="13">
        <f>'PE multi 3 (percent)'!AJ13</f>
        <v>1.2382029935557739</v>
      </c>
      <c r="X13" s="13">
        <f>'PE multi 4 (percent)'!AJ13</f>
        <v>1.2631855737752717</v>
      </c>
      <c r="Y13" s="13">
        <f t="shared" si="1"/>
        <v>1.4478290451686884</v>
      </c>
    </row>
    <row r="14" spans="1:25" x14ac:dyDescent="0.3">
      <c r="A14">
        <f t="shared" si="2"/>
        <v>4</v>
      </c>
      <c r="B14">
        <v>10</v>
      </c>
      <c r="C14" s="13">
        <f>'S3 UE after recession'!AH14</f>
        <v>1.5376280420151822</v>
      </c>
      <c r="D14" s="13">
        <f>'PE multi 1 (percent)'!AL14</f>
        <v>1.6377058971233982</v>
      </c>
      <c r="E14" s="13">
        <f>'PE multi 2 (percent)'!AL14</f>
        <v>1.6877448246775062</v>
      </c>
      <c r="F14" s="13">
        <f>'PE multi 3 (percent)'!AL14</f>
        <v>1.8378616073398311</v>
      </c>
      <c r="G14" s="13">
        <f>'PE multi 4 (percent)'!AL14</f>
        <v>1.937939462448047</v>
      </c>
      <c r="H14">
        <f>'S3 UE after recession'!AE14</f>
        <v>1.5783305019975</v>
      </c>
      <c r="K14">
        <v>10</v>
      </c>
      <c r="L14" s="13">
        <f>'S3 UE after recession'!AG14</f>
        <v>1.4197295041543549</v>
      </c>
      <c r="M14" s="13">
        <f>'PE multi 1 (percent)'!AK14</f>
        <v>1.5763451446763428</v>
      </c>
      <c r="N14" s="13">
        <f>'PE multi 2 (percent)'!AK14</f>
        <v>1.6546529649373376</v>
      </c>
      <c r="O14" s="13">
        <f>'PE multi 3 (percent)'!AK14</f>
        <v>1.8895764257203194</v>
      </c>
      <c r="P14" s="13">
        <f>'PE multi 4 (percent)'!AK14</f>
        <v>2.0461920662423081</v>
      </c>
      <c r="Q14" s="13">
        <f t="shared" si="0"/>
        <v>1.5783305019975</v>
      </c>
      <c r="S14">
        <v>10</v>
      </c>
      <c r="T14" s="13">
        <f>'S3 UE after recession'!AF14</f>
        <v>1.4183015778747503</v>
      </c>
      <c r="U14" s="13">
        <f>'PE multi 1 (percent)'!AJ14</f>
        <v>1.4248712602209599</v>
      </c>
      <c r="V14" s="13">
        <f>'PE multi 2 (percent)'!AJ14</f>
        <v>1.4281561013940651</v>
      </c>
      <c r="W14" s="13">
        <f>'PE multi 3 (percent)'!AJ14</f>
        <v>1.4380106249133799</v>
      </c>
      <c r="X14" s="13">
        <f>'PE multi 4 (percent)'!AJ14</f>
        <v>1.4445803072595895</v>
      </c>
      <c r="Y14" s="13">
        <f t="shared" si="1"/>
        <v>1.5783305019975</v>
      </c>
    </row>
    <row r="15" spans="1:25" x14ac:dyDescent="0.3">
      <c r="A15">
        <f t="shared" si="2"/>
        <v>4</v>
      </c>
      <c r="B15">
        <v>11</v>
      </c>
      <c r="C15" s="13">
        <f>'S3 UE after recession'!AH15</f>
        <v>1.8476506130423038</v>
      </c>
      <c r="D15" s="13">
        <f>'PE multi 1 (percent)'!AL15</f>
        <v>1.9405232424095873</v>
      </c>
      <c r="E15" s="13">
        <f>'PE multi 2 (percent)'!AL15</f>
        <v>1.9869595570932299</v>
      </c>
      <c r="F15" s="13">
        <f>'PE multi 3 (percent)'!AL15</f>
        <v>2.1262685011441551</v>
      </c>
      <c r="G15" s="13">
        <f>'PE multi 4 (percent)'!AL15</f>
        <v>2.2191411305114395</v>
      </c>
      <c r="H15">
        <f>'S3 UE after recession'!AE15</f>
        <v>1.6751578367207636</v>
      </c>
      <c r="K15">
        <v>11</v>
      </c>
      <c r="L15" s="13">
        <f>'S3 UE after recession'!AG15</f>
        <v>1.4122726599871989</v>
      </c>
      <c r="M15" s="13">
        <f>'PE multi 1 (percent)'!AK15</f>
        <v>1.5601987434282947</v>
      </c>
      <c r="N15" s="13">
        <f>'PE multi 2 (percent)'!AK15</f>
        <v>1.6341617851488426</v>
      </c>
      <c r="O15" s="13">
        <f>'PE multi 3 (percent)'!AK15</f>
        <v>1.8560509103104872</v>
      </c>
      <c r="P15" s="13">
        <f>'PE multi 4 (percent)'!AK15</f>
        <v>2.003976993751583</v>
      </c>
      <c r="Q15" s="13">
        <f t="shared" si="0"/>
        <v>1.6751578367207636</v>
      </c>
      <c r="S15">
        <v>11</v>
      </c>
      <c r="T15" s="13">
        <f>'S3 UE after recession'!AF15</f>
        <v>1.3749775510020621</v>
      </c>
      <c r="U15" s="13">
        <f>'PE multi 1 (percent)'!AJ15</f>
        <v>1.4171537330693269</v>
      </c>
      <c r="V15" s="13">
        <f>'PE multi 2 (percent)'!AJ15</f>
        <v>1.4382418241029589</v>
      </c>
      <c r="W15" s="13">
        <f>'PE multi 3 (percent)'!AJ15</f>
        <v>1.5015060972038565</v>
      </c>
      <c r="X15" s="13">
        <f>'PE multi 4 (percent)'!AJ15</f>
        <v>1.5436822792711213</v>
      </c>
      <c r="Y15" s="13">
        <f t="shared" si="1"/>
        <v>1.6751578367207636</v>
      </c>
    </row>
    <row r="16" spans="1:25" x14ac:dyDescent="0.3">
      <c r="A16">
        <f t="shared" si="2"/>
        <v>4</v>
      </c>
      <c r="B16">
        <v>12</v>
      </c>
      <c r="C16" s="13">
        <f>'S3 UE after recession'!AH16</f>
        <v>2.3306027756176846</v>
      </c>
      <c r="D16" s="13">
        <f>'PE multi 1 (percent)'!AL16</f>
        <v>2.4465194094941047</v>
      </c>
      <c r="E16" s="13">
        <f>'PE multi 2 (percent)'!AL16</f>
        <v>2.5044777264323148</v>
      </c>
      <c r="F16" s="13">
        <f>'PE multi 3 (percent)'!AL16</f>
        <v>2.678352677246945</v>
      </c>
      <c r="G16" s="13">
        <f>'PE multi 4 (percent)'!AL16</f>
        <v>2.7942693111233661</v>
      </c>
      <c r="H16">
        <f>'S3 UE after recession'!AE16</f>
        <v>2.0237757086290085</v>
      </c>
      <c r="K16">
        <v>12</v>
      </c>
      <c r="L16" s="13">
        <f>'S3 UE after recession'!AG16</f>
        <v>1.4806332511007394</v>
      </c>
      <c r="M16" s="13">
        <f>'PE multi 1 (percent)'!AK16</f>
        <v>1.6772030988511641</v>
      </c>
      <c r="N16" s="13">
        <f>'PE multi 2 (percent)'!AK16</f>
        <v>1.7754880227263765</v>
      </c>
      <c r="O16" s="13">
        <f>'PE multi 3 (percent)'!AK16</f>
        <v>2.0703427943520136</v>
      </c>
      <c r="P16" s="13">
        <f>'PE multi 4 (percent)'!AK16</f>
        <v>2.2669126421024384</v>
      </c>
      <c r="Q16" s="13">
        <f t="shared" si="0"/>
        <v>2.0237757086290085</v>
      </c>
      <c r="S16">
        <v>12</v>
      </c>
      <c r="T16" s="13">
        <f>'S3 UE after recession'!AF16</f>
        <v>1.3006067015180394</v>
      </c>
      <c r="U16" s="13">
        <f>'PE multi 1 (percent)'!AJ16</f>
        <v>1.3981813287822566</v>
      </c>
      <c r="V16" s="13">
        <f>'PE multi 2 (percent)'!AJ16</f>
        <v>1.4469686424143644</v>
      </c>
      <c r="W16" s="13">
        <f>'PE multi 3 (percent)'!AJ16</f>
        <v>1.5933305833106903</v>
      </c>
      <c r="X16" s="13">
        <f>'PE multi 4 (percent)'!AJ16</f>
        <v>1.6909052105749067</v>
      </c>
      <c r="Y16" s="13">
        <f t="shared" si="1"/>
        <v>2.0237757086290085</v>
      </c>
    </row>
    <row r="17" spans="1:25" x14ac:dyDescent="0.3">
      <c r="A17">
        <f t="shared" si="2"/>
        <v>5</v>
      </c>
      <c r="B17">
        <v>13</v>
      </c>
      <c r="C17" s="13">
        <f>'S3 UE after recession'!AH17</f>
        <v>2.8647776326621353</v>
      </c>
      <c r="D17" s="13">
        <f>'PE multi 1 (percent)'!AL17</f>
        <v>3.0211310517287098</v>
      </c>
      <c r="E17" s="13">
        <f>'PE multi 2 (percent)'!AL17</f>
        <v>3.0993077612619961</v>
      </c>
      <c r="F17" s="13">
        <f>'PE multi 3 (percent)'!AL17</f>
        <v>3.3338378898618588</v>
      </c>
      <c r="G17" s="13">
        <f>'PE multi 4 (percent)'!AL17</f>
        <v>3.4901913089284333</v>
      </c>
      <c r="H17">
        <f>'S3 UE after recession'!AE17</f>
        <v>2.1221527543840475</v>
      </c>
      <c r="K17">
        <v>13</v>
      </c>
      <c r="L17" s="13">
        <f>'S3 UE after recession'!AG17</f>
        <v>1.6747781305606351</v>
      </c>
      <c r="M17" s="13">
        <f>'PE multi 1 (percent)'!AK17</f>
        <v>1.8657840203817901</v>
      </c>
      <c r="N17" s="13">
        <f>'PE multi 2 (percent)'!AK17</f>
        <v>1.9612869652923672</v>
      </c>
      <c r="O17" s="13">
        <f>'PE multi 3 (percent)'!AK17</f>
        <v>2.2477958000241003</v>
      </c>
      <c r="P17" s="13">
        <f>'PE multi 4 (percent)'!AK17</f>
        <v>2.4388016898452554</v>
      </c>
      <c r="Q17" s="13">
        <f t="shared" si="0"/>
        <v>2.1221527543840475</v>
      </c>
      <c r="S17">
        <v>13</v>
      </c>
      <c r="T17" s="13">
        <f>'S3 UE after recession'!AF17</f>
        <v>1.3642390746392374</v>
      </c>
      <c r="U17" s="13">
        <f>'PE multi 1 (percent)'!AJ17</f>
        <v>1.4236734216756943</v>
      </c>
      <c r="V17" s="13">
        <f>'PE multi 2 (percent)'!AJ17</f>
        <v>1.4533905951939232</v>
      </c>
      <c r="W17" s="13">
        <f>'PE multi 3 (percent)'!AJ17</f>
        <v>1.542542115748609</v>
      </c>
      <c r="X17" s="13">
        <f>'PE multi 4 (percent)'!AJ17</f>
        <v>1.6019764627850659</v>
      </c>
      <c r="Y17" s="13">
        <f t="shared" si="1"/>
        <v>2.1221527543840475</v>
      </c>
    </row>
    <row r="18" spans="1:25" x14ac:dyDescent="0.3">
      <c r="A18">
        <f t="shared" si="2"/>
        <v>5</v>
      </c>
      <c r="B18">
        <v>14</v>
      </c>
      <c r="C18" s="13">
        <f>'S3 UE after recession'!AH18</f>
        <v>3.3688835942842141</v>
      </c>
      <c r="D18" s="13">
        <f>'PE multi 1 (percent)'!AL18</f>
        <v>3.5311536115075812</v>
      </c>
      <c r="E18" s="13">
        <f>'PE multi 2 (percent)'!AL18</f>
        <v>3.6122886201192648</v>
      </c>
      <c r="F18" s="13">
        <f>'PE multi 3 (percent)'!AL18</f>
        <v>3.8556936459543172</v>
      </c>
      <c r="G18" s="13">
        <f>'PE multi 4 (percent)'!AL18</f>
        <v>4.0179636631776843</v>
      </c>
      <c r="H18">
        <f>'S3 UE after recession'!AE18</f>
        <v>2.3772969150143974</v>
      </c>
      <c r="K18">
        <v>14</v>
      </c>
      <c r="L18" s="13">
        <f>'S3 UE after recession'!AG18</f>
        <v>1.5280563346533631</v>
      </c>
      <c r="M18" s="13">
        <f>'PE multi 1 (percent)'!AK18</f>
        <v>1.7657714640782558</v>
      </c>
      <c r="N18" s="13">
        <f>'PE multi 2 (percent)'!AK18</f>
        <v>1.8846290287907026</v>
      </c>
      <c r="O18" s="13">
        <f>'PE multi 3 (percent)'!AK18</f>
        <v>2.2412017229280421</v>
      </c>
      <c r="P18" s="13">
        <f>'PE multi 4 (percent)'!AK18</f>
        <v>2.4789168523529348</v>
      </c>
      <c r="Q18" s="13">
        <f t="shared" si="0"/>
        <v>2.3772969150143974</v>
      </c>
      <c r="S18">
        <v>14</v>
      </c>
      <c r="T18" s="13">
        <f>'S3 UE after recession'!AF18</f>
        <v>1.3813350095665289</v>
      </c>
      <c r="U18" s="13">
        <f>'PE multi 1 (percent)'!AJ18</f>
        <v>1.4255470296406783</v>
      </c>
      <c r="V18" s="13">
        <f>'PE multi 2 (percent)'!AJ18</f>
        <v>1.4476530396777534</v>
      </c>
      <c r="W18" s="13">
        <f>'PE multi 3 (percent)'!AJ18</f>
        <v>1.513971069788977</v>
      </c>
      <c r="X18" s="13">
        <f>'PE multi 4 (percent)'!AJ18</f>
        <v>1.5581830898631273</v>
      </c>
      <c r="Y18" s="13">
        <f t="shared" si="1"/>
        <v>2.3772969150143974</v>
      </c>
    </row>
    <row r="19" spans="1:25" x14ac:dyDescent="0.3">
      <c r="A19">
        <f t="shared" si="2"/>
        <v>5</v>
      </c>
      <c r="B19">
        <v>15</v>
      </c>
      <c r="C19" s="13">
        <f>'S3 UE after recession'!AH19</f>
        <v>3.7399761750895921</v>
      </c>
      <c r="D19" s="13">
        <f>'PE multi 1 (percent)'!AL19</f>
        <v>3.8578191014743881</v>
      </c>
      <c r="E19" s="13">
        <f>'PE multi 2 (percent)'!AL19</f>
        <v>3.9167405646667843</v>
      </c>
      <c r="F19" s="13">
        <f>'PE multi 3 (percent)'!AL19</f>
        <v>4.0935049542439783</v>
      </c>
      <c r="G19" s="13">
        <f>'PE multi 4 (percent)'!AL19</f>
        <v>4.2113478806287743</v>
      </c>
      <c r="H19">
        <f>'S3 UE after recession'!AE19</f>
        <v>2.453368343178234</v>
      </c>
      <c r="K19">
        <v>15</v>
      </c>
      <c r="L19" s="13">
        <f>'S3 UE after recession'!AG19</f>
        <v>1.529115225799897</v>
      </c>
      <c r="M19" s="13">
        <f>'PE multi 1 (percent)'!AK19</f>
        <v>1.7558153622186232</v>
      </c>
      <c r="N19" s="13">
        <f>'PE multi 2 (percent)'!AK19</f>
        <v>1.8691654304279854</v>
      </c>
      <c r="O19" s="13">
        <f>'PE multi 3 (percent)'!AK19</f>
        <v>2.2092156350560748</v>
      </c>
      <c r="P19" s="13">
        <f>'PE multi 4 (percent)'!AK19</f>
        <v>2.4359157714748001</v>
      </c>
      <c r="Q19" s="13">
        <f t="shared" si="0"/>
        <v>2.453368343178234</v>
      </c>
      <c r="S19">
        <v>15</v>
      </c>
      <c r="T19" s="13">
        <f>'S3 UE after recession'!AF19</f>
        <v>1.4765253379326539</v>
      </c>
      <c r="U19" s="13">
        <f>'PE multi 1 (percent)'!AJ19</f>
        <v>1.5241527117604114</v>
      </c>
      <c r="V19" s="13">
        <f>'PE multi 2 (percent)'!AJ19</f>
        <v>1.5479663986742906</v>
      </c>
      <c r="W19" s="13">
        <f>'PE multi 3 (percent)'!AJ19</f>
        <v>1.6194074594159273</v>
      </c>
      <c r="X19" s="13">
        <f>'PE multi 4 (percent)'!AJ19</f>
        <v>1.6670348332436848</v>
      </c>
      <c r="Y19" s="13">
        <f t="shared" si="1"/>
        <v>2.453368343178234</v>
      </c>
    </row>
    <row r="20" spans="1:25" x14ac:dyDescent="0.3">
      <c r="A20">
        <f t="shared" si="2"/>
        <v>6</v>
      </c>
      <c r="B20">
        <v>16</v>
      </c>
      <c r="C20" s="13">
        <f>'S3 UE after recession'!AH20</f>
        <v>3.9831533866817237</v>
      </c>
      <c r="D20" s="13">
        <f>'PE multi 1 (percent)'!AL20</f>
        <v>4.1122493780363074</v>
      </c>
      <c r="E20" s="13">
        <f>'PE multi 2 (percent)'!AL20</f>
        <v>4.1767973737135984</v>
      </c>
      <c r="F20" s="13">
        <f>'PE multi 3 (percent)'!AL20</f>
        <v>4.3704413607454748</v>
      </c>
      <c r="G20" s="13">
        <f>'PE multi 4 (percent)'!AL20</f>
        <v>4.4995373521000568</v>
      </c>
      <c r="H20">
        <f>'S3 UE after recession'!AE20</f>
        <v>2.7026809445062465</v>
      </c>
      <c r="K20">
        <v>16</v>
      </c>
      <c r="L20" s="13">
        <f>'S3 UE after recession'!AG20</f>
        <v>1.5272435777850069</v>
      </c>
      <c r="M20" s="13">
        <f>'PE multi 1 (percent)'!AK20</f>
        <v>1.7591141597609576</v>
      </c>
      <c r="N20" s="13">
        <f>'PE multi 2 (percent)'!AK20</f>
        <v>1.8750494507489321</v>
      </c>
      <c r="O20" s="13">
        <f>'PE multi 3 (percent)'!AK20</f>
        <v>2.2228553237128583</v>
      </c>
      <c r="P20" s="13">
        <f>'PE multi 4 (percent)'!AK20</f>
        <v>2.4547259056888082</v>
      </c>
      <c r="Q20" s="13">
        <f t="shared" si="0"/>
        <v>2.7026809445062465</v>
      </c>
      <c r="S20">
        <v>16</v>
      </c>
      <c r="T20" s="13">
        <f>'S3 UE after recession'!AF20</f>
        <v>1.5435182482425454</v>
      </c>
      <c r="U20" s="13">
        <f>'PE multi 1 (percent)'!AJ20</f>
        <v>1.6252064038677014</v>
      </c>
      <c r="V20" s="13">
        <f>'PE multi 2 (percent)'!AJ20</f>
        <v>1.6660504816802799</v>
      </c>
      <c r="W20" s="13">
        <f>'PE multi 3 (percent)'!AJ20</f>
        <v>1.7885827151180145</v>
      </c>
      <c r="X20" s="13">
        <f>'PE multi 4 (percent)'!AJ20</f>
        <v>1.8702708707431706</v>
      </c>
      <c r="Y20" s="13">
        <f t="shared" si="1"/>
        <v>2.7026809445062465</v>
      </c>
    </row>
    <row r="21" spans="1:25" x14ac:dyDescent="0.3">
      <c r="A21">
        <f t="shared" si="2"/>
        <v>6</v>
      </c>
      <c r="B21">
        <v>17</v>
      </c>
      <c r="C21" s="13">
        <f>'S3 UE after recession'!AH21</f>
        <v>4.3983356122744306</v>
      </c>
      <c r="D21" s="13">
        <f>'PE multi 1 (percent)'!AL21</f>
        <v>4.5273500155230026</v>
      </c>
      <c r="E21" s="13">
        <f>'PE multi 2 (percent)'!AL21</f>
        <v>4.5918572171472869</v>
      </c>
      <c r="F21" s="13">
        <f>'PE multi 3 (percent)'!AL21</f>
        <v>4.785378822020145</v>
      </c>
      <c r="G21" s="13">
        <f>'PE multi 4 (percent)'!AL21</f>
        <v>4.9143932252687152</v>
      </c>
      <c r="H21">
        <f>'S3 UE after recession'!AE21</f>
        <v>2.7884550190535435</v>
      </c>
      <c r="K21">
        <v>17</v>
      </c>
      <c r="L21" s="13">
        <f>'S3 UE after recession'!AG21</f>
        <v>1.4597058370688911</v>
      </c>
      <c r="M21" s="13">
        <f>'PE multi 1 (percent)'!AK21</f>
        <v>1.7123513239136479</v>
      </c>
      <c r="N21" s="13">
        <f>'PE multi 2 (percent)'!AK21</f>
        <v>1.8386740673360258</v>
      </c>
      <c r="O21" s="13">
        <f>'PE multi 3 (percent)'!AK21</f>
        <v>2.2176422976031605</v>
      </c>
      <c r="P21" s="13">
        <f>'PE multi 4 (percent)'!AK21</f>
        <v>2.4702877844479163</v>
      </c>
      <c r="Q21" s="13">
        <f t="shared" si="0"/>
        <v>2.7884550190535435</v>
      </c>
      <c r="S21">
        <v>17</v>
      </c>
      <c r="T21" s="13">
        <f>'S3 UE after recession'!AF21</f>
        <v>1.7563712176552535</v>
      </c>
      <c r="U21" s="13">
        <f>'PE multi 1 (percent)'!AJ21</f>
        <v>1.8470152404800304</v>
      </c>
      <c r="V21" s="13">
        <f>'PE multi 2 (percent)'!AJ21</f>
        <v>1.8923372518924184</v>
      </c>
      <c r="W21" s="13">
        <f>'PE multi 3 (percent)'!AJ21</f>
        <v>2.0283032861295833</v>
      </c>
      <c r="X21" s="13">
        <f>'PE multi 4 (percent)'!AJ21</f>
        <v>2.1189473089543602</v>
      </c>
      <c r="Y21" s="13">
        <f t="shared" si="1"/>
        <v>2.7884550190535435</v>
      </c>
    </row>
    <row r="22" spans="1:25" x14ac:dyDescent="0.3">
      <c r="A22">
        <f t="shared" si="2"/>
        <v>6</v>
      </c>
      <c r="B22">
        <v>18</v>
      </c>
      <c r="C22" s="13">
        <f>'S3 UE after recession'!AH22</f>
        <v>4.5379496547654421</v>
      </c>
      <c r="D22" s="13">
        <f>'PE multi 1 (percent)'!AL22</f>
        <v>4.6608899635742214</v>
      </c>
      <c r="E22" s="13">
        <f>'PE multi 2 (percent)'!AL22</f>
        <v>4.722360117978611</v>
      </c>
      <c r="F22" s="13">
        <f>'PE multi 3 (percent)'!AL22</f>
        <v>4.9067705811917799</v>
      </c>
      <c r="G22" s="13">
        <f>'PE multi 4 (percent)'!AL22</f>
        <v>5.0297108900005592</v>
      </c>
      <c r="H22">
        <f>'S3 UE after recession'!AE22</f>
        <v>2.7009144173565462</v>
      </c>
      <c r="K22">
        <v>18</v>
      </c>
      <c r="L22" s="13">
        <f>'S3 UE after recession'!AG22</f>
        <v>1.4019291536608725</v>
      </c>
      <c r="M22" s="13">
        <f>'PE multi 1 (percent)'!AK22</f>
        <v>1.5948562660663397</v>
      </c>
      <c r="N22" s="13">
        <f>'PE multi 2 (percent)'!AK22</f>
        <v>1.6913198222690733</v>
      </c>
      <c r="O22" s="13">
        <f>'PE multi 3 (percent)'!AK22</f>
        <v>1.9807104908772741</v>
      </c>
      <c r="P22" s="13">
        <f>'PE multi 4 (percent)'!AK22</f>
        <v>2.1736376032827414</v>
      </c>
      <c r="Q22" s="13">
        <f t="shared" si="0"/>
        <v>2.7009144173565462</v>
      </c>
      <c r="S22">
        <v>18</v>
      </c>
      <c r="T22" s="13">
        <f>'S3 UE after recession'!AF22</f>
        <v>1.7890972381950716</v>
      </c>
      <c r="U22" s="13">
        <f>'PE multi 1 (percent)'!AJ22</f>
        <v>1.8792082586027217</v>
      </c>
      <c r="V22" s="13">
        <f>'PE multi 2 (percent)'!AJ22</f>
        <v>1.9242637688065463</v>
      </c>
      <c r="W22" s="13">
        <f>'PE multi 3 (percent)'!AJ22</f>
        <v>2.0594302994180209</v>
      </c>
      <c r="X22" s="13">
        <f>'PE multi 4 (percent)'!AJ22</f>
        <v>2.149541319825671</v>
      </c>
      <c r="Y22" s="13">
        <f t="shared" si="1"/>
        <v>2.7009144173565462</v>
      </c>
    </row>
    <row r="23" spans="1:25" x14ac:dyDescent="0.3">
      <c r="A23">
        <f t="shared" si="2"/>
        <v>7</v>
      </c>
      <c r="B23">
        <v>19</v>
      </c>
      <c r="C23" s="13">
        <f>'S3 UE after recession'!AH23</f>
        <v>4.4871325318253499</v>
      </c>
      <c r="D23" s="13">
        <f>'PE multi 1 (percent)'!AL23</f>
        <v>4.5892423870309313</v>
      </c>
      <c r="E23" s="13">
        <f>'PE multi 2 (percent)'!AL23</f>
        <v>4.640297314633723</v>
      </c>
      <c r="F23" s="13">
        <f>'PE multi 3 (percent)'!AL23</f>
        <v>4.7934620974420943</v>
      </c>
      <c r="G23" s="13">
        <f>'PE multi 4 (percent)'!AL23</f>
        <v>4.8955719526476758</v>
      </c>
      <c r="H23">
        <f>'S3 UE after recession'!AE23</f>
        <v>2.6593303983374259</v>
      </c>
      <c r="K23">
        <v>19</v>
      </c>
      <c r="L23" s="13">
        <f>'S3 UE after recession'!AG23</f>
        <v>1.4497508771962799</v>
      </c>
      <c r="M23" s="13">
        <f>'PE multi 1 (percent)'!AK23</f>
        <v>1.6756038520582344</v>
      </c>
      <c r="N23" s="13">
        <f>'PE multi 2 (percent)'!AK23</f>
        <v>1.7885303394892125</v>
      </c>
      <c r="O23" s="13">
        <f>'PE multi 3 (percent)'!AK23</f>
        <v>2.1273098017821441</v>
      </c>
      <c r="P23" s="13">
        <f>'PE multi 4 (percent)'!AK23</f>
        <v>2.3531627766440986</v>
      </c>
      <c r="Q23" s="13">
        <f t="shared" si="0"/>
        <v>2.6593303983374259</v>
      </c>
      <c r="S23">
        <v>19</v>
      </c>
      <c r="T23" s="13">
        <f>'S3 UE after recession'!AF23</f>
        <v>1.9266203361669563</v>
      </c>
      <c r="U23" s="13">
        <f>'PE multi 1 (percent)'!AJ23</f>
        <v>2.0550593430364854</v>
      </c>
      <c r="V23" s="13">
        <f>'PE multi 2 (percent)'!AJ23</f>
        <v>2.11927884647125</v>
      </c>
      <c r="W23" s="13">
        <f>'PE multi 3 (percent)'!AJ23</f>
        <v>2.3119373567755437</v>
      </c>
      <c r="X23" s="13">
        <f>'PE multi 4 (percent)'!AJ23</f>
        <v>2.4403763636450737</v>
      </c>
      <c r="Y23" s="13">
        <f t="shared" si="1"/>
        <v>2.6593303983374259</v>
      </c>
    </row>
    <row r="24" spans="1:25" x14ac:dyDescent="0.3">
      <c r="A24">
        <f t="shared" si="2"/>
        <v>7</v>
      </c>
      <c r="B24">
        <v>20</v>
      </c>
      <c r="C24" s="13">
        <f>'S3 UE after recession'!AH24</f>
        <v>4.6370877029850268</v>
      </c>
      <c r="D24" s="13">
        <f>'PE multi 1 (percent)'!AL24</f>
        <v>4.7295101193318727</v>
      </c>
      <c r="E24" s="13">
        <f>'PE multi 2 (percent)'!AL24</f>
        <v>4.7757213275052957</v>
      </c>
      <c r="F24" s="13">
        <f>'PE multi 3 (percent)'!AL24</f>
        <v>4.9143549520255627</v>
      </c>
      <c r="G24" s="13">
        <f>'PE multi 4 (percent)'!AL24</f>
        <v>5.0067773683724086</v>
      </c>
      <c r="H24">
        <f>'S3 UE after recession'!AE24</f>
        <v>2.6038000434960509</v>
      </c>
      <c r="K24">
        <v>20</v>
      </c>
      <c r="L24" s="13">
        <f>'S3 UE after recession'!AG24</f>
        <v>1.6073658137957496</v>
      </c>
      <c r="M24" s="13">
        <f>'PE multi 1 (percent)'!AK24</f>
        <v>1.8237678779048725</v>
      </c>
      <c r="N24" s="13">
        <f>'PE multi 2 (percent)'!AK24</f>
        <v>1.9319689099594344</v>
      </c>
      <c r="O24" s="13">
        <f>'PE multi 3 (percent)'!AK24</f>
        <v>2.2565720061231191</v>
      </c>
      <c r="P24" s="13">
        <f>'PE multi 4 (percent)'!AK24</f>
        <v>2.472974070232242</v>
      </c>
      <c r="Q24" s="13">
        <f t="shared" si="0"/>
        <v>2.6038000434960509</v>
      </c>
      <c r="S24">
        <v>20</v>
      </c>
      <c r="T24" s="13">
        <f>'S3 UE after recession'!AF24</f>
        <v>1.9082000951483007</v>
      </c>
      <c r="U24" s="13">
        <f>'PE multi 1 (percent)'!AJ24</f>
        <v>2.0346584041678142</v>
      </c>
      <c r="V24" s="13">
        <f>'PE multi 2 (percent)'!AJ24</f>
        <v>2.0978875586775709</v>
      </c>
      <c r="W24" s="13">
        <f>'PE multi 3 (percent)'!AJ24</f>
        <v>2.2875750222068403</v>
      </c>
      <c r="X24" s="13">
        <f>'PE multi 4 (percent)'!AJ24</f>
        <v>2.4140333312263538</v>
      </c>
      <c r="Y24" s="13">
        <f t="shared" si="1"/>
        <v>2.6038000434960509</v>
      </c>
    </row>
    <row r="25" spans="1:25" x14ac:dyDescent="0.3">
      <c r="A25">
        <f t="shared" si="2"/>
        <v>7</v>
      </c>
      <c r="B25">
        <v>21</v>
      </c>
      <c r="C25" s="13">
        <f>'S3 UE after recession'!AH25</f>
        <v>4.7882949896673184</v>
      </c>
      <c r="D25" s="13">
        <f>'PE multi 1 (percent)'!AL25</f>
        <v>4.8349534498574309</v>
      </c>
      <c r="E25" s="13">
        <f>'PE multi 2 (percent)'!AL25</f>
        <v>4.8582826799524872</v>
      </c>
      <c r="F25" s="13">
        <f>'PE multi 3 (percent)'!AL25</f>
        <v>4.928270370237656</v>
      </c>
      <c r="G25" s="13">
        <f>'PE multi 4 (percent)'!AL25</f>
        <v>4.9749288304277686</v>
      </c>
      <c r="H25">
        <f>'S3 UE after recession'!AE25</f>
        <v>2.4418784354582352</v>
      </c>
      <c r="K25">
        <v>21</v>
      </c>
      <c r="L25" s="13">
        <f>'S3 UE after recession'!AG25</f>
        <v>1.6890744496773538</v>
      </c>
      <c r="M25" s="13">
        <f>'PE multi 1 (percent)'!AK25</f>
        <v>1.9144440437104802</v>
      </c>
      <c r="N25" s="13">
        <f>'PE multi 2 (percent)'!AK25</f>
        <v>2.0271288407270429</v>
      </c>
      <c r="O25" s="13">
        <f>'PE multi 3 (percent)'!AK25</f>
        <v>2.3651832317767321</v>
      </c>
      <c r="P25" s="13">
        <f>'PE multi 4 (percent)'!AK25</f>
        <v>2.5905528258098585</v>
      </c>
      <c r="Q25" s="13">
        <f t="shared" si="0"/>
        <v>2.4418784354582352</v>
      </c>
      <c r="S25">
        <v>21</v>
      </c>
      <c r="T25" s="13">
        <f>'S3 UE after recession'!AF25</f>
        <v>1.859256376883331</v>
      </c>
      <c r="U25" s="13">
        <f>'PE multi 1 (percent)'!AJ25</f>
        <v>2.0051356580823025</v>
      </c>
      <c r="V25" s="13">
        <f>'PE multi 2 (percent)'!AJ25</f>
        <v>2.0780752986817888</v>
      </c>
      <c r="W25" s="13">
        <f>'PE multi 3 (percent)'!AJ25</f>
        <v>2.2968942204802465</v>
      </c>
      <c r="X25" s="13">
        <f>'PE multi 4 (percent)'!AJ25</f>
        <v>2.4427735016792189</v>
      </c>
      <c r="Y25" s="13">
        <f t="shared" si="1"/>
        <v>2.4418784354582352</v>
      </c>
    </row>
    <row r="26" spans="1:25" x14ac:dyDescent="0.3">
      <c r="A26">
        <f t="shared" si="2"/>
        <v>8</v>
      </c>
      <c r="B26">
        <v>22</v>
      </c>
      <c r="C26" s="13">
        <f>'S3 UE after recession'!AH26</f>
        <v>5.0341098415552059</v>
      </c>
      <c r="D26" s="13">
        <f>'PE multi 1 (percent)'!AL26</f>
        <v>5.1193928890845113</v>
      </c>
      <c r="E26" s="13">
        <f>'PE multi 2 (percent)'!AL26</f>
        <v>5.162034412849164</v>
      </c>
      <c r="F26" s="13">
        <f>'PE multi 3 (percent)'!AL26</f>
        <v>5.2899589841431238</v>
      </c>
      <c r="G26" s="13">
        <f>'PE multi 4 (percent)'!AL26</f>
        <v>5.3752420316724292</v>
      </c>
      <c r="H26">
        <f>'S3 UE after recession'!AE26</f>
        <v>2.3677418976270115</v>
      </c>
      <c r="K26">
        <v>22</v>
      </c>
      <c r="L26" s="13">
        <f>'S3 UE after recession'!AG26</f>
        <v>1.5713003596969299</v>
      </c>
      <c r="M26" s="13">
        <f>'PE multi 1 (percent)'!AK26</f>
        <v>1.7540701639297422</v>
      </c>
      <c r="N26" s="13">
        <f>'PE multi 2 (percent)'!AK26</f>
        <v>1.8454550660461484</v>
      </c>
      <c r="O26" s="13">
        <f>'PE multi 3 (percent)'!AK26</f>
        <v>2.119609772395366</v>
      </c>
      <c r="P26" s="13">
        <f>'PE multi 4 (percent)'!AK26</f>
        <v>2.3023795766281783</v>
      </c>
      <c r="Q26" s="13">
        <f t="shared" si="0"/>
        <v>2.3677418976270115</v>
      </c>
      <c r="S26">
        <v>22</v>
      </c>
      <c r="T26" s="13">
        <f>'S3 UE after recession'!AF26</f>
        <v>2.1000687191442378</v>
      </c>
      <c r="U26" s="13">
        <f>'PE multi 1 (percent)'!AJ26</f>
        <v>2.2642240125773458</v>
      </c>
      <c r="V26" s="13">
        <f>'PE multi 2 (percent)'!AJ26</f>
        <v>2.3463016592939008</v>
      </c>
      <c r="W26" s="13">
        <f>'PE multi 3 (percent)'!AJ26</f>
        <v>2.5925345994435629</v>
      </c>
      <c r="X26" s="13">
        <f>'PE multi 4 (percent)'!AJ26</f>
        <v>2.756689892876671</v>
      </c>
      <c r="Y26" s="13">
        <f t="shared" si="1"/>
        <v>2.3677418976270115</v>
      </c>
    </row>
    <row r="27" spans="1:25" x14ac:dyDescent="0.3">
      <c r="A27">
        <f t="shared" si="2"/>
        <v>8</v>
      </c>
      <c r="B27">
        <v>23</v>
      </c>
      <c r="C27" s="13">
        <f>'S3 UE after recession'!AH27</f>
        <v>4.9253931446044694</v>
      </c>
      <c r="D27" s="13">
        <f>'PE multi 1 (percent)'!AL27</f>
        <v>4.9920883828280518</v>
      </c>
      <c r="E27" s="13">
        <f>'PE multi 2 (percent)'!AL27</f>
        <v>5.0254360019398439</v>
      </c>
      <c r="F27" s="13">
        <f>'PE multi 3 (percent)'!AL27</f>
        <v>5.1254788592752183</v>
      </c>
      <c r="G27" s="13">
        <f>'PE multi 4 (percent)'!AL27</f>
        <v>5.1921740974988024</v>
      </c>
      <c r="H27">
        <f>'S3 UE after recession'!AE27</f>
        <v>2.4189415011482693</v>
      </c>
      <c r="K27">
        <v>23</v>
      </c>
      <c r="L27" s="13">
        <f>'S3 UE after recession'!AG27</f>
        <v>1.6318642467036319</v>
      </c>
      <c r="M27" s="13">
        <f>'PE multi 1 (percent)'!AK27</f>
        <v>1.773790579876608</v>
      </c>
      <c r="N27" s="13">
        <f>'PE multi 2 (percent)'!AK27</f>
        <v>1.8447537464630965</v>
      </c>
      <c r="O27" s="13">
        <f>'PE multi 3 (percent)'!AK27</f>
        <v>2.0576432462225611</v>
      </c>
      <c r="P27" s="13">
        <f>'PE multi 4 (percent)'!AK27</f>
        <v>2.1995695793955381</v>
      </c>
      <c r="Q27" s="13">
        <f t="shared" si="0"/>
        <v>2.4189415011482693</v>
      </c>
      <c r="S27">
        <v>23</v>
      </c>
      <c r="T27" s="13">
        <f>'S3 UE after recession'!AF27</f>
        <v>2.3103626964340851</v>
      </c>
      <c r="U27" s="13">
        <f>'PE multi 1 (percent)'!AJ27</f>
        <v>2.4459457201928849</v>
      </c>
      <c r="V27" s="13">
        <f>'PE multi 2 (percent)'!AJ27</f>
        <v>2.5137372320722848</v>
      </c>
      <c r="W27" s="13">
        <f>'PE multi 3 (percent)'!AJ27</f>
        <v>2.7171117677104855</v>
      </c>
      <c r="X27" s="13">
        <f>'PE multi 4 (percent)'!AJ27</f>
        <v>2.8526947914692853</v>
      </c>
      <c r="Y27" s="13">
        <f t="shared" si="1"/>
        <v>2.4189415011482693</v>
      </c>
    </row>
    <row r="28" spans="1:25" x14ac:dyDescent="0.3">
      <c r="A28">
        <f t="shared" si="2"/>
        <v>8</v>
      </c>
      <c r="B28">
        <v>24</v>
      </c>
      <c r="C28" s="13">
        <f>'S3 UE after recession'!AH28</f>
        <v>4.8913506432464695</v>
      </c>
      <c r="D28" s="13">
        <f>'PE multi 1 (percent)'!AL28</f>
        <v>4.9347698748892954</v>
      </c>
      <c r="E28" s="13">
        <f>'PE multi 2 (percent)'!AL28</f>
        <v>4.9564794907107084</v>
      </c>
      <c r="F28" s="13">
        <f>'PE multi 3 (percent)'!AL28</f>
        <v>5.0216083381749472</v>
      </c>
      <c r="G28" s="13">
        <f>'PE multi 4 (percent)'!AL28</f>
        <v>5.0650275698177731</v>
      </c>
      <c r="H28">
        <f>'S3 UE after recession'!AE28</f>
        <v>2.1718620464787683</v>
      </c>
      <c r="K28">
        <v>24</v>
      </c>
      <c r="L28" s="13">
        <f>'S3 UE after recession'!AG28</f>
        <v>1.614470282524457</v>
      </c>
      <c r="M28" s="13">
        <f>'PE multi 1 (percent)'!AK28</f>
        <v>1.7406717607331448</v>
      </c>
      <c r="N28" s="13">
        <f>'PE multi 2 (percent)'!AK28</f>
        <v>1.8037724998374882</v>
      </c>
      <c r="O28" s="13">
        <f>'PE multi 3 (percent)'!AK28</f>
        <v>1.9930747171505194</v>
      </c>
      <c r="P28" s="13">
        <f>'PE multi 4 (percent)'!AK28</f>
        <v>2.1192761953592063</v>
      </c>
      <c r="Q28" s="13">
        <f t="shared" si="0"/>
        <v>2.1718620464787683</v>
      </c>
      <c r="S28">
        <v>24</v>
      </c>
      <c r="T28" s="13">
        <f>'S3 UE after recession'!AF28</f>
        <v>2.1562527641542681</v>
      </c>
      <c r="U28" s="13">
        <f>'PE multi 1 (percent)'!AJ28</f>
        <v>2.3277949828483955</v>
      </c>
      <c r="V28" s="13">
        <f>'PE multi 2 (percent)'!AJ28</f>
        <v>2.4135660921954587</v>
      </c>
      <c r="W28" s="13">
        <f>'PE multi 3 (percent)'!AJ28</f>
        <v>2.6708794202366493</v>
      </c>
      <c r="X28" s="13">
        <f>'PE multi 4 (percent)'!AJ28</f>
        <v>2.8424216389307775</v>
      </c>
      <c r="Y28" s="13">
        <f t="shared" si="1"/>
        <v>2.1718620464787683</v>
      </c>
    </row>
    <row r="29" spans="1:25" x14ac:dyDescent="0.3">
      <c r="A29">
        <f t="shared" si="2"/>
        <v>9</v>
      </c>
      <c r="B29">
        <v>25</v>
      </c>
      <c r="C29" s="13">
        <f>'S3 UE after recession'!AH29</f>
        <v>4.8183486285577688</v>
      </c>
      <c r="D29" s="13">
        <f>'PE multi 1 (percent)'!AL29</f>
        <v>4.8519328369726962</v>
      </c>
      <c r="E29" s="13">
        <f>'PE multi 2 (percent)'!AL29</f>
        <v>4.868724941180159</v>
      </c>
      <c r="F29" s="13">
        <f>'PE multi 3 (percent)'!AL29</f>
        <v>4.9191012538025509</v>
      </c>
      <c r="G29" s="13">
        <f>'PE multi 4 (percent)'!AL29</f>
        <v>4.9526854622174783</v>
      </c>
      <c r="H29">
        <f>'S3 UE after recession'!AE29</f>
        <v>2.0979491727885047</v>
      </c>
      <c r="K29">
        <v>25</v>
      </c>
      <c r="L29" s="13">
        <f>'S3 UE after recession'!AG29</f>
        <v>1.7697309423574161</v>
      </c>
      <c r="M29" s="13">
        <f>'PE multi 1 (percent)'!AK29</f>
        <v>1.8656658292521406</v>
      </c>
      <c r="N29" s="13">
        <f>'PE multi 2 (percent)'!AK29</f>
        <v>1.913633272699502</v>
      </c>
      <c r="O29" s="13">
        <f>'PE multi 3 (percent)'!AK29</f>
        <v>2.0575356030415888</v>
      </c>
      <c r="P29" s="13">
        <f>'PE multi 4 (percent)'!AK29</f>
        <v>2.1534704899363133</v>
      </c>
      <c r="Q29" s="13">
        <f t="shared" si="0"/>
        <v>2.0979491727885047</v>
      </c>
      <c r="S29">
        <v>25</v>
      </c>
      <c r="T29" s="13">
        <f>'S3 UE after recession'!AF29</f>
        <v>2.1042900491206273</v>
      </c>
      <c r="U29" s="13">
        <f>'PE multi 1 (percent)'!AJ29</f>
        <v>2.313179795720127</v>
      </c>
      <c r="V29" s="13">
        <f>'PE multi 2 (percent)'!AJ29</f>
        <v>2.4176246690198759</v>
      </c>
      <c r="W29" s="13">
        <f>'PE multi 3 (percent)'!AJ29</f>
        <v>2.7309592889191245</v>
      </c>
      <c r="X29" s="13">
        <f>'PE multi 4 (percent)'!AJ29</f>
        <v>2.9398490355186242</v>
      </c>
      <c r="Y29" s="13">
        <f t="shared" si="1"/>
        <v>2.0979491727885047</v>
      </c>
    </row>
    <row r="30" spans="1:25" x14ac:dyDescent="0.3">
      <c r="A30">
        <f t="shared" si="2"/>
        <v>9</v>
      </c>
      <c r="B30">
        <v>26</v>
      </c>
      <c r="C30" s="13">
        <f>'S3 UE after recession'!AH30</f>
        <v>4.8429614251980615</v>
      </c>
      <c r="D30" s="13">
        <f>'PE multi 1 (percent)'!AL30</f>
        <v>4.8526808510287323</v>
      </c>
      <c r="E30" s="13">
        <f>'PE multi 2 (percent)'!AL30</f>
        <v>4.8575405639440659</v>
      </c>
      <c r="F30" s="13">
        <f>'PE multi 3 (percent)'!AL30</f>
        <v>4.872119702690072</v>
      </c>
      <c r="G30" s="13">
        <f>'PE multi 4 (percent)'!AL30</f>
        <v>4.8818391285207428</v>
      </c>
      <c r="H30">
        <f>'S3 UE after recession'!AE30</f>
        <v>1.869423640249295</v>
      </c>
      <c r="K30">
        <v>26</v>
      </c>
      <c r="L30" s="13">
        <f>'S3 UE after recession'!AG30</f>
        <v>1.8471578998889537</v>
      </c>
      <c r="M30" s="13">
        <f>'PE multi 1 (percent)'!AK30</f>
        <v>1.9205953569453511</v>
      </c>
      <c r="N30" s="13">
        <f>'PE multi 2 (percent)'!AK30</f>
        <v>1.9573140854735493</v>
      </c>
      <c r="O30" s="13">
        <f>'PE multi 3 (percent)'!AK30</f>
        <v>2.0674702710581458</v>
      </c>
      <c r="P30" s="13">
        <f>'PE multi 4 (percent)'!AK30</f>
        <v>2.1409077281145432</v>
      </c>
      <c r="Q30" s="13">
        <f t="shared" si="0"/>
        <v>1.869423640249295</v>
      </c>
      <c r="S30">
        <v>26</v>
      </c>
      <c r="T30" s="13">
        <f>'S3 UE after recession'!AF30</f>
        <v>2.1062533091234963</v>
      </c>
      <c r="U30" s="13">
        <f>'PE multi 1 (percent)'!AJ30</f>
        <v>2.2566038008971763</v>
      </c>
      <c r="V30" s="13">
        <f>'PE multi 2 (percent)'!AJ30</f>
        <v>2.3317790467840167</v>
      </c>
      <c r="W30" s="13">
        <f>'PE multi 3 (percent)'!AJ30</f>
        <v>2.5573047844445371</v>
      </c>
      <c r="X30" s="13">
        <f>'PE multi 4 (percent)'!AJ30</f>
        <v>2.707655276218218</v>
      </c>
      <c r="Y30" s="13">
        <f t="shared" si="1"/>
        <v>1.869423640249295</v>
      </c>
    </row>
    <row r="31" spans="1:25" x14ac:dyDescent="0.3">
      <c r="A31">
        <f t="shared" si="2"/>
        <v>9</v>
      </c>
      <c r="B31">
        <v>27</v>
      </c>
      <c r="C31" s="13">
        <f>'S3 UE after recession'!AH31</f>
        <v>4.9005676079590392</v>
      </c>
      <c r="D31" s="13">
        <f>'PE multi 1 (percent)'!AL31</f>
        <v>4.9180755684472439</v>
      </c>
      <c r="E31" s="13">
        <f>'PE multi 2 (percent)'!AL31</f>
        <v>4.9268295486913471</v>
      </c>
      <c r="F31" s="13">
        <f>'PE multi 3 (percent)'!AL31</f>
        <v>4.9530914894236533</v>
      </c>
      <c r="G31" s="13">
        <f>'PE multi 4 (percent)'!AL31</f>
        <v>4.970599449911858</v>
      </c>
      <c r="H31">
        <f>'S3 UE after recession'!AE31</f>
        <v>1.7168233463935039</v>
      </c>
      <c r="K31">
        <v>27</v>
      </c>
      <c r="L31" s="13">
        <f>'S3 UE after recession'!AG31</f>
        <v>2.0341657050463215</v>
      </c>
      <c r="M31" s="13">
        <f>'PE multi 1 (percent)'!AK31</f>
        <v>2.1251864092912962</v>
      </c>
      <c r="N31" s="13">
        <f>'PE multi 2 (percent)'!AK31</f>
        <v>2.1706967614137831</v>
      </c>
      <c r="O31" s="13">
        <f>'PE multi 3 (percent)'!AK31</f>
        <v>2.3072278177812446</v>
      </c>
      <c r="P31" s="13">
        <f>'PE multi 4 (percent)'!AK31</f>
        <v>2.3982485220262184</v>
      </c>
      <c r="Q31" s="13">
        <f t="shared" si="0"/>
        <v>1.7168233463935039</v>
      </c>
      <c r="S31">
        <v>27</v>
      </c>
      <c r="T31" s="13">
        <f>'S3 UE after recession'!AF31</f>
        <v>1.835335812761552</v>
      </c>
      <c r="U31" s="13">
        <f>'PE multi 1 (percent)'!AJ31</f>
        <v>2.0051217808260127</v>
      </c>
      <c r="V31" s="13">
        <f>'PE multi 2 (percent)'!AJ31</f>
        <v>2.0900147648582434</v>
      </c>
      <c r="W31" s="13">
        <f>'PE multi 3 (percent)'!AJ31</f>
        <v>2.3446937169549349</v>
      </c>
      <c r="X31" s="13">
        <f>'PE multi 4 (percent)'!AJ31</f>
        <v>2.5144796850193964</v>
      </c>
      <c r="Y31" s="13">
        <f t="shared" si="1"/>
        <v>1.7168233463935039</v>
      </c>
    </row>
    <row r="32" spans="1:25" x14ac:dyDescent="0.3">
      <c r="A32">
        <f t="shared" si="2"/>
        <v>10</v>
      </c>
      <c r="B32">
        <v>28</v>
      </c>
      <c r="C32" s="13">
        <f>'S3 UE after recession'!AH32</f>
        <v>4.9187575954879756</v>
      </c>
      <c r="D32" s="13">
        <f>'PE multi 1 (percent)'!AL32</f>
        <v>4.9280964949456569</v>
      </c>
      <c r="E32" s="13">
        <f>'PE multi 2 (percent)'!AL32</f>
        <v>4.9327659446744976</v>
      </c>
      <c r="F32" s="13">
        <f>'PE multi 3 (percent)'!AL32</f>
        <v>4.9467742938610213</v>
      </c>
      <c r="G32" s="13">
        <f>'PE multi 4 (percent)'!AL32</f>
        <v>4.9561131933187026</v>
      </c>
      <c r="H32">
        <f>'S3 UE after recession'!AE32</f>
        <v>1.523721350305616</v>
      </c>
      <c r="K32">
        <v>28</v>
      </c>
      <c r="L32" s="13">
        <f>'S3 UE after recession'!AG32</f>
        <v>1.8846478128330153</v>
      </c>
      <c r="M32" s="13">
        <f>'PE multi 1 (percent)'!AK32</f>
        <v>1.9807512146703221</v>
      </c>
      <c r="N32" s="13">
        <f>'PE multi 2 (percent)'!AK32</f>
        <v>2.028802915588976</v>
      </c>
      <c r="O32" s="13">
        <f>'PE multi 3 (percent)'!AK32</f>
        <v>2.1729580183449357</v>
      </c>
      <c r="P32" s="13">
        <f>'PE multi 4 (percent)'!AK32</f>
        <v>2.2690614201822425</v>
      </c>
      <c r="Q32" s="13">
        <f t="shared" si="0"/>
        <v>1.523721350305616</v>
      </c>
      <c r="S32">
        <v>28</v>
      </c>
      <c r="T32" s="13">
        <f>'S3 UE after recession'!AF32</f>
        <v>1.9416384029412344</v>
      </c>
      <c r="U32" s="13">
        <f>'PE multi 1 (percent)'!AJ32</f>
        <v>2.1181394516918202</v>
      </c>
      <c r="V32" s="13">
        <f>'PE multi 2 (percent)'!AJ32</f>
        <v>2.206389976067114</v>
      </c>
      <c r="W32" s="13">
        <f>'PE multi 3 (percent)'!AJ32</f>
        <v>2.4711415491929927</v>
      </c>
      <c r="X32" s="13">
        <f>'PE multi 4 (percent)'!AJ32</f>
        <v>2.6476425979435794</v>
      </c>
      <c r="Y32" s="13">
        <f t="shared" si="1"/>
        <v>1.523721350305616</v>
      </c>
    </row>
    <row r="33" spans="1:25" x14ac:dyDescent="0.3">
      <c r="A33">
        <f t="shared" si="2"/>
        <v>10</v>
      </c>
      <c r="B33">
        <v>29</v>
      </c>
      <c r="C33" s="13">
        <f>'S3 UE after recession'!AH33</f>
        <v>4.6729371835367681</v>
      </c>
      <c r="D33" s="13">
        <f>'PE multi 1 (percent)'!AL33</f>
        <v>4.6719034673318154</v>
      </c>
      <c r="E33" s="13">
        <f>'PE multi 2 (percent)'!AL33</f>
        <v>4.6713866092293381</v>
      </c>
      <c r="F33" s="13">
        <f>'PE multi 3 (percent)'!AL33</f>
        <v>4.6698360349219081</v>
      </c>
      <c r="G33" s="13">
        <f>'PE multi 4 (percent)'!AL33</f>
        <v>4.6688023187169536</v>
      </c>
      <c r="H33">
        <f>'S3 UE after recession'!AE33</f>
        <v>1.4736628285456366</v>
      </c>
      <c r="K33">
        <v>29</v>
      </c>
      <c r="L33" s="13">
        <f>'S3 UE after recession'!AG33</f>
        <v>1.8078002545243006</v>
      </c>
      <c r="M33" s="13">
        <f>'PE multi 1 (percent)'!AK33</f>
        <v>1.8321824201213346</v>
      </c>
      <c r="N33" s="13">
        <f>'PE multi 2 (percent)'!AK33</f>
        <v>1.8443735029198516</v>
      </c>
      <c r="O33" s="13">
        <f>'PE multi 3 (percent)'!AK33</f>
        <v>1.8809467513154017</v>
      </c>
      <c r="P33" s="13">
        <f>'PE multi 4 (percent)'!AK33</f>
        <v>1.9053289169124357</v>
      </c>
      <c r="Q33" s="13">
        <f t="shared" si="0"/>
        <v>1.4736628285456366</v>
      </c>
      <c r="S33">
        <v>29</v>
      </c>
      <c r="T33" s="13">
        <f>'S3 UE after recession'!AF33</f>
        <v>1.9288693651184685</v>
      </c>
      <c r="U33" s="13">
        <f>'PE multi 1 (percent)'!AJ33</f>
        <v>2.0986732861176911</v>
      </c>
      <c r="V33" s="13">
        <f>'PE multi 2 (percent)'!AJ33</f>
        <v>2.1835752466173028</v>
      </c>
      <c r="W33" s="13">
        <f>'PE multi 3 (percent)'!AJ33</f>
        <v>2.4382811281161372</v>
      </c>
      <c r="X33" s="13">
        <f>'PE multi 4 (percent)'!AJ33</f>
        <v>2.6080850491153589</v>
      </c>
      <c r="Y33" s="13">
        <f t="shared" si="1"/>
        <v>1.4736628285456366</v>
      </c>
    </row>
    <row r="34" spans="1:25" x14ac:dyDescent="0.3">
      <c r="A34">
        <f t="shared" si="2"/>
        <v>10</v>
      </c>
      <c r="B34">
        <v>30</v>
      </c>
      <c r="C34" s="13">
        <f>'S3 UE after recession'!AH34</f>
        <v>4.4554867726891638</v>
      </c>
      <c r="D34" s="13">
        <f>'PE multi 1 (percent)'!AL34</f>
        <v>4.4788362800214605</v>
      </c>
      <c r="E34" s="13">
        <f>'PE multi 2 (percent)'!AL34</f>
        <v>4.490511033687608</v>
      </c>
      <c r="F34" s="13">
        <f>'PE multi 3 (percent)'!AL34</f>
        <v>4.5255352946860521</v>
      </c>
      <c r="G34" s="13">
        <f>'PE multi 4 (percent)'!AL34</f>
        <v>4.5488848020183488</v>
      </c>
      <c r="H34">
        <f>'S3 UE after recession'!AE34</f>
        <v>1.2777034744421776</v>
      </c>
      <c r="K34">
        <v>30</v>
      </c>
      <c r="L34" s="13">
        <f>'S3 UE after recession'!AG34</f>
        <v>1.821337796188538</v>
      </c>
      <c r="M34" s="13">
        <f>'PE multi 1 (percent)'!AK34</f>
        <v>1.8265573612748138</v>
      </c>
      <c r="N34" s="13">
        <f>'PE multi 2 (percent)'!AK34</f>
        <v>1.8291671438179513</v>
      </c>
      <c r="O34" s="13">
        <f>'PE multi 3 (percent)'!AK34</f>
        <v>1.8369964914473647</v>
      </c>
      <c r="P34" s="13">
        <f>'PE multi 4 (percent)'!AK34</f>
        <v>1.8422160565336396</v>
      </c>
      <c r="Q34" s="13">
        <f t="shared" si="0"/>
        <v>1.2777034744421776</v>
      </c>
      <c r="S34">
        <v>30</v>
      </c>
      <c r="T34" s="13">
        <f>'S3 UE after recession'!AF34</f>
        <v>1.7571004509121071</v>
      </c>
      <c r="U34" s="13">
        <f>'PE multi 1 (percent)'!AJ34</f>
        <v>1.9711077603686125</v>
      </c>
      <c r="V34" s="13">
        <f>'PE multi 2 (percent)'!AJ34</f>
        <v>2.0781114150968651</v>
      </c>
      <c r="W34" s="13">
        <f>'PE multi 3 (percent)'!AJ34</f>
        <v>2.3991223792816232</v>
      </c>
      <c r="X34" s="13">
        <f>'PE multi 4 (percent)'!AJ34</f>
        <v>2.6131296887381277</v>
      </c>
      <c r="Y34" s="13">
        <f t="shared" si="1"/>
        <v>1.2777034744421776</v>
      </c>
    </row>
    <row r="35" spans="1:25" x14ac:dyDescent="0.3">
      <c r="A35">
        <f t="shared" si="2"/>
        <v>11</v>
      </c>
      <c r="B35">
        <v>31</v>
      </c>
      <c r="C35" s="13">
        <f>'S3 UE after recession'!AH35</f>
        <v>4.4938038010961483</v>
      </c>
      <c r="D35" s="13">
        <f>'PE multi 1 (percent)'!AL35</f>
        <v>4.4608329384696246</v>
      </c>
      <c r="E35" s="13">
        <f>'PE multi 2 (percent)'!AL35</f>
        <v>4.4443475071563645</v>
      </c>
      <c r="F35" s="13">
        <f>'PE multi 3 (percent)'!AL35</f>
        <v>4.3948912132165789</v>
      </c>
      <c r="G35" s="13">
        <f>'PE multi 4 (percent)'!AL35</f>
        <v>4.361920350590057</v>
      </c>
      <c r="H35">
        <f>'S3 UE after recession'!AE35</f>
        <v>1.2895778836088736</v>
      </c>
      <c r="K35">
        <v>31</v>
      </c>
      <c r="L35" s="13">
        <f>'S3 UE after recession'!AG35</f>
        <v>1.684799176057898</v>
      </c>
      <c r="M35" s="13">
        <f>'PE multi 1 (percent)'!AK35</f>
        <v>1.6963538666820357</v>
      </c>
      <c r="N35" s="13">
        <f>'PE multi 2 (percent)'!AK35</f>
        <v>1.7021312119941046</v>
      </c>
      <c r="O35" s="13">
        <f>'PE multi 3 (percent)'!AK35</f>
        <v>1.7194632479303111</v>
      </c>
      <c r="P35" s="13">
        <f>'PE multi 4 (percent)'!AK35</f>
        <v>1.7310179385544489</v>
      </c>
      <c r="Q35" s="13">
        <f t="shared" si="0"/>
        <v>1.2895778836088736</v>
      </c>
      <c r="S35">
        <v>31</v>
      </c>
      <c r="T35" s="13">
        <f>'S3 UE after recession'!AF35</f>
        <v>1.6432794141418547</v>
      </c>
      <c r="U35" s="13">
        <f>'PE multi 1 (percent)'!AJ35</f>
        <v>1.8326461253304895</v>
      </c>
      <c r="V35" s="13">
        <f>'PE multi 2 (percent)'!AJ35</f>
        <v>1.9273294809248069</v>
      </c>
      <c r="W35" s="13">
        <f>'PE multi 3 (percent)'!AJ35</f>
        <v>2.2113795477077591</v>
      </c>
      <c r="X35" s="13">
        <f>'PE multi 4 (percent)'!AJ35</f>
        <v>2.4007462588963948</v>
      </c>
      <c r="Y35" s="13">
        <f t="shared" si="1"/>
        <v>1.2895778836088736</v>
      </c>
    </row>
    <row r="36" spans="1:25" x14ac:dyDescent="0.3">
      <c r="A36">
        <f t="shared" si="2"/>
        <v>11</v>
      </c>
      <c r="B36">
        <v>32</v>
      </c>
      <c r="C36" s="13">
        <f>'S3 UE after recession'!AH36</f>
        <v>4.5561682467908637</v>
      </c>
      <c r="D36" s="13">
        <f>'PE multi 1 (percent)'!AL36</f>
        <v>4.4721876894595605</v>
      </c>
      <c r="E36" s="13">
        <f>'PE multi 2 (percent)'!AL36</f>
        <v>4.4301974107939079</v>
      </c>
      <c r="F36" s="13">
        <f>'PE multi 3 (percent)'!AL36</f>
        <v>4.3042265747969521</v>
      </c>
      <c r="G36" s="13">
        <f>'PE multi 4 (percent)'!AL36</f>
        <v>4.2202460174656471</v>
      </c>
      <c r="H36">
        <f>'S3 UE after recession'!AE36</f>
        <v>1.3154647983882077</v>
      </c>
      <c r="K36">
        <v>32</v>
      </c>
      <c r="L36" s="13">
        <f>'S3 UE after recession'!AG36</f>
        <v>1.5671783312696972</v>
      </c>
      <c r="M36" s="13">
        <f>'PE multi 1 (percent)'!AK36</f>
        <v>1.5408861146804345</v>
      </c>
      <c r="N36" s="13">
        <f>'PE multi 2 (percent)'!AK36</f>
        <v>1.5277400063858027</v>
      </c>
      <c r="O36" s="13">
        <f>'PE multi 3 (percent)'!AK36</f>
        <v>1.4883016815019081</v>
      </c>
      <c r="P36" s="13">
        <f>'PE multi 4 (percent)'!AK36</f>
        <v>1.4620094649126454</v>
      </c>
      <c r="Q36" s="13">
        <f t="shared" si="0"/>
        <v>1.3154647983882077</v>
      </c>
      <c r="S36">
        <v>32</v>
      </c>
      <c r="T36" s="13">
        <f>'S3 UE after recession'!AF36</f>
        <v>1.5367395799054071</v>
      </c>
      <c r="U36" s="13">
        <f>'PE multi 1 (percent)'!AJ36</f>
        <v>1.7145822881769694</v>
      </c>
      <c r="V36" s="13">
        <f>'PE multi 2 (percent)'!AJ36</f>
        <v>1.8035036423127515</v>
      </c>
      <c r="W36" s="13">
        <f>'PE multi 3 (percent)'!AJ36</f>
        <v>2.070267704720095</v>
      </c>
      <c r="X36" s="13">
        <f>'PE multi 4 (percent)'!AJ36</f>
        <v>2.2481104129916583</v>
      </c>
      <c r="Y36" s="13">
        <f t="shared" si="1"/>
        <v>1.3154647983882077</v>
      </c>
    </row>
    <row r="37" spans="1:25" x14ac:dyDescent="0.3">
      <c r="A37">
        <f t="shared" si="2"/>
        <v>11</v>
      </c>
      <c r="B37">
        <v>33</v>
      </c>
      <c r="C37" s="13">
        <f>'S3 UE after recession'!AH37</f>
        <v>4.5007442379402773</v>
      </c>
      <c r="D37" s="13">
        <f>'PE multi 1 (percent)'!AL37</f>
        <v>4.3398833576538633</v>
      </c>
      <c r="E37" s="13">
        <f>'PE multi 2 (percent)'!AL37</f>
        <v>4.2594529175106546</v>
      </c>
      <c r="F37" s="13">
        <f>'PE multi 3 (percent)'!AL37</f>
        <v>4.0181615970810336</v>
      </c>
      <c r="G37" s="13">
        <f>'PE multi 4 (percent)'!AL37</f>
        <v>3.8573007167946178</v>
      </c>
      <c r="H37">
        <f>'S3 UE after recession'!AE37</f>
        <v>1.2851641361144088</v>
      </c>
      <c r="K37">
        <v>33</v>
      </c>
      <c r="L37" s="13">
        <f>'S3 UE after recession'!AG37</f>
        <v>1.401437528068386</v>
      </c>
      <c r="M37" s="13">
        <f>'PE multi 1 (percent)'!AK37</f>
        <v>1.3479616731965383</v>
      </c>
      <c r="N37" s="13">
        <f>'PE multi 2 (percent)'!AK37</f>
        <v>1.3212237457606149</v>
      </c>
      <c r="O37" s="13">
        <f>'PE multi 3 (percent)'!AK37</f>
        <v>1.2410099634528438</v>
      </c>
      <c r="P37" s="13">
        <f>'PE multi 4 (percent)'!AK37</f>
        <v>1.1875341085809961</v>
      </c>
      <c r="Q37" s="13">
        <f t="shared" si="0"/>
        <v>1.2851641361144088</v>
      </c>
      <c r="S37">
        <v>33</v>
      </c>
      <c r="T37" s="13">
        <f>'S3 UE after recession'!AF37</f>
        <v>1.5795022051358742</v>
      </c>
      <c r="U37" s="13">
        <f>'PE multi 1 (percent)'!AJ37</f>
        <v>1.7550974312504577</v>
      </c>
      <c r="V37" s="13">
        <f>'PE multi 2 (percent)'!AJ37</f>
        <v>1.842895044307749</v>
      </c>
      <c r="W37" s="13">
        <f>'PE multi 3 (percent)'!AJ37</f>
        <v>2.1062878834796246</v>
      </c>
      <c r="X37" s="13">
        <f>'PE multi 4 (percent)'!AJ37</f>
        <v>2.2818831095942071</v>
      </c>
      <c r="Y37" s="13">
        <f t="shared" si="1"/>
        <v>1.2851641361144088</v>
      </c>
    </row>
    <row r="38" spans="1:25" x14ac:dyDescent="0.3">
      <c r="A38">
        <f t="shared" si="2"/>
        <v>12</v>
      </c>
      <c r="B38">
        <v>34</v>
      </c>
      <c r="C38" s="13">
        <f>'S3 UE after recession'!AH38</f>
        <v>4.5228568431693281</v>
      </c>
      <c r="D38" s="13">
        <f>'PE multi 1 (percent)'!AL38</f>
        <v>4.3895807042153256</v>
      </c>
      <c r="E38" s="13">
        <f>'PE multi 2 (percent)'!AL38</f>
        <v>4.3229426347383262</v>
      </c>
      <c r="F38" s="13">
        <f>'PE multi 3 (percent)'!AL38</f>
        <v>4.1230284263073225</v>
      </c>
      <c r="G38" s="13">
        <f>'PE multi 4 (percent)'!AL38</f>
        <v>3.9897522873533218</v>
      </c>
      <c r="H38">
        <f>'S3 UE after recession'!AE38</f>
        <v>1.1481084567803683</v>
      </c>
      <c r="K38">
        <v>34</v>
      </c>
      <c r="L38" s="13">
        <f>'S3 UE after recession'!AG38</f>
        <v>1.4331688118519548</v>
      </c>
      <c r="M38" s="13">
        <f>'PE multi 1 (percent)'!AK38</f>
        <v>1.4127244521841851</v>
      </c>
      <c r="N38" s="13">
        <f>'PE multi 2 (percent)'!AK38</f>
        <v>1.4025022723502998</v>
      </c>
      <c r="O38" s="13">
        <f>'PE multi 3 (percent)'!AK38</f>
        <v>1.3718357328486457</v>
      </c>
      <c r="P38" s="13">
        <f>'PE multi 4 (percent)'!AK38</f>
        <v>1.351391373180876</v>
      </c>
      <c r="Q38" s="13">
        <f t="shared" si="0"/>
        <v>1.1481084567803683</v>
      </c>
      <c r="S38">
        <v>34</v>
      </c>
      <c r="T38" s="13">
        <f>'S3 UE after recession'!AF38</f>
        <v>1.572402728768739</v>
      </c>
      <c r="U38" s="13">
        <f>'PE multi 1 (percent)'!AJ38</f>
        <v>1.7550301059344484</v>
      </c>
      <c r="V38" s="13">
        <f>'PE multi 2 (percent)'!AJ38</f>
        <v>1.8463437945173036</v>
      </c>
      <c r="W38" s="13">
        <f>'PE multi 3 (percent)'!AJ38</f>
        <v>2.1202848602658682</v>
      </c>
      <c r="X38" s="13">
        <f>'PE multi 4 (percent)'!AJ38</f>
        <v>2.3029122374315776</v>
      </c>
      <c r="Y38" s="13">
        <f t="shared" si="1"/>
        <v>1.1481084567803683</v>
      </c>
    </row>
    <row r="39" spans="1:25" x14ac:dyDescent="0.3">
      <c r="A39">
        <f t="shared" si="2"/>
        <v>12</v>
      </c>
      <c r="B39">
        <v>35</v>
      </c>
      <c r="C39" s="13">
        <f>'S3 UE after recession'!AH39</f>
        <v>4.8254660791588604</v>
      </c>
      <c r="D39" s="13">
        <f>'PE multi 1 (percent)'!AL39</f>
        <v>4.6546642851750191</v>
      </c>
      <c r="E39" s="13">
        <f>'PE multi 2 (percent)'!AL39</f>
        <v>4.5692633881830966</v>
      </c>
      <c r="F39" s="13">
        <f>'PE multi 3 (percent)'!AL39</f>
        <v>4.3130606972073346</v>
      </c>
      <c r="G39" s="13">
        <f>'PE multi 4 (percent)'!AL39</f>
        <v>4.1422589032234933</v>
      </c>
      <c r="H39">
        <f>'S3 UE after recession'!AE39</f>
        <v>0.98431200427646237</v>
      </c>
      <c r="K39">
        <v>35</v>
      </c>
      <c r="L39" s="13">
        <f>'S3 UE after recession'!AG39</f>
        <v>1.2999670351609627</v>
      </c>
      <c r="M39" s="13">
        <f>'PE multi 1 (percent)'!AK39</f>
        <v>1.250983035593678</v>
      </c>
      <c r="N39" s="13">
        <f>'PE multi 2 (percent)'!AK39</f>
        <v>1.226491035810036</v>
      </c>
      <c r="O39" s="13">
        <f>'PE multi 3 (percent)'!AK39</f>
        <v>1.1530150364591094</v>
      </c>
      <c r="P39" s="13">
        <f>'PE multi 4 (percent)'!AK39</f>
        <v>1.1040310368918256</v>
      </c>
      <c r="Q39" s="13">
        <f t="shared" si="0"/>
        <v>0.98431200427646237</v>
      </c>
      <c r="S39">
        <v>35</v>
      </c>
      <c r="T39" s="13">
        <f>'S3 UE after recession'!AF39</f>
        <v>1.5427264940549525</v>
      </c>
      <c r="U39" s="13">
        <f>'PE multi 1 (percent)'!AJ39</f>
        <v>1.6972560669767498</v>
      </c>
      <c r="V39" s="13">
        <f>'PE multi 2 (percent)'!AJ39</f>
        <v>1.7745208534376484</v>
      </c>
      <c r="W39" s="13">
        <f>'PE multi 3 (percent)'!AJ39</f>
        <v>2.0063152128203443</v>
      </c>
      <c r="X39" s="13">
        <f>'PE multi 4 (percent)'!AJ39</f>
        <v>2.1608447857421416</v>
      </c>
      <c r="Y39" s="13">
        <f t="shared" si="1"/>
        <v>0.98431200427646237</v>
      </c>
    </row>
    <row r="40" spans="1:25" x14ac:dyDescent="0.3">
      <c r="A40">
        <f t="shared" si="2"/>
        <v>12</v>
      </c>
      <c r="B40">
        <v>36</v>
      </c>
      <c r="C40" s="13">
        <f>'S3 UE after recession'!AH40</f>
        <v>4.3751414216122262</v>
      </c>
      <c r="D40" s="13">
        <f>'PE multi 1 (percent)'!AL40</f>
        <v>4.1632833368704381</v>
      </c>
      <c r="E40" s="13">
        <f>'PE multi 2 (percent)'!AL40</f>
        <v>4.0573542944995422</v>
      </c>
      <c r="F40" s="13">
        <f>'PE multi 3 (percent)'!AL40</f>
        <v>3.73956716738686</v>
      </c>
      <c r="G40" s="13">
        <f>'PE multi 4 (percent)'!AL40</f>
        <v>3.5277090826450719</v>
      </c>
      <c r="H40">
        <f>'S3 UE after recession'!AE40</f>
        <v>1.0932787494230056</v>
      </c>
      <c r="K40">
        <v>36</v>
      </c>
      <c r="L40" s="13">
        <f>'S3 UE after recession'!AG40</f>
        <v>1.5115564941202031</v>
      </c>
      <c r="M40" s="13">
        <f>'PE multi 1 (percent)'!AK40</f>
        <v>1.4537932353201581</v>
      </c>
      <c r="N40" s="13">
        <f>'PE multi 2 (percent)'!AK40</f>
        <v>1.4249116059201361</v>
      </c>
      <c r="O40" s="13">
        <f>'PE multi 3 (percent)'!AK40</f>
        <v>1.3382667177200691</v>
      </c>
      <c r="P40" s="13">
        <f>'PE multi 4 (percent)'!AK40</f>
        <v>1.2805034589200242</v>
      </c>
      <c r="Q40" s="13">
        <f t="shared" si="0"/>
        <v>1.0932787494230056</v>
      </c>
      <c r="S40">
        <v>36</v>
      </c>
      <c r="T40" s="13">
        <f>'S3 UE after recession'!AF40</f>
        <v>1.3958813061404935</v>
      </c>
      <c r="U40" s="13">
        <f>'PE multi 1 (percent)'!AJ40</f>
        <v>1.5775104657840746</v>
      </c>
      <c r="V40" s="13">
        <f>'PE multi 2 (percent)'!AJ40</f>
        <v>1.6683250456058651</v>
      </c>
      <c r="W40" s="13">
        <f>'PE multi 3 (percent)'!AJ40</f>
        <v>1.9407687850712367</v>
      </c>
      <c r="X40" s="13">
        <f>'PE multi 4 (percent)'!AJ40</f>
        <v>2.1223979447148178</v>
      </c>
      <c r="Y40" s="13">
        <f t="shared" si="1"/>
        <v>1.0932787494230056</v>
      </c>
    </row>
    <row r="41" spans="1:25" x14ac:dyDescent="0.3">
      <c r="A41">
        <f t="shared" si="2"/>
        <v>13</v>
      </c>
      <c r="B41">
        <v>37</v>
      </c>
      <c r="C41" s="13">
        <f>'S3 UE after recession'!AH41</f>
        <v>4.1636064780278987</v>
      </c>
      <c r="D41" s="13">
        <f>'PE multi 1 (percent)'!AL41</f>
        <v>3.9828037628722841</v>
      </c>
      <c r="E41" s="13">
        <f>'PE multi 2 (percent)'!AL41</f>
        <v>3.8924024052944768</v>
      </c>
      <c r="F41" s="13">
        <f>'PE multi 3 (percent)'!AL41</f>
        <v>3.6211983325610566</v>
      </c>
      <c r="G41" s="13">
        <f>'PE multi 4 (percent)'!AL41</f>
        <v>3.440395617405442</v>
      </c>
      <c r="H41">
        <f>'S3 UE after recession'!AE41</f>
        <v>0.99246341405102756</v>
      </c>
      <c r="K41">
        <v>37</v>
      </c>
      <c r="L41" s="13">
        <f>'S3 UE after recession'!AG41</f>
        <v>1.2966648960692639</v>
      </c>
      <c r="M41" s="13">
        <f>'PE multi 1 (percent)'!AK41</f>
        <v>1.243499666426974</v>
      </c>
      <c r="N41" s="13">
        <f>'PE multi 2 (percent)'!AK41</f>
        <v>1.2169170516058285</v>
      </c>
      <c r="O41" s="13">
        <f>'PE multi 3 (percent)'!AK41</f>
        <v>1.1371692071423931</v>
      </c>
      <c r="P41" s="13">
        <f>'PE multi 4 (percent)'!AK41</f>
        <v>1.0840039775001022</v>
      </c>
      <c r="Q41" s="13">
        <f t="shared" ref="Q41:Q52" si="3">H41</f>
        <v>0.99246341405102756</v>
      </c>
      <c r="S41">
        <v>37</v>
      </c>
      <c r="T41" s="13">
        <f>'S3 UE after recession'!AF41</f>
        <v>1.2552223309516641</v>
      </c>
      <c r="U41" s="13">
        <f>'PE multi 1 (percent)'!AJ41</f>
        <v>1.3987851506010749</v>
      </c>
      <c r="V41" s="13">
        <f>'PE multi 2 (percent)'!AJ41</f>
        <v>1.4705665604257794</v>
      </c>
      <c r="W41" s="13">
        <f>'PE multi 3 (percent)'!AJ41</f>
        <v>1.6859107898998955</v>
      </c>
      <c r="X41" s="13">
        <f>'PE multi 4 (percent)'!AJ41</f>
        <v>1.8294736095493054</v>
      </c>
      <c r="Y41" s="13">
        <f t="shared" ref="Y41:Y52" si="4">Q41</f>
        <v>0.99246341405102756</v>
      </c>
    </row>
    <row r="42" spans="1:25" x14ac:dyDescent="0.3">
      <c r="A42">
        <f t="shared" si="2"/>
        <v>13</v>
      </c>
      <c r="B42">
        <v>38</v>
      </c>
      <c r="C42" s="13">
        <f>'S3 UE after recession'!AH42</f>
        <v>4.0355423331386016</v>
      </c>
      <c r="D42" s="13">
        <f>'PE multi 1 (percent)'!AL42</f>
        <v>3.8275897669235706</v>
      </c>
      <c r="E42" s="13">
        <f>'PE multi 2 (percent)'!AL42</f>
        <v>3.7236134838160568</v>
      </c>
      <c r="F42" s="13">
        <f>'PE multi 3 (percent)'!AL42</f>
        <v>3.4116846344935103</v>
      </c>
      <c r="G42" s="13">
        <f>'PE multi 4 (percent)'!AL42</f>
        <v>3.2037320682784811</v>
      </c>
      <c r="H42">
        <f>'S3 UE after recession'!AE42</f>
        <v>0.88814627687590209</v>
      </c>
      <c r="K42">
        <v>38</v>
      </c>
      <c r="L42" s="13">
        <f>'S3 UE after recession'!AG42</f>
        <v>1.3170902009575647</v>
      </c>
      <c r="M42" s="13">
        <f>'PE multi 1 (percent)'!AK42</f>
        <v>1.2653019127871001</v>
      </c>
      <c r="N42" s="13">
        <f>'PE multi 2 (percent)'!AK42</f>
        <v>1.2394077687018674</v>
      </c>
      <c r="O42" s="13">
        <f>'PE multi 3 (percent)'!AK42</f>
        <v>1.1617253364461702</v>
      </c>
      <c r="P42" s="13">
        <f>'PE multi 4 (percent)'!AK42</f>
        <v>1.1099370482757056</v>
      </c>
      <c r="Q42" s="13">
        <f t="shared" si="3"/>
        <v>0.88814627687590209</v>
      </c>
      <c r="S42">
        <v>38</v>
      </c>
      <c r="T42" s="13">
        <f>'S3 UE after recession'!AF42</f>
        <v>1.2356735223653894</v>
      </c>
      <c r="U42" s="13">
        <f>'PE multi 1 (percent)'!AJ42</f>
        <v>1.3837139594958296</v>
      </c>
      <c r="V42" s="13">
        <f>'PE multi 2 (percent)'!AJ42</f>
        <v>1.4577341780610498</v>
      </c>
      <c r="W42" s="13">
        <f>'PE multi 3 (percent)'!AJ42</f>
        <v>1.6797948337567092</v>
      </c>
      <c r="X42" s="13">
        <f>'PE multi 4 (percent)'!AJ42</f>
        <v>1.8278352708871495</v>
      </c>
      <c r="Y42" s="13">
        <f t="shared" si="4"/>
        <v>0.88814627687590209</v>
      </c>
    </row>
    <row r="43" spans="1:25" x14ac:dyDescent="0.3">
      <c r="A43">
        <f t="shared" si="2"/>
        <v>13</v>
      </c>
      <c r="B43">
        <v>39</v>
      </c>
      <c r="C43" s="13">
        <f>'S3 UE after recession'!AH43</f>
        <v>3.9768481660451398</v>
      </c>
      <c r="D43" s="13">
        <f>'PE multi 1 (percent)'!AL43</f>
        <v>3.7577939621835972</v>
      </c>
      <c r="E43" s="13">
        <f>'PE multi 2 (percent)'!AL43</f>
        <v>3.6482668602528276</v>
      </c>
      <c r="F43" s="13">
        <f>'PE multi 3 (percent)'!AL43</f>
        <v>3.3196855544605137</v>
      </c>
      <c r="G43" s="13">
        <f>'PE multi 4 (percent)'!AL43</f>
        <v>3.1006313505989729</v>
      </c>
      <c r="H43">
        <f>'S3 UE after recession'!AE43</f>
        <v>0.89872102314501212</v>
      </c>
      <c r="K43">
        <v>39</v>
      </c>
      <c r="L43" s="13">
        <f>'S3 UE after recession'!AG43</f>
        <v>1.3523156820190296</v>
      </c>
      <c r="M43" s="13">
        <f>'PE multi 1 (percent)'!AK43</f>
        <v>1.2835655227821272</v>
      </c>
      <c r="N43" s="13">
        <f>'PE multi 2 (percent)'!AK43</f>
        <v>1.249190443163676</v>
      </c>
      <c r="O43" s="13">
        <f>'PE multi 3 (percent)'!AK43</f>
        <v>1.1460652043083233</v>
      </c>
      <c r="P43" s="13">
        <f>'PE multi 4 (percent)'!AK43</f>
        <v>1.0773150450714208</v>
      </c>
      <c r="Q43" s="13">
        <f t="shared" si="3"/>
        <v>0.89872102314501212</v>
      </c>
      <c r="S43">
        <v>39</v>
      </c>
      <c r="T43" s="13">
        <f>'S3 UE after recession'!AF43</f>
        <v>1.2475894661974669</v>
      </c>
      <c r="U43" s="13">
        <f>'PE multi 1 (percent)'!AJ43</f>
        <v>1.3921629264468045</v>
      </c>
      <c r="V43" s="13">
        <f>'PE multi 2 (percent)'!AJ43</f>
        <v>1.4644496565714737</v>
      </c>
      <c r="W43" s="13">
        <f>'PE multi 3 (percent)'!AJ43</f>
        <v>1.6813098469454797</v>
      </c>
      <c r="X43" s="13">
        <f>'PE multi 4 (percent)'!AJ43</f>
        <v>1.8258833071948173</v>
      </c>
      <c r="Y43" s="13">
        <f t="shared" si="4"/>
        <v>0.89872102314501212</v>
      </c>
    </row>
    <row r="44" spans="1:25" x14ac:dyDescent="0.3">
      <c r="A44">
        <f t="shared" si="2"/>
        <v>14</v>
      </c>
      <c r="B44">
        <v>40</v>
      </c>
      <c r="C44" s="13">
        <f>'S3 UE after recession'!AH44</f>
        <v>4.071498517019589</v>
      </c>
      <c r="D44" s="13">
        <f>'PE multi 1 (percent)'!AL44</f>
        <v>3.843990797019857</v>
      </c>
      <c r="E44" s="13">
        <f>'PE multi 2 (percent)'!AL44</f>
        <v>3.730236937019991</v>
      </c>
      <c r="F44" s="13">
        <f>'PE multi 3 (percent)'!AL44</f>
        <v>3.3889753570203949</v>
      </c>
      <c r="G44" s="13">
        <f>'PE multi 4 (percent)'!AL44</f>
        <v>3.1614676370206629</v>
      </c>
      <c r="H44">
        <f>'S3 UE after recession'!AE44</f>
        <v>0.80846778812645792</v>
      </c>
      <c r="K44">
        <v>40</v>
      </c>
      <c r="L44" s="13">
        <f>'S3 UE after recession'!AG44</f>
        <v>1.2419262024139295</v>
      </c>
      <c r="M44" s="13">
        <f>'PE multi 1 (percent)'!AK44</f>
        <v>1.1618784077520719</v>
      </c>
      <c r="N44" s="13">
        <f>'PE multi 2 (percent)'!AK44</f>
        <v>1.1218545104211426</v>
      </c>
      <c r="O44" s="13">
        <f>'PE multi 3 (percent)'!AK44</f>
        <v>1.0017828184283557</v>
      </c>
      <c r="P44" s="13">
        <f>'PE multi 4 (percent)'!AK44</f>
        <v>0.92173502376649807</v>
      </c>
      <c r="Q44" s="13">
        <f t="shared" si="3"/>
        <v>0.80846778812645792</v>
      </c>
      <c r="S44">
        <v>40</v>
      </c>
      <c r="T44" s="13">
        <f>'S3 UE after recession'!AF44</f>
        <v>1.0800484934944778</v>
      </c>
      <c r="U44" s="13">
        <f>'PE multi 1 (percent)'!AJ44</f>
        <v>1.2248956211309316</v>
      </c>
      <c r="V44" s="13">
        <f>'PE multi 2 (percent)'!AJ44</f>
        <v>1.297319184949159</v>
      </c>
      <c r="W44" s="13">
        <f>'PE multi 3 (percent)'!AJ44</f>
        <v>1.5145898764038401</v>
      </c>
      <c r="X44" s="13">
        <f>'PE multi 4 (percent)'!AJ44</f>
        <v>1.6594370040402948</v>
      </c>
      <c r="Y44" s="13">
        <f t="shared" si="4"/>
        <v>0.80846778812645792</v>
      </c>
    </row>
    <row r="45" spans="1:25" x14ac:dyDescent="0.3">
      <c r="A45">
        <f t="shared" si="2"/>
        <v>14</v>
      </c>
      <c r="B45">
        <v>41</v>
      </c>
      <c r="C45" s="13">
        <f>'S3 UE after recession'!AH45</f>
        <v>4.066491459195027</v>
      </c>
      <c r="D45" s="13">
        <f>'PE multi 1 (percent)'!AL45</f>
        <v>3.791944148965583</v>
      </c>
      <c r="E45" s="13">
        <f>'PE multi 2 (percent)'!AL45</f>
        <v>3.654670493850861</v>
      </c>
      <c r="F45" s="13">
        <f>'PE multi 3 (percent)'!AL45</f>
        <v>3.2428495285066949</v>
      </c>
      <c r="G45" s="13">
        <f>'PE multi 4 (percent)'!AL45</f>
        <v>2.9683022182772518</v>
      </c>
      <c r="H45">
        <f>'S3 UE after recession'!AE45</f>
        <v>0.70899780218848074</v>
      </c>
      <c r="K45">
        <v>41</v>
      </c>
      <c r="L45" s="13">
        <f>'S3 UE after recession'!AG45</f>
        <v>1.1477644927083306</v>
      </c>
      <c r="M45" s="13">
        <f>'PE multi 1 (percent)'!AK45</f>
        <v>1.0715056146799604</v>
      </c>
      <c r="N45" s="13">
        <f>'PE multi 2 (percent)'!AK45</f>
        <v>1.0333761756657749</v>
      </c>
      <c r="O45" s="13">
        <f>'PE multi 3 (percent)'!AK45</f>
        <v>0.91898785862321919</v>
      </c>
      <c r="P45" s="13">
        <f>'PE multi 4 (percent)'!AK45</f>
        <v>0.84272898059484813</v>
      </c>
      <c r="Q45" s="13">
        <f t="shared" si="3"/>
        <v>0.70899780218848074</v>
      </c>
      <c r="S45">
        <v>41</v>
      </c>
      <c r="T45" s="13">
        <f>'S3 UE after recession'!AF45</f>
        <v>1.0183693922607819</v>
      </c>
      <c r="U45" s="13">
        <f>'PE multi 1 (percent)'!AJ45</f>
        <v>1.1871120614798096</v>
      </c>
      <c r="V45" s="13">
        <f>'PE multi 2 (percent)'!AJ45</f>
        <v>1.2714833960893239</v>
      </c>
      <c r="W45" s="13">
        <f>'PE multi 3 (percent)'!AJ45</f>
        <v>1.524597399917865</v>
      </c>
      <c r="X45" s="13">
        <f>'PE multi 4 (percent)'!AJ45</f>
        <v>1.6933400691368927</v>
      </c>
      <c r="Y45" s="13">
        <f t="shared" si="4"/>
        <v>0.70899780218848074</v>
      </c>
    </row>
    <row r="46" spans="1:25" x14ac:dyDescent="0.3">
      <c r="A46">
        <f t="shared" si="2"/>
        <v>14</v>
      </c>
      <c r="B46">
        <v>42</v>
      </c>
      <c r="C46" s="13">
        <f>'S3 UE after recession'!AH46</f>
        <v>4.1379082136120866</v>
      </c>
      <c r="D46" s="13">
        <f>'PE multi 1 (percent)'!AL46</f>
        <v>3.8476463397554772</v>
      </c>
      <c r="E46" s="13">
        <f>'PE multi 2 (percent)'!AL46</f>
        <v>3.7025154028271716</v>
      </c>
      <c r="F46" s="13">
        <f>'PE multi 3 (percent)'!AL46</f>
        <v>3.2671225920422584</v>
      </c>
      <c r="G46" s="13">
        <f>'PE multi 4 (percent)'!AL46</f>
        <v>2.976860718185649</v>
      </c>
      <c r="H46">
        <f>'S3 UE after recession'!AE46</f>
        <v>0.66902089452084312</v>
      </c>
      <c r="K46">
        <v>42</v>
      </c>
      <c r="L46" s="13">
        <f>'S3 UE after recession'!AG46</f>
        <v>1.1105008178127322</v>
      </c>
      <c r="M46" s="13">
        <f>'PE multi 1 (percent)'!AK46</f>
        <v>0.99222056727572916</v>
      </c>
      <c r="N46" s="13">
        <f>'PE multi 2 (percent)'!AK46</f>
        <v>0.93308044200722673</v>
      </c>
      <c r="O46" s="13">
        <f>'PE multi 3 (percent)'!AK46</f>
        <v>0.7556600662017221</v>
      </c>
      <c r="P46" s="13">
        <f>'PE multi 4 (percent)'!AK46</f>
        <v>0.63737981566471902</v>
      </c>
      <c r="Q46" s="13">
        <f t="shared" si="3"/>
        <v>0.66902089452084312</v>
      </c>
      <c r="S46">
        <v>42</v>
      </c>
      <c r="T46" s="13">
        <f>'S3 UE after recession'!AF46</f>
        <v>1.1028050323236256</v>
      </c>
      <c r="U46" s="13">
        <f>'PE multi 1 (percent)'!AJ46</f>
        <v>1.2578637774146095</v>
      </c>
      <c r="V46" s="13">
        <f>'PE multi 2 (percent)'!AJ46</f>
        <v>1.3353931499601011</v>
      </c>
      <c r="W46" s="13">
        <f>'PE multi 3 (percent)'!AJ46</f>
        <v>1.5679812675965765</v>
      </c>
      <c r="X46" s="13">
        <f>'PE multi 4 (percent)'!AJ46</f>
        <v>1.7230400126875596</v>
      </c>
      <c r="Y46" s="13">
        <f t="shared" si="4"/>
        <v>0.66902089452084312</v>
      </c>
    </row>
    <row r="47" spans="1:25" x14ac:dyDescent="0.3">
      <c r="A47">
        <f t="shared" si="2"/>
        <v>15</v>
      </c>
      <c r="B47">
        <v>43</v>
      </c>
      <c r="C47" s="13">
        <f>'S3 UE after recession'!AH47</f>
        <v>4.044646272642983</v>
      </c>
      <c r="D47" s="13">
        <f>'PE multi 1 (percent)'!AL47</f>
        <v>3.6539227706168047</v>
      </c>
      <c r="E47" s="13">
        <f>'PE multi 2 (percent)'!AL47</f>
        <v>3.4585610196037146</v>
      </c>
      <c r="F47" s="13">
        <f>'PE multi 3 (percent)'!AL47</f>
        <v>2.8724757665644471</v>
      </c>
      <c r="G47" s="13">
        <f>'PE multi 4 (percent)'!AL47</f>
        <v>2.4817522645382688</v>
      </c>
      <c r="H47">
        <f>'S3 UE after recession'!AE47</f>
        <v>0.67854459723404636</v>
      </c>
      <c r="K47">
        <v>43</v>
      </c>
      <c r="L47" s="13">
        <f>'S3 UE after recession'!AG47</f>
        <v>1.1874149271225747</v>
      </c>
      <c r="M47" s="13">
        <f>'PE multi 1 (percent)'!AK47</f>
        <v>1.0620266264692928</v>
      </c>
      <c r="N47" s="13">
        <f>'PE multi 2 (percent)'!AK47</f>
        <v>0.99933247614265142</v>
      </c>
      <c r="O47" s="13">
        <f>'PE multi 3 (percent)'!AK47</f>
        <v>0.81125002516272904</v>
      </c>
      <c r="P47" s="13">
        <f>'PE multi 4 (percent)'!AK47</f>
        <v>0.68586172450944627</v>
      </c>
      <c r="Q47" s="13">
        <f t="shared" si="3"/>
        <v>0.67854459723404636</v>
      </c>
      <c r="S47">
        <v>43</v>
      </c>
      <c r="T47" s="13">
        <f>'S3 UE after recession'!AF47</f>
        <v>1.0631445459667699</v>
      </c>
      <c r="U47" s="13">
        <f>'PE multi 1 (percent)'!AJ47</f>
        <v>1.1999462178771907</v>
      </c>
      <c r="V47" s="13">
        <f>'PE multi 2 (percent)'!AJ47</f>
        <v>1.2683470538324011</v>
      </c>
      <c r="W47" s="13">
        <f>'PE multi 3 (percent)'!AJ47</f>
        <v>1.4735495616980323</v>
      </c>
      <c r="X47" s="13">
        <f>'PE multi 4 (percent)'!AJ47</f>
        <v>1.610351233608454</v>
      </c>
      <c r="Y47" s="13">
        <f t="shared" si="4"/>
        <v>0.67854459723404636</v>
      </c>
    </row>
    <row r="48" spans="1:25" x14ac:dyDescent="0.3">
      <c r="A48">
        <f t="shared" si="2"/>
        <v>15</v>
      </c>
      <c r="B48">
        <v>44</v>
      </c>
      <c r="C48" s="13">
        <f>'S3 UE after recession'!AH48</f>
        <v>4.035262039618071</v>
      </c>
      <c r="D48" s="13">
        <f>'PE multi 1 (percent)'!AL48</f>
        <v>3.6124543440096391</v>
      </c>
      <c r="E48" s="13">
        <f>'PE multi 2 (percent)'!AL48</f>
        <v>3.4010504962054222</v>
      </c>
      <c r="F48" s="13">
        <f>'PE multi 3 (percent)'!AL48</f>
        <v>2.7668389527927726</v>
      </c>
      <c r="G48" s="13">
        <f>'PE multi 4 (percent)'!AL48</f>
        <v>2.3440312571843398</v>
      </c>
      <c r="H48">
        <f>'S3 UE after recession'!AE48</f>
        <v>0.57756701054923298</v>
      </c>
      <c r="K48">
        <v>44</v>
      </c>
      <c r="L48" s="13">
        <f>'S3 UE after recession'!AG48</f>
        <v>1.0867641642800248</v>
      </c>
      <c r="M48" s="13">
        <f>'PE multi 1 (percent)'!AK48</f>
        <v>0.93636531695910463</v>
      </c>
      <c r="N48" s="13">
        <f>'PE multi 2 (percent)'!AK48</f>
        <v>0.86116589329864457</v>
      </c>
      <c r="O48" s="13">
        <f>'PE multi 3 (percent)'!AK48</f>
        <v>0.63556762231726438</v>
      </c>
      <c r="P48" s="13">
        <f>'PE multi 4 (percent)'!AK48</f>
        <v>0.48516877499634425</v>
      </c>
      <c r="Q48" s="13">
        <f t="shared" si="3"/>
        <v>0.57756701054923298</v>
      </c>
      <c r="S48">
        <v>44</v>
      </c>
      <c r="T48" s="13">
        <f>'S3 UE after recession'!AF48</f>
        <v>0.99003816472821082</v>
      </c>
      <c r="U48" s="13">
        <f>'PE multi 1 (percent)'!AJ48</f>
        <v>1.1158470068760264</v>
      </c>
      <c r="V48" s="13">
        <f>'PE multi 2 (percent)'!AJ48</f>
        <v>1.1787514279499343</v>
      </c>
      <c r="W48" s="13">
        <f>'PE multi 3 (percent)'!AJ48</f>
        <v>1.3674646911716568</v>
      </c>
      <c r="X48" s="13">
        <f>'PE multi 4 (percent)'!AJ48</f>
        <v>1.4932735333194724</v>
      </c>
      <c r="Y48" s="13">
        <f t="shared" si="4"/>
        <v>0.57756701054923298</v>
      </c>
    </row>
    <row r="49" spans="1:25" x14ac:dyDescent="0.3">
      <c r="A49">
        <f t="shared" si="2"/>
        <v>15</v>
      </c>
      <c r="B49">
        <v>45</v>
      </c>
      <c r="C49" s="13">
        <f>'S3 UE after recession'!AH49</f>
        <v>4.0611988969639041</v>
      </c>
      <c r="D49" s="13">
        <f>'PE multi 1 (percent)'!AL49</f>
        <v>3.6347508625193745</v>
      </c>
      <c r="E49" s="13">
        <f>'PE multi 2 (percent)'!AL49</f>
        <v>3.4215268452971097</v>
      </c>
      <c r="F49" s="13">
        <f>'PE multi 3 (percent)'!AL49</f>
        <v>2.7818547936303153</v>
      </c>
      <c r="G49" s="13">
        <f>'PE multi 4 (percent)'!AL49</f>
        <v>2.3554067591857857</v>
      </c>
      <c r="H49">
        <f>'S3 UE after recession'!AE49</f>
        <v>0.62622776057723673</v>
      </c>
      <c r="K49">
        <v>45</v>
      </c>
      <c r="L49" s="13">
        <f>'S3 UE after recession'!AG49</f>
        <v>1.0918393082574971</v>
      </c>
      <c r="M49" s="13">
        <f>'PE multi 1 (percent)'!AK49</f>
        <v>0.94320138406558662</v>
      </c>
      <c r="N49" s="13">
        <f>'PE multi 2 (percent)'!AK49</f>
        <v>0.86888242196963095</v>
      </c>
      <c r="O49" s="13">
        <f>'PE multi 3 (percent)'!AK49</f>
        <v>0.64592553568176481</v>
      </c>
      <c r="P49" s="13">
        <f>'PE multi 4 (percent)'!AK49</f>
        <v>0.49728761148985345</v>
      </c>
      <c r="Q49" s="13">
        <f t="shared" si="3"/>
        <v>0.62622776057723673</v>
      </c>
      <c r="S49">
        <v>45</v>
      </c>
      <c r="T49" s="13">
        <f>'S3 UE after recession'!AF49</f>
        <v>0.87263374178829789</v>
      </c>
      <c r="U49" s="13">
        <f>'PE multi 1 (percent)'!AJ49</f>
        <v>1.0241817304753624</v>
      </c>
      <c r="V49" s="13">
        <f>'PE multi 2 (percent)'!AJ49</f>
        <v>1.0999557248188951</v>
      </c>
      <c r="W49" s="13">
        <f>'PE multi 3 (percent)'!AJ49</f>
        <v>1.3272777078494924</v>
      </c>
      <c r="X49" s="13">
        <f>'PE multi 4 (percent)'!AJ49</f>
        <v>1.4788256965365569</v>
      </c>
      <c r="Y49" s="13">
        <f t="shared" si="4"/>
        <v>0.62622776057723673</v>
      </c>
    </row>
    <row r="50" spans="1:25" x14ac:dyDescent="0.3">
      <c r="A50">
        <f t="shared" si="2"/>
        <v>16</v>
      </c>
      <c r="B50">
        <v>46</v>
      </c>
      <c r="C50" s="13">
        <f>'S3 UE after recession'!AH50</f>
        <v>3.925998587099536</v>
      </c>
      <c r="D50" s="13">
        <f>'PE multi 1 (percent)'!AL50</f>
        <v>3.4302181623028227</v>
      </c>
      <c r="E50" s="13">
        <f>'PE multi 2 (percent)'!AL50</f>
        <v>3.1823279499044661</v>
      </c>
      <c r="F50" s="13">
        <f>'PE multi 3 (percent)'!AL50</f>
        <v>2.4386573127093953</v>
      </c>
      <c r="G50" s="13">
        <f>'PE multi 4 (percent)'!AL50</f>
        <v>1.9428768879126821</v>
      </c>
      <c r="H50">
        <f>'S3 UE after recession'!AE50</f>
        <v>0.45958492397353767</v>
      </c>
      <c r="K50">
        <v>46</v>
      </c>
      <c r="L50" s="13">
        <f>'S3 UE after recession'!AG50</f>
        <v>0.99159381742443653</v>
      </c>
      <c r="M50" s="13">
        <f>'PE multi 1 (percent)'!AK50</f>
        <v>0.80593367585286657</v>
      </c>
      <c r="N50" s="13">
        <f>'PE multi 2 (percent)'!AK50</f>
        <v>0.71310360506708204</v>
      </c>
      <c r="O50" s="13">
        <f>'PE multi 3 (percent)'!AK50</f>
        <v>0.43461339270972754</v>
      </c>
      <c r="P50" s="13">
        <f>'PE multi 4 (percent)'!AK50</f>
        <v>0.24895325113815847</v>
      </c>
      <c r="Q50" s="13">
        <f t="shared" si="3"/>
        <v>0.45958492397353767</v>
      </c>
      <c r="S50">
        <v>46</v>
      </c>
      <c r="T50" s="13">
        <f>'S3 UE after recession'!AF50</f>
        <v>0.54683431598361576</v>
      </c>
      <c r="U50" s="13">
        <f>'PE multi 1 (percent)'!AJ50</f>
        <v>0.66170149059855543</v>
      </c>
      <c r="V50" s="13">
        <f>'PE multi 2 (percent)'!AJ50</f>
        <v>0.71913507790602527</v>
      </c>
      <c r="W50" s="13">
        <f>'PE multi 3 (percent)'!AJ50</f>
        <v>0.89143583982843477</v>
      </c>
      <c r="X50" s="13">
        <f>'PE multi 4 (percent)'!AJ50</f>
        <v>1.0063030144433744</v>
      </c>
      <c r="Y50" s="13">
        <f t="shared" si="4"/>
        <v>0.45958492397353767</v>
      </c>
    </row>
    <row r="51" spans="1:25" x14ac:dyDescent="0.3">
      <c r="A51">
        <f t="shared" si="2"/>
        <v>16</v>
      </c>
      <c r="B51">
        <v>47</v>
      </c>
      <c r="C51" s="13">
        <f>'S3 UE after recession'!AH51</f>
        <v>3.6802764924531468</v>
      </c>
      <c r="D51" s="13">
        <f>'PE multi 1 (percent)'!AL51</f>
        <v>3.1472815934491942</v>
      </c>
      <c r="E51" s="13">
        <f>'PE multi 2 (percent)'!AL51</f>
        <v>2.8807841439472188</v>
      </c>
      <c r="F51" s="13">
        <f>'PE multi 3 (percent)'!AL51</f>
        <v>2.0812917954412908</v>
      </c>
      <c r="G51" s="13">
        <f>'PE multi 4 (percent)'!AL51</f>
        <v>1.5482968964373383</v>
      </c>
      <c r="H51">
        <f>'S3 UE after recession'!AE51</f>
        <v>0.58952980298865143</v>
      </c>
      <c r="K51">
        <v>47</v>
      </c>
      <c r="L51" s="13">
        <f>'S3 UE after recession'!AG51</f>
        <v>1.1118280134175018</v>
      </c>
      <c r="M51" s="13">
        <f>'PE multi 1 (percent)'!AK51</f>
        <v>0.89810734708047946</v>
      </c>
      <c r="N51" s="13">
        <f>'PE multi 2 (percent)'!AK51</f>
        <v>0.79124701391196783</v>
      </c>
      <c r="O51" s="13">
        <f>'PE multi 3 (percent)'!AK51</f>
        <v>0.47066601440643385</v>
      </c>
      <c r="P51" s="13">
        <f>'PE multi 4 (percent)'!AK51</f>
        <v>0.25694534806941149</v>
      </c>
      <c r="Q51" s="13">
        <f t="shared" si="3"/>
        <v>0.58952980298865143</v>
      </c>
      <c r="S51">
        <v>47</v>
      </c>
      <c r="T51" s="13">
        <f>'S3 UE after recession'!AF51</f>
        <v>0.5661308784600747</v>
      </c>
      <c r="U51" s="13">
        <f>'PE multi 1 (percent)'!AJ51</f>
        <v>0.65270513772962158</v>
      </c>
      <c r="V51" s="13">
        <f>'PE multi 2 (percent)'!AJ51</f>
        <v>0.69599226736439501</v>
      </c>
      <c r="W51" s="13">
        <f>'PE multi 3 (percent)'!AJ51</f>
        <v>0.82585365626871621</v>
      </c>
      <c r="X51" s="13">
        <f>'PE multi 4 (percent)'!AJ51</f>
        <v>0.91242791553826308</v>
      </c>
      <c r="Y51" s="13">
        <f t="shared" si="4"/>
        <v>0.58952980298865143</v>
      </c>
    </row>
    <row r="52" spans="1:25" x14ac:dyDescent="0.3">
      <c r="A52">
        <f t="shared" si="2"/>
        <v>16</v>
      </c>
      <c r="B52">
        <v>48</v>
      </c>
      <c r="C52" s="13">
        <f>'S3 UE after recession'!AH52</f>
        <v>3.5094734670046188</v>
      </c>
      <c r="D52" s="13">
        <f>'PE multi 1 (percent)'!AL52</f>
        <v>2.9205824476988305</v>
      </c>
      <c r="E52" s="13">
        <f>'PE multi 2 (percent)'!AL52</f>
        <v>2.6261369380459358</v>
      </c>
      <c r="F52" s="13">
        <f>'PE multi 3 (percent)'!AL52</f>
        <v>1.7428004090872529</v>
      </c>
      <c r="G52" s="13">
        <f>'PE multi 4 (percent)'!AL52</f>
        <v>1.1539093897814654</v>
      </c>
      <c r="H52">
        <f>'S3 UE after recession'!AE52</f>
        <v>0.64770501780155965</v>
      </c>
      <c r="K52">
        <v>48</v>
      </c>
      <c r="L52" s="13">
        <f>'S3 UE after recession'!AG52</f>
        <v>0.94709279424137272</v>
      </c>
      <c r="M52" s="13">
        <f>'PE multi 1 (percent)'!AK52</f>
        <v>0.6735128076246939</v>
      </c>
      <c r="N52" s="13">
        <f>'PE multi 2 (percent)'!AK52</f>
        <v>0.53672281431635405</v>
      </c>
      <c r="O52" s="13">
        <f>'PE multi 3 (percent)'!AK52</f>
        <v>0.12635283439133538</v>
      </c>
      <c r="P52" s="13">
        <f>'PE multi 4 (percent)'!AK52</f>
        <v>-0.14722715222534433</v>
      </c>
      <c r="Q52" s="13">
        <f t="shared" si="3"/>
        <v>0.64770501780155965</v>
      </c>
      <c r="S52">
        <v>48</v>
      </c>
      <c r="T52" s="13">
        <f>'S3 UE after recession'!AF52</f>
        <v>0.57644449229458861</v>
      </c>
      <c r="U52" s="13">
        <f>'PE multi 1 (percent)'!AJ52</f>
        <v>0.62715337334913812</v>
      </c>
      <c r="V52" s="13">
        <f>'PE multi 2 (percent)'!AJ52</f>
        <v>0.65250781387641332</v>
      </c>
      <c r="W52" s="13">
        <f>'PE multi 3 (percent)'!AJ52</f>
        <v>0.72857113545823715</v>
      </c>
      <c r="X52" s="13">
        <f>'PE multi 4 (percent)'!AJ52</f>
        <v>0.77928001651278667</v>
      </c>
      <c r="Y52" s="13">
        <f t="shared" si="4"/>
        <v>0.64770501780155965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6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G11" sqref="G11"/>
    </sheetView>
  </sheetViews>
  <sheetFormatPr defaultRowHeight="14.4" x14ac:dyDescent="0.3"/>
  <cols>
    <col min="1" max="1" width="13.44140625" customWidth="1"/>
  </cols>
  <sheetData>
    <row r="1" spans="1:44" x14ac:dyDescent="0.3">
      <c r="A1" s="9" t="s">
        <v>84</v>
      </c>
      <c r="C1" t="s">
        <v>81</v>
      </c>
      <c r="G1" t="s">
        <v>125</v>
      </c>
      <c r="Q1" t="s">
        <v>82</v>
      </c>
      <c r="Z1" t="s">
        <v>83</v>
      </c>
      <c r="AI1" t="s">
        <v>83</v>
      </c>
      <c r="AO1" t="s">
        <v>83</v>
      </c>
    </row>
    <row r="2" spans="1:44" x14ac:dyDescent="0.3">
      <c r="A2" s="9">
        <v>4</v>
      </c>
      <c r="G2" s="17">
        <f>'S1 unemployed'!O472</f>
        <v>0.78629677806684017</v>
      </c>
      <c r="H2" s="17">
        <f>'S1 unemployed'!O601</f>
        <v>0.7936856304142319</v>
      </c>
      <c r="I2" s="17">
        <f>'S1 unemployed'!O681</f>
        <v>0.78308649575432587</v>
      </c>
      <c r="L2" t="s">
        <v>85</v>
      </c>
      <c r="AO2" t="s">
        <v>124</v>
      </c>
    </row>
    <row r="3" spans="1:44" x14ac:dyDescent="0.3">
      <c r="C3" s="6">
        <v>25538</v>
      </c>
      <c r="D3" s="6">
        <v>26969</v>
      </c>
      <c r="E3" s="6">
        <v>29221</v>
      </c>
      <c r="F3" s="6">
        <v>29768</v>
      </c>
      <c r="G3" s="6">
        <v>33055</v>
      </c>
      <c r="H3" s="7" t="s">
        <v>45</v>
      </c>
      <c r="I3" t="s">
        <v>46</v>
      </c>
      <c r="L3" s="6">
        <v>33055</v>
      </c>
      <c r="M3" s="7" t="s">
        <v>45</v>
      </c>
      <c r="N3" t="s">
        <v>46</v>
      </c>
      <c r="Q3" s="6">
        <v>25538</v>
      </c>
      <c r="R3" s="6">
        <v>26969</v>
      </c>
      <c r="S3" s="6">
        <v>29221</v>
      </c>
      <c r="T3" s="6">
        <v>29768</v>
      </c>
      <c r="U3" s="6">
        <v>33055</v>
      </c>
      <c r="V3" s="7" t="s">
        <v>45</v>
      </c>
      <c r="W3" t="s">
        <v>46</v>
      </c>
      <c r="Z3" s="6">
        <v>25538</v>
      </c>
      <c r="AA3" s="6">
        <v>26969</v>
      </c>
      <c r="AB3" s="6">
        <v>29221</v>
      </c>
      <c r="AC3" s="6">
        <v>29768</v>
      </c>
      <c r="AD3" s="6">
        <v>33055</v>
      </c>
      <c r="AE3" s="7" t="s">
        <v>45</v>
      </c>
      <c r="AF3" t="s">
        <v>46</v>
      </c>
      <c r="AH3" s="8"/>
      <c r="AI3" s="11" t="s">
        <v>50</v>
      </c>
      <c r="AJ3" s="11">
        <v>33055</v>
      </c>
      <c r="AK3" s="12" t="s">
        <v>45</v>
      </c>
      <c r="AL3" s="8" t="s">
        <v>46</v>
      </c>
      <c r="AN3" s="8"/>
      <c r="AO3" s="11" t="s">
        <v>50</v>
      </c>
      <c r="AP3" s="11">
        <v>33055</v>
      </c>
      <c r="AQ3" s="12" t="s">
        <v>45</v>
      </c>
      <c r="AR3" s="8" t="s">
        <v>46</v>
      </c>
    </row>
    <row r="4" spans="1:44" x14ac:dyDescent="0.3">
      <c r="A4" s="1"/>
      <c r="B4">
        <v>0</v>
      </c>
      <c r="C4" s="5">
        <f>'S3 UE after recession'!C4</f>
        <v>3.5332745270998731</v>
      </c>
      <c r="D4" s="5">
        <f>'S3 UE after recession'!D4</f>
        <v>4.8458926760439169</v>
      </c>
      <c r="E4" s="5">
        <f>'S3 UE after recession'!E4</f>
        <v>6.2714663763818246</v>
      </c>
      <c r="F4" s="5">
        <f>'S3 UE after recession'!F4</f>
        <v>7.2432661483473968</v>
      </c>
      <c r="G4" s="13">
        <f>'S3 UE after recession'!G4+L4*$A$2/G$2</f>
        <v>5.5053606082779245</v>
      </c>
      <c r="H4" s="13">
        <f>'S3 UE after recession'!H4+M4*$A$2/H$2</f>
        <v>4.2668352741724798</v>
      </c>
      <c r="I4" s="13">
        <f>'S3 UE after recession'!I4+N4*$A$2/I$2</f>
        <v>4.9669304434828936</v>
      </c>
      <c r="J4" s="5"/>
      <c r="K4" s="5"/>
      <c r="L4" s="5">
        <f>'S4 GE after recession'!AJ4</f>
        <v>0</v>
      </c>
      <c r="M4" s="5">
        <f>'S4 GE after recession'!AK4</f>
        <v>0</v>
      </c>
      <c r="N4" s="5">
        <f>'S4 GE after recession'!AL4</f>
        <v>0</v>
      </c>
      <c r="P4">
        <v>0</v>
      </c>
      <c r="Q4" s="13">
        <f>(C4-C$4)</f>
        <v>0</v>
      </c>
      <c r="R4" s="13">
        <f t="shared" ref="R4:W19" si="0">(D4-D$4)</f>
        <v>0</v>
      </c>
      <c r="S4" s="13">
        <f t="shared" si="0"/>
        <v>0</v>
      </c>
      <c r="T4" s="13">
        <f t="shared" si="0"/>
        <v>0</v>
      </c>
      <c r="U4" s="13">
        <f t="shared" si="0"/>
        <v>0</v>
      </c>
      <c r="V4" s="13">
        <f t="shared" si="0"/>
        <v>0</v>
      </c>
      <c r="W4" s="13">
        <f t="shared" si="0"/>
        <v>0</v>
      </c>
      <c r="Y4">
        <v>0</v>
      </c>
      <c r="Z4">
        <f>Q4</f>
        <v>0</v>
      </c>
      <c r="AA4">
        <f t="shared" ref="AA4:AF4" si="1">R4</f>
        <v>0</v>
      </c>
      <c r="AB4">
        <f t="shared" si="1"/>
        <v>0</v>
      </c>
      <c r="AC4">
        <f t="shared" si="1"/>
        <v>0</v>
      </c>
      <c r="AD4">
        <f t="shared" si="1"/>
        <v>0</v>
      </c>
      <c r="AE4">
        <f t="shared" si="1"/>
        <v>0</v>
      </c>
      <c r="AF4">
        <f t="shared" si="1"/>
        <v>0</v>
      </c>
      <c r="AH4" s="8">
        <v>0</v>
      </c>
      <c r="AI4" s="8">
        <f>AVERAGE(Z4:AC4)</f>
        <v>0</v>
      </c>
      <c r="AJ4" s="8">
        <f>AD4</f>
        <v>0</v>
      </c>
      <c r="AK4" s="8">
        <f>AE4</f>
        <v>0</v>
      </c>
      <c r="AL4" s="8">
        <f>AF4</f>
        <v>0</v>
      </c>
      <c r="AN4" s="8">
        <v>0</v>
      </c>
      <c r="AO4" s="8">
        <f>AI4/MAX(AI$4:AI$52)</f>
        <v>0</v>
      </c>
      <c r="AP4" s="8">
        <f t="shared" ref="AP4:AR4" si="2">AJ4/MAX(AJ$4:AJ$52)</f>
        <v>0</v>
      </c>
      <c r="AQ4" s="8">
        <f t="shared" si="2"/>
        <v>0</v>
      </c>
      <c r="AR4" s="8">
        <f t="shared" si="2"/>
        <v>0</v>
      </c>
    </row>
    <row r="5" spans="1:44" x14ac:dyDescent="0.3">
      <c r="A5" s="1"/>
      <c r="B5">
        <v>1</v>
      </c>
      <c r="C5" s="5">
        <f>'S3 UE after recession'!C5</f>
        <v>3.9045632524609362</v>
      </c>
      <c r="D5" s="5">
        <f>'S3 UE after recession'!D5</f>
        <v>4.93893717680713</v>
      </c>
      <c r="E5" s="5">
        <f>'S3 UE after recession'!E5</f>
        <v>6.2813387442945912</v>
      </c>
      <c r="F5" s="5">
        <f>'S3 UE after recession'!F5</f>
        <v>7.3911243964129678</v>
      </c>
      <c r="G5" s="13">
        <f>'S3 UE after recession'!G5+L5*$A$2/G$2</f>
        <v>5.7218419026594978</v>
      </c>
      <c r="H5" s="13">
        <f>'S3 UE after recession'!H5+M5*$A$2/H$2</f>
        <v>4.5204180965177718</v>
      </c>
      <c r="I5" s="13">
        <f>'S3 UE after recession'!I5+N5*$A$2/I$2</f>
        <v>5.3787692330539407</v>
      </c>
      <c r="J5" s="5"/>
      <c r="K5" s="5"/>
      <c r="L5" s="10">
        <f>'S4 GE after recession'!AJ5</f>
        <v>3.2684790525494556E-3</v>
      </c>
      <c r="M5" s="10">
        <f>'S4 GE after recession'!AK5</f>
        <v>3.0255993591318475E-2</v>
      </c>
      <c r="N5" s="10">
        <f>'S4 GE after recession'!AL5</f>
        <v>7.6458632765012968E-2</v>
      </c>
      <c r="P5">
        <v>1</v>
      </c>
      <c r="Q5" s="13">
        <f t="shared" ref="Q5:W56" si="3">(C5-C$4)</f>
        <v>0.37128872536106305</v>
      </c>
      <c r="R5" s="13">
        <f t="shared" si="0"/>
        <v>9.3044500763213023E-2</v>
      </c>
      <c r="S5" s="13">
        <f t="shared" si="0"/>
        <v>9.8723679127665775E-3</v>
      </c>
      <c r="T5" s="13">
        <f t="shared" si="0"/>
        <v>0.14785824806557102</v>
      </c>
      <c r="U5" s="13">
        <f t="shared" si="0"/>
        <v>0.21648129438157326</v>
      </c>
      <c r="V5" s="13">
        <f t="shared" si="0"/>
        <v>0.25358282234529206</v>
      </c>
      <c r="W5" s="13">
        <f t="shared" si="0"/>
        <v>0.41183878957104714</v>
      </c>
      <c r="Y5">
        <v>1</v>
      </c>
      <c r="Z5">
        <f>Q5-Q4</f>
        <v>0.37128872536106305</v>
      </c>
      <c r="AA5">
        <f t="shared" ref="AA5:AF20" si="4">R5-R4</f>
        <v>9.3044500763213023E-2</v>
      </c>
      <c r="AB5">
        <f t="shared" si="4"/>
        <v>9.8723679127665775E-3</v>
      </c>
      <c r="AC5">
        <f t="shared" si="4"/>
        <v>0.14785824806557102</v>
      </c>
      <c r="AD5">
        <f t="shared" si="4"/>
        <v>0.21648129438157326</v>
      </c>
      <c r="AE5">
        <f t="shared" si="4"/>
        <v>0.25358282234529206</v>
      </c>
      <c r="AF5">
        <f t="shared" si="4"/>
        <v>0.41183878957104714</v>
      </c>
      <c r="AH5" s="8">
        <v>1</v>
      </c>
      <c r="AI5" s="8">
        <f>AVERAGE(Z5:AC5)+AI4</f>
        <v>0.15551596052565342</v>
      </c>
      <c r="AJ5" s="8">
        <f>AD5+AJ4</f>
        <v>0.21648129438157326</v>
      </c>
      <c r="AK5" s="8">
        <f t="shared" ref="AK5:AL20" si="5">AE5+AK4</f>
        <v>0.25358282234529206</v>
      </c>
      <c r="AL5" s="8">
        <f t="shared" si="5"/>
        <v>0.41183878957104714</v>
      </c>
      <c r="AN5" s="8">
        <v>1</v>
      </c>
      <c r="AO5" s="8">
        <f t="shared" ref="AO5:AO56" si="6">AI5/MAX(AI$4:AI$52)</f>
        <v>5.5771371409261104E-2</v>
      </c>
      <c r="AP5" s="8">
        <f t="shared" ref="AP5:AP56" si="7">AJ5/MAX(AJ$4:AJ$52)</f>
        <v>7.3636874467393656E-2</v>
      </c>
      <c r="AQ5" s="8">
        <f t="shared" ref="AQ5:AQ56" si="8">AK5/MAX(AK$4:AK$52)</f>
        <v>9.78875318884945E-2</v>
      </c>
      <c r="AR5" s="8">
        <f t="shared" ref="AR5:AR56" si="9">AL5/MAX(AL$4:AL$52)</f>
        <v>7.6617720122066663E-2</v>
      </c>
    </row>
    <row r="6" spans="1:44" x14ac:dyDescent="0.3">
      <c r="A6" s="1"/>
      <c r="B6">
        <v>2</v>
      </c>
      <c r="C6" s="5">
        <f>'S3 UE after recession'!C6</f>
        <v>4.2032355053499044</v>
      </c>
      <c r="D6" s="5">
        <f>'S3 UE after recession'!D6</f>
        <v>5.0921610982576562</v>
      </c>
      <c r="E6" s="5">
        <f>'S3 UE after recession'!E6</f>
        <v>6.3217526916066973</v>
      </c>
      <c r="F6" s="5">
        <f>'S3 UE after recession'!F6</f>
        <v>7.5996823462056993</v>
      </c>
      <c r="G6" s="13">
        <f>'S3 UE after recession'!G6+L6*$A$2/G$2</f>
        <v>5.9114062172411401</v>
      </c>
      <c r="H6" s="13">
        <f>'S3 UE after recession'!H6+M6*$A$2/H$2</f>
        <v>4.5794834490679799</v>
      </c>
      <c r="I6" s="13">
        <f>'S3 UE after recession'!I6+N6*$A$2/I$2</f>
        <v>5.3297385628379228</v>
      </c>
      <c r="J6" s="5"/>
      <c r="K6" s="5"/>
      <c r="L6" s="10">
        <f>'S4 GE after recession'!AJ6</f>
        <v>1.1552788236925071E-2</v>
      </c>
      <c r="M6" s="10">
        <f>'S4 GE after recession'!AK6</f>
        <v>4.6688119094190572E-2</v>
      </c>
      <c r="N6" s="10">
        <f>'S4 GE after recession'!AL6</f>
        <v>8.8207402744429064E-2</v>
      </c>
      <c r="P6">
        <v>2</v>
      </c>
      <c r="Q6" s="13">
        <f t="shared" si="3"/>
        <v>0.66996097825003131</v>
      </c>
      <c r="R6" s="13">
        <f t="shared" si="0"/>
        <v>0.24626842221373924</v>
      </c>
      <c r="S6" s="13">
        <f t="shared" si="0"/>
        <v>5.0286315224872702E-2</v>
      </c>
      <c r="T6" s="13">
        <f t="shared" si="0"/>
        <v>0.35641619785830247</v>
      </c>
      <c r="U6" s="13">
        <f t="shared" si="0"/>
        <v>0.40604560896321562</v>
      </c>
      <c r="V6" s="13">
        <f t="shared" si="0"/>
        <v>0.31264817489550012</v>
      </c>
      <c r="W6" s="13">
        <f t="shared" si="0"/>
        <v>0.36280811935502921</v>
      </c>
      <c r="Y6">
        <v>2</v>
      </c>
      <c r="Z6">
        <f t="shared" ref="Z6:AF56" si="10">Q6-Q5</f>
        <v>0.29867225288896826</v>
      </c>
      <c r="AA6">
        <f t="shared" si="4"/>
        <v>0.15322392145052621</v>
      </c>
      <c r="AB6">
        <f t="shared" si="4"/>
        <v>4.0413947312106124E-2</v>
      </c>
      <c r="AC6">
        <f t="shared" si="4"/>
        <v>0.20855794979273146</v>
      </c>
      <c r="AD6">
        <f t="shared" si="4"/>
        <v>0.18956431458164236</v>
      </c>
      <c r="AE6">
        <f t="shared" si="4"/>
        <v>5.9065352550208061E-2</v>
      </c>
      <c r="AF6">
        <f t="shared" si="4"/>
        <v>-4.9030670216017924E-2</v>
      </c>
      <c r="AH6" s="8">
        <v>2</v>
      </c>
      <c r="AI6" s="8">
        <f t="shared" ref="AI6:AI56" si="11">AVERAGE(Z6:AC6)+AI5</f>
        <v>0.33073297838673643</v>
      </c>
      <c r="AJ6" s="8">
        <f t="shared" ref="AJ6:AL56" si="12">AD6+AJ5</f>
        <v>0.40604560896321562</v>
      </c>
      <c r="AK6" s="8">
        <f t="shared" si="5"/>
        <v>0.31264817489550012</v>
      </c>
      <c r="AL6" s="8">
        <f t="shared" si="5"/>
        <v>0.36280811935502921</v>
      </c>
      <c r="AN6" s="8">
        <v>2</v>
      </c>
      <c r="AO6" s="8">
        <f t="shared" si="6"/>
        <v>0.11860796610554389</v>
      </c>
      <c r="AP6" s="8">
        <f t="shared" si="7"/>
        <v>0.13811784348701578</v>
      </c>
      <c r="AQ6" s="8">
        <f t="shared" si="8"/>
        <v>0.12068782067694762</v>
      </c>
      <c r="AR6" s="8">
        <f t="shared" si="9"/>
        <v>6.7496145702326024E-2</v>
      </c>
    </row>
    <row r="7" spans="1:44" x14ac:dyDescent="0.3">
      <c r="A7" s="1"/>
      <c r="B7">
        <v>3</v>
      </c>
      <c r="C7" s="5">
        <f>'S3 UE after recession'!C7</f>
        <v>4.4061674222405394</v>
      </c>
      <c r="D7" s="5">
        <f>'S3 UE after recession'!D7</f>
        <v>5.1713395638629285</v>
      </c>
      <c r="E7" s="5">
        <f>'S3 UE after recession'!E7</f>
        <v>6.9030218311114444</v>
      </c>
      <c r="F7" s="5">
        <f>'S3 UE after recession'!F7</f>
        <v>7.930363956560023</v>
      </c>
      <c r="G7" s="13">
        <f>'S3 UE after recession'!G7+L7*$A$2/G$2</f>
        <v>5.6454370320154403</v>
      </c>
      <c r="H7" s="13">
        <f>'S3 UE after recession'!H7+M7*$A$2/H$2</f>
        <v>4.6355455852369793</v>
      </c>
      <c r="I7" s="13">
        <f>'S3 UE after recession'!I7+N7*$A$2/I$2</f>
        <v>5.201638578424812</v>
      </c>
      <c r="J7" s="5"/>
      <c r="K7" s="5"/>
      <c r="L7" s="10">
        <f>'S4 GE after recession'!AJ7</f>
        <v>-5.3986971951521134E-2</v>
      </c>
      <c r="M7" s="10">
        <f>'S4 GE after recession'!AK7</f>
        <v>2.2336589862857359E-2</v>
      </c>
      <c r="N7" s="10">
        <f>'S4 GE after recession'!AL7</f>
        <v>2.3371538649452184E-2</v>
      </c>
      <c r="P7">
        <v>3</v>
      </c>
      <c r="Q7" s="13">
        <f t="shared" si="3"/>
        <v>0.87289289514066626</v>
      </c>
      <c r="R7" s="13">
        <f t="shared" si="0"/>
        <v>0.32544688781901154</v>
      </c>
      <c r="S7" s="13">
        <f t="shared" si="0"/>
        <v>0.63155545472961983</v>
      </c>
      <c r="T7" s="13">
        <f t="shared" si="0"/>
        <v>0.68709780821262623</v>
      </c>
      <c r="U7" s="13">
        <f t="shared" si="0"/>
        <v>0.14007642373751583</v>
      </c>
      <c r="V7" s="13">
        <f t="shared" si="0"/>
        <v>0.36871031106449959</v>
      </c>
      <c r="W7" s="13">
        <f t="shared" si="0"/>
        <v>0.23470813494191844</v>
      </c>
      <c r="Y7">
        <v>3</v>
      </c>
      <c r="Z7">
        <f t="shared" si="10"/>
        <v>0.20293191689063494</v>
      </c>
      <c r="AA7">
        <f t="shared" si="4"/>
        <v>7.9178465605272308E-2</v>
      </c>
      <c r="AB7">
        <f t="shared" si="4"/>
        <v>0.58126913950474712</v>
      </c>
      <c r="AC7">
        <f t="shared" si="4"/>
        <v>0.33068161035432375</v>
      </c>
      <c r="AD7">
        <f t="shared" si="4"/>
        <v>-0.26596918522569979</v>
      </c>
      <c r="AE7">
        <f t="shared" si="4"/>
        <v>5.6062136168999466E-2</v>
      </c>
      <c r="AF7">
        <f t="shared" si="4"/>
        <v>-0.12809998441311077</v>
      </c>
      <c r="AH7" s="8">
        <v>3</v>
      </c>
      <c r="AI7" s="8">
        <f t="shared" si="11"/>
        <v>0.62924826147548096</v>
      </c>
      <c r="AJ7" s="8">
        <f t="shared" si="12"/>
        <v>0.14007642373751583</v>
      </c>
      <c r="AK7" s="8">
        <f t="shared" si="5"/>
        <v>0.36871031106449959</v>
      </c>
      <c r="AL7" s="8">
        <f t="shared" si="5"/>
        <v>0.23470813494191844</v>
      </c>
      <c r="AN7" s="8">
        <v>3</v>
      </c>
      <c r="AO7" s="8">
        <f t="shared" si="6"/>
        <v>0.22566197309112779</v>
      </c>
      <c r="AP7" s="8">
        <f t="shared" si="7"/>
        <v>4.7647488712904161E-2</v>
      </c>
      <c r="AQ7" s="8">
        <f t="shared" si="8"/>
        <v>0.1423288139083724</v>
      </c>
      <c r="AR7" s="8">
        <f t="shared" si="9"/>
        <v>4.3664663574021871E-2</v>
      </c>
    </row>
    <row r="8" spans="1:44" x14ac:dyDescent="0.3">
      <c r="A8" s="1"/>
      <c r="B8">
        <v>4</v>
      </c>
      <c r="C8" s="5">
        <f>'S3 UE after recession'!C8</f>
        <v>4.5897953509736844</v>
      </c>
      <c r="D8" s="5">
        <f>'S3 UE after recession'!D8</f>
        <v>5.0670836385903142</v>
      </c>
      <c r="E8" s="5">
        <f>'S3 UE after recession'!E8</f>
        <v>7.4666367402669058</v>
      </c>
      <c r="F8" s="5">
        <f>'S3 UE after recession'!F8</f>
        <v>8.2655900985023241</v>
      </c>
      <c r="G8" s="13">
        <f>'S3 UE after recession'!G8+L8*$A$2/G$2</f>
        <v>5.9368775451508995</v>
      </c>
      <c r="H8" s="13">
        <f>'S3 UE after recession'!H8+M8*$A$2/H$2</f>
        <v>4.7956864086405311</v>
      </c>
      <c r="I8" s="13">
        <f>'S3 UE after recession'!I8+N8*$A$2/I$2</f>
        <v>5.1253284827547967</v>
      </c>
      <c r="J8" s="5"/>
      <c r="K8" s="5"/>
      <c r="L8" s="10">
        <f>'S4 GE after recession'!AJ8</f>
        <v>-4.3561988927555362E-2</v>
      </c>
      <c r="M8" s="10">
        <f>'S4 GE after recession'!AK8</f>
        <v>4.2293088279395263E-2</v>
      </c>
      <c r="N8" s="10">
        <f>'S4 GE after recession'!AL8</f>
        <v>3.1086138142571329E-2</v>
      </c>
      <c r="P8">
        <v>4</v>
      </c>
      <c r="Q8" s="13">
        <f t="shared" si="3"/>
        <v>1.0565208238738113</v>
      </c>
      <c r="R8" s="13">
        <f t="shared" si="0"/>
        <v>0.22119096254639725</v>
      </c>
      <c r="S8" s="13">
        <f t="shared" si="0"/>
        <v>1.1951703638850812</v>
      </c>
      <c r="T8" s="13">
        <f t="shared" si="0"/>
        <v>1.0223239501549273</v>
      </c>
      <c r="U8" s="13">
        <f t="shared" si="0"/>
        <v>0.43151693687297499</v>
      </c>
      <c r="V8" s="13">
        <f t="shared" si="0"/>
        <v>0.52885113446805132</v>
      </c>
      <c r="W8" s="13">
        <f t="shared" si="0"/>
        <v>0.1583980392719031</v>
      </c>
      <c r="Y8">
        <v>4</v>
      </c>
      <c r="Z8">
        <f t="shared" si="10"/>
        <v>0.18362792873314504</v>
      </c>
      <c r="AA8">
        <f t="shared" si="4"/>
        <v>-0.10425592527261429</v>
      </c>
      <c r="AB8">
        <f t="shared" si="4"/>
        <v>0.56361490915546142</v>
      </c>
      <c r="AC8">
        <f t="shared" si="4"/>
        <v>0.33522614194230105</v>
      </c>
      <c r="AD8">
        <f t="shared" si="4"/>
        <v>0.29144051313545916</v>
      </c>
      <c r="AE8">
        <f t="shared" si="4"/>
        <v>0.16014082340355174</v>
      </c>
      <c r="AF8">
        <f t="shared" si="4"/>
        <v>-7.6310095670015343E-2</v>
      </c>
      <c r="AH8" s="8">
        <v>4</v>
      </c>
      <c r="AI8" s="8">
        <f t="shared" si="11"/>
        <v>0.87380152511505427</v>
      </c>
      <c r="AJ8" s="8">
        <f t="shared" si="12"/>
        <v>0.43151693687297499</v>
      </c>
      <c r="AK8" s="8">
        <f t="shared" si="5"/>
        <v>0.52885113446805132</v>
      </c>
      <c r="AL8" s="8">
        <f t="shared" si="5"/>
        <v>0.1583980392719031</v>
      </c>
      <c r="AN8" s="8">
        <v>4</v>
      </c>
      <c r="AO8" s="8">
        <f t="shared" si="6"/>
        <v>0.31336403820192865</v>
      </c>
      <c r="AP8" s="8">
        <f t="shared" si="7"/>
        <v>0.14678200535451993</v>
      </c>
      <c r="AQ8" s="8">
        <f t="shared" si="8"/>
        <v>0.20414605299651511</v>
      </c>
      <c r="AR8" s="8">
        <f t="shared" si="9"/>
        <v>2.9468075732883757E-2</v>
      </c>
    </row>
    <row r="9" spans="1:44" x14ac:dyDescent="0.3">
      <c r="A9" s="1"/>
      <c r="B9">
        <v>5</v>
      </c>
      <c r="C9" s="5">
        <f>'S3 UE after recession'!C9</f>
        <v>4.7512820823684878</v>
      </c>
      <c r="D9" s="5">
        <f>'S3 UE after recession'!D9</f>
        <v>5.0587706902406691</v>
      </c>
      <c r="E9" s="5">
        <f>'S3 UE after recession'!E9</f>
        <v>7.5838171942311297</v>
      </c>
      <c r="F9" s="5">
        <f>'S3 UE after recession'!F9</f>
        <v>8.5087042750110182</v>
      </c>
      <c r="G9" s="13">
        <f>'S3 UE after recession'!G9+L9*$A$2/G$2</f>
        <v>6.2153512868128207</v>
      </c>
      <c r="H9" s="13">
        <f>'S3 UE after recession'!H9+M9*$A$2/H$2</f>
        <v>5.2539436187403492</v>
      </c>
      <c r="I9" s="13">
        <f>'S3 UE after recession'!I9+N9*$A$2/I$2</f>
        <v>5.7491093639601454</v>
      </c>
      <c r="J9" s="5"/>
      <c r="K9" s="5"/>
      <c r="L9" s="10">
        <f>'S4 GE after recession'!AJ9</f>
        <v>-9.4797282412817374E-3</v>
      </c>
      <c r="M9" s="10">
        <f>'S4 GE after recession'!AK9</f>
        <v>6.7310253348448423E-2</v>
      </c>
      <c r="N9" s="10">
        <f>'S4 GE after recession'!AL9</f>
        <v>6.0398523339690424E-2</v>
      </c>
      <c r="P9">
        <v>5</v>
      </c>
      <c r="Q9" s="13">
        <f t="shared" si="3"/>
        <v>1.2180075552686147</v>
      </c>
      <c r="R9" s="13">
        <f t="shared" si="0"/>
        <v>0.21287801419675212</v>
      </c>
      <c r="S9" s="13">
        <f t="shared" si="0"/>
        <v>1.3123508178493051</v>
      </c>
      <c r="T9" s="13">
        <f t="shared" si="0"/>
        <v>1.2654381266636214</v>
      </c>
      <c r="U9" s="13">
        <f t="shared" si="0"/>
        <v>0.70999067853489617</v>
      </c>
      <c r="V9" s="13">
        <f t="shared" si="0"/>
        <v>0.98710834456786944</v>
      </c>
      <c r="W9" s="13">
        <f t="shared" si="0"/>
        <v>0.78217892047725179</v>
      </c>
      <c r="Y9">
        <v>5</v>
      </c>
      <c r="Z9">
        <f t="shared" si="10"/>
        <v>0.16148673139480341</v>
      </c>
      <c r="AA9">
        <f t="shared" si="4"/>
        <v>-8.3129483496451329E-3</v>
      </c>
      <c r="AB9">
        <f t="shared" si="4"/>
        <v>0.11718045396422383</v>
      </c>
      <c r="AC9">
        <f t="shared" si="4"/>
        <v>0.24311417650869416</v>
      </c>
      <c r="AD9">
        <f t="shared" si="4"/>
        <v>0.27847374166192118</v>
      </c>
      <c r="AE9">
        <f t="shared" si="4"/>
        <v>0.45825721009981812</v>
      </c>
      <c r="AF9">
        <f t="shared" si="4"/>
        <v>0.62378088120534869</v>
      </c>
      <c r="AH9" s="8">
        <v>5</v>
      </c>
      <c r="AI9" s="8">
        <f t="shared" si="11"/>
        <v>1.0021686284945734</v>
      </c>
      <c r="AJ9" s="8">
        <f t="shared" si="12"/>
        <v>0.70999067853489617</v>
      </c>
      <c r="AK9" s="8">
        <f t="shared" si="5"/>
        <v>0.98710834456786944</v>
      </c>
      <c r="AL9" s="8">
        <f t="shared" si="5"/>
        <v>0.78217892047725179</v>
      </c>
      <c r="AN9" s="8">
        <v>5</v>
      </c>
      <c r="AO9" s="8">
        <f t="shared" si="6"/>
        <v>0.35939924497499304</v>
      </c>
      <c r="AP9" s="8">
        <f t="shared" si="7"/>
        <v>0.24150582902623277</v>
      </c>
      <c r="AQ9" s="8">
        <f t="shared" si="8"/>
        <v>0.38104158106070651</v>
      </c>
      <c r="AR9" s="8">
        <f t="shared" si="9"/>
        <v>0.14551510720232408</v>
      </c>
    </row>
    <row r="10" spans="1:44" x14ac:dyDescent="0.3">
      <c r="A10" s="1"/>
      <c r="B10">
        <v>6</v>
      </c>
      <c r="C10" s="5">
        <f>'S3 UE after recession'!C10</f>
        <v>4.9355026429368118</v>
      </c>
      <c r="D10" s="5">
        <f>'S3 UE after recession'!D10</f>
        <v>5.1366871915804184</v>
      </c>
      <c r="E10" s="5">
        <f>'S3 UE after recession'!E10</f>
        <v>7.8042908201830921</v>
      </c>
      <c r="F10" s="5">
        <f>'S3 UE after recession'!F10</f>
        <v>8.6140674128463921</v>
      </c>
      <c r="G10" s="13">
        <f>'S3 UE after recession'!G10+L10*$A$2/G$2</f>
        <v>6.438019769208605</v>
      </c>
      <c r="H10" s="13">
        <f>'S3 UE after recession'!H10+M10*$A$2/H$2</f>
        <v>5.4180828554256006</v>
      </c>
      <c r="I10" s="13">
        <f>'S3 UE after recession'!I10+N10*$A$2/I$2</f>
        <v>6.0410310067069775</v>
      </c>
      <c r="J10" s="5"/>
      <c r="K10" s="5"/>
      <c r="L10" s="10">
        <f>'S4 GE after recession'!AJ10</f>
        <v>1.4671515718770234E-2</v>
      </c>
      <c r="M10" s="10">
        <f>'S4 GE after recession'!AK10</f>
        <v>9.0873380830936323E-2</v>
      </c>
      <c r="N10" s="10">
        <f>'S4 GE after recession'!AL10</f>
        <v>9.478153615310303E-2</v>
      </c>
      <c r="P10">
        <v>6</v>
      </c>
      <c r="Q10" s="13">
        <f t="shared" si="3"/>
        <v>1.4022281158369387</v>
      </c>
      <c r="R10" s="13">
        <f t="shared" si="0"/>
        <v>0.29079451553650149</v>
      </c>
      <c r="S10" s="13">
        <f t="shared" si="0"/>
        <v>1.5328244438012675</v>
      </c>
      <c r="T10" s="13">
        <f t="shared" si="0"/>
        <v>1.3708012644989953</v>
      </c>
      <c r="U10" s="13">
        <f t="shared" si="0"/>
        <v>0.93265916093068046</v>
      </c>
      <c r="V10" s="13">
        <f t="shared" si="0"/>
        <v>1.1512475812531209</v>
      </c>
      <c r="W10" s="13">
        <f t="shared" si="0"/>
        <v>1.0741005632240839</v>
      </c>
      <c r="Y10">
        <v>6</v>
      </c>
      <c r="Z10">
        <f t="shared" si="10"/>
        <v>0.18422056056832403</v>
      </c>
      <c r="AA10">
        <f t="shared" si="4"/>
        <v>7.7916501339749367E-2</v>
      </c>
      <c r="AB10">
        <f t="shared" si="4"/>
        <v>0.2204736259519624</v>
      </c>
      <c r="AC10">
        <f t="shared" si="4"/>
        <v>0.10536313783537388</v>
      </c>
      <c r="AD10">
        <f t="shared" si="4"/>
        <v>0.2226684823957843</v>
      </c>
      <c r="AE10">
        <f t="shared" si="4"/>
        <v>0.16413923668525143</v>
      </c>
      <c r="AF10">
        <f t="shared" si="4"/>
        <v>0.29192164274683208</v>
      </c>
      <c r="AH10" s="8">
        <v>6</v>
      </c>
      <c r="AI10" s="8">
        <f t="shared" si="11"/>
        <v>1.1491620849184259</v>
      </c>
      <c r="AJ10" s="8">
        <f t="shared" si="12"/>
        <v>0.93265916093068046</v>
      </c>
      <c r="AK10" s="8">
        <f t="shared" si="5"/>
        <v>1.1512475812531209</v>
      </c>
      <c r="AL10" s="8">
        <f t="shared" si="5"/>
        <v>1.0741005632240839</v>
      </c>
      <c r="AN10" s="8">
        <v>6</v>
      </c>
      <c r="AO10" s="8">
        <f t="shared" si="6"/>
        <v>0.41211426293993941</v>
      </c>
      <c r="AP10" s="8">
        <f t="shared" si="7"/>
        <v>0.31724729728040213</v>
      </c>
      <c r="AQ10" s="8">
        <f t="shared" si="8"/>
        <v>0.44440227961505396</v>
      </c>
      <c r="AR10" s="8">
        <f t="shared" si="9"/>
        <v>0.19982366503595242</v>
      </c>
    </row>
    <row r="11" spans="1:44" x14ac:dyDescent="0.3">
      <c r="A11" s="1"/>
      <c r="B11">
        <v>7</v>
      </c>
      <c r="C11" s="5">
        <f>'S3 UE after recession'!C11</f>
        <v>5.0361274291021818</v>
      </c>
      <c r="D11" s="5">
        <f>'S3 UE after recession'!D11</f>
        <v>5.3631297078416855</v>
      </c>
      <c r="E11" s="5">
        <f>'S3 UE after recession'!E11</f>
        <v>7.7316651883665557</v>
      </c>
      <c r="F11" s="5">
        <f>'S3 UE after recession'!F11</f>
        <v>8.8656855490695818</v>
      </c>
      <c r="G11" s="13">
        <f>'S3 UE after recession'!G11+L11*$A$2/G$2</f>
        <v>6.6892823783741449</v>
      </c>
      <c r="H11" s="13">
        <f>'S3 UE after recession'!H11+M11*$A$2/H$2</f>
        <v>5.8874510439911028</v>
      </c>
      <c r="I11" s="13">
        <f>'S3 UE after recession'!I11+N11*$A$2/I$2</f>
        <v>6.3918900142946971</v>
      </c>
      <c r="J11" s="5"/>
      <c r="K11" s="5"/>
      <c r="L11" s="10">
        <f>'S4 GE after recession'!AJ11</f>
        <v>2.5711825593051518E-2</v>
      </c>
      <c r="M11" s="10">
        <f>'S4 GE after recession'!AK11</f>
        <v>0.10865250222380007</v>
      </c>
      <c r="N11" s="10">
        <f>'S4 GE after recession'!AL11</f>
        <v>0.11868911646775482</v>
      </c>
      <c r="P11">
        <v>7</v>
      </c>
      <c r="Q11" s="13">
        <f t="shared" si="3"/>
        <v>1.5028529020023087</v>
      </c>
      <c r="R11" s="13">
        <f t="shared" si="0"/>
        <v>0.51723703179776859</v>
      </c>
      <c r="S11" s="13">
        <f t="shared" si="0"/>
        <v>1.4601988119847311</v>
      </c>
      <c r="T11" s="13">
        <f t="shared" si="0"/>
        <v>1.622419400722185</v>
      </c>
      <c r="U11" s="13">
        <f t="shared" si="0"/>
        <v>1.1839217700962203</v>
      </c>
      <c r="V11" s="13">
        <f t="shared" si="0"/>
        <v>1.620615769818623</v>
      </c>
      <c r="W11" s="13">
        <f t="shared" si="0"/>
        <v>1.4249595708118035</v>
      </c>
      <c r="Y11">
        <v>7</v>
      </c>
      <c r="Z11">
        <f t="shared" si="10"/>
        <v>0.10062478616536996</v>
      </c>
      <c r="AA11">
        <f t="shared" si="4"/>
        <v>0.2264425162612671</v>
      </c>
      <c r="AB11">
        <f t="shared" si="4"/>
        <v>-7.2625631816536362E-2</v>
      </c>
      <c r="AC11">
        <f t="shared" si="4"/>
        <v>0.25161813622318974</v>
      </c>
      <c r="AD11">
        <f t="shared" si="4"/>
        <v>0.25126260916553989</v>
      </c>
      <c r="AE11">
        <f t="shared" si="4"/>
        <v>0.46936818856550211</v>
      </c>
      <c r="AF11">
        <f t="shared" si="4"/>
        <v>0.3508590075877196</v>
      </c>
      <c r="AH11" s="8">
        <v>7</v>
      </c>
      <c r="AI11" s="8">
        <f t="shared" si="11"/>
        <v>1.2756770366267485</v>
      </c>
      <c r="AJ11" s="8">
        <f t="shared" si="12"/>
        <v>1.1839217700962203</v>
      </c>
      <c r="AK11" s="8">
        <f t="shared" si="5"/>
        <v>1.620615769818623</v>
      </c>
      <c r="AL11" s="8">
        <f t="shared" si="5"/>
        <v>1.4249595708118035</v>
      </c>
      <c r="AN11" s="8">
        <v>7</v>
      </c>
      <c r="AO11" s="8">
        <f t="shared" si="6"/>
        <v>0.45748524825038717</v>
      </c>
      <c r="AP11" s="8">
        <f t="shared" si="7"/>
        <v>0.40271515842899824</v>
      </c>
      <c r="AQ11" s="8">
        <f t="shared" si="8"/>
        <v>0.62558684527577091</v>
      </c>
      <c r="AR11" s="8">
        <f t="shared" si="9"/>
        <v>0.26509682027628584</v>
      </c>
    </row>
    <row r="12" spans="1:44" x14ac:dyDescent="0.3">
      <c r="A12" s="1"/>
      <c r="B12">
        <v>8</v>
      </c>
      <c r="C12" s="5">
        <f>'S3 UE after recession'!C12</f>
        <v>5.1351351351351351</v>
      </c>
      <c r="D12" s="5">
        <f>'S3 UE after recession'!D12</f>
        <v>5.4906085975794907</v>
      </c>
      <c r="E12" s="5">
        <f>'S3 UE after recession'!E12</f>
        <v>7.489402229733515</v>
      </c>
      <c r="F12" s="5">
        <f>'S3 UE after recession'!F12</f>
        <v>9.0310038606514738</v>
      </c>
      <c r="G12" s="13">
        <f>'S3 UE after recession'!G12+L12*$A$2/G$2</f>
        <v>6.9915431898108764</v>
      </c>
      <c r="H12" s="13">
        <f>'S3 UE after recession'!H12+M12*$A$2/H$2</f>
        <v>6.2464568278199915</v>
      </c>
      <c r="I12" s="13">
        <f>'S3 UE after recession'!I12+N12*$A$2/I$2</f>
        <v>6.7478119281849045</v>
      </c>
      <c r="J12" s="5"/>
      <c r="K12" s="5"/>
      <c r="L12" s="10">
        <f>'S4 GE after recession'!AJ12</f>
        <v>3.7369665938475904E-2</v>
      </c>
      <c r="M12" s="10">
        <f>'S4 GE after recession'!AK12</f>
        <v>0.13851109113391935</v>
      </c>
      <c r="N12" s="10">
        <f>'S4 GE after recession'!AL12</f>
        <v>0.12620299208584562</v>
      </c>
      <c r="P12">
        <v>8</v>
      </c>
      <c r="Q12" s="13">
        <f t="shared" si="3"/>
        <v>1.601860608035262</v>
      </c>
      <c r="R12" s="13">
        <f t="shared" si="0"/>
        <v>0.64471592153557378</v>
      </c>
      <c r="S12" s="13">
        <f t="shared" si="0"/>
        <v>1.2179358533516904</v>
      </c>
      <c r="T12" s="13">
        <f t="shared" si="0"/>
        <v>1.787737712304077</v>
      </c>
      <c r="U12" s="13">
        <f t="shared" si="0"/>
        <v>1.4861825815329519</v>
      </c>
      <c r="V12" s="13">
        <f t="shared" si="0"/>
        <v>1.9796215536475117</v>
      </c>
      <c r="W12" s="13">
        <f t="shared" si="0"/>
        <v>1.7808814847020109</v>
      </c>
      <c r="Y12">
        <v>8</v>
      </c>
      <c r="Z12">
        <f t="shared" si="10"/>
        <v>9.900770603295328E-2</v>
      </c>
      <c r="AA12">
        <f t="shared" si="4"/>
        <v>0.12747888973780519</v>
      </c>
      <c r="AB12">
        <f t="shared" si="4"/>
        <v>-0.2422629586330407</v>
      </c>
      <c r="AC12">
        <f t="shared" si="4"/>
        <v>0.16531831158189192</v>
      </c>
      <c r="AD12">
        <f t="shared" si="4"/>
        <v>0.30226081143673156</v>
      </c>
      <c r="AE12">
        <f t="shared" si="4"/>
        <v>0.3590057838288887</v>
      </c>
      <c r="AF12">
        <f t="shared" si="4"/>
        <v>0.35592191389020744</v>
      </c>
      <c r="AH12" s="8">
        <v>8</v>
      </c>
      <c r="AI12" s="8">
        <f t="shared" si="11"/>
        <v>1.3130625238066509</v>
      </c>
      <c r="AJ12" s="8">
        <f t="shared" si="12"/>
        <v>1.4861825815329519</v>
      </c>
      <c r="AK12" s="8">
        <f t="shared" si="5"/>
        <v>1.9796215536475117</v>
      </c>
      <c r="AL12" s="8">
        <f t="shared" si="5"/>
        <v>1.7808814847020109</v>
      </c>
      <c r="AN12" s="8">
        <v>8</v>
      </c>
      <c r="AO12" s="8">
        <f t="shared" si="6"/>
        <v>0.47089248879199425</v>
      </c>
      <c r="AP12" s="8">
        <f t="shared" si="7"/>
        <v>0.50553023763370619</v>
      </c>
      <c r="AQ12" s="8">
        <f t="shared" si="8"/>
        <v>0.7641695370673024</v>
      </c>
      <c r="AR12" s="8">
        <f t="shared" si="9"/>
        <v>0.33131186916022742</v>
      </c>
    </row>
    <row r="13" spans="1:44" x14ac:dyDescent="0.3">
      <c r="A13" s="1"/>
      <c r="B13">
        <v>9</v>
      </c>
      <c r="C13" s="5">
        <f>'S3 UE after recession'!C13</f>
        <v>5.3716517588060855</v>
      </c>
      <c r="D13" s="5">
        <f>'S3 UE after recession'!D13</f>
        <v>5.4551972104845801</v>
      </c>
      <c r="E13" s="5">
        <f>'S3 UE after recession'!E13</f>
        <v>7.5303756808342257</v>
      </c>
      <c r="F13" s="5">
        <f>'S3 UE after recession'!F13</f>
        <v>9.3279912584228732</v>
      </c>
      <c r="G13" s="13">
        <f>'S3 UE after recession'!G13+L13*$A$2/G$2</f>
        <v>6.7685461820531962</v>
      </c>
      <c r="H13" s="13">
        <f>'S3 UE after recession'!H13+M13*$A$2/H$2</f>
        <v>6.4212717319705757</v>
      </c>
      <c r="I13" s="13">
        <f>'S3 UE after recession'!I13+N13*$A$2/I$2</f>
        <v>6.6223398911681368</v>
      </c>
      <c r="J13" s="5"/>
      <c r="K13" s="5"/>
      <c r="L13" s="10">
        <f>'S4 GE after recession'!AJ13</f>
        <v>1.964372233438727E-2</v>
      </c>
      <c r="M13" s="10">
        <f>'S4 GE after recession'!AK13</f>
        <v>0.13863114388250164</v>
      </c>
      <c r="N13" s="10">
        <f>'S4 GE after recession'!AL13</f>
        <v>9.3997581294444466E-2</v>
      </c>
      <c r="P13">
        <v>9</v>
      </c>
      <c r="Q13" s="13">
        <f t="shared" si="3"/>
        <v>1.8383772317062124</v>
      </c>
      <c r="R13" s="13">
        <f t="shared" si="0"/>
        <v>0.60930453444066313</v>
      </c>
      <c r="S13" s="13">
        <f t="shared" si="0"/>
        <v>1.2589093044524011</v>
      </c>
      <c r="T13" s="13">
        <f t="shared" si="0"/>
        <v>2.0847251100754765</v>
      </c>
      <c r="U13" s="13">
        <f t="shared" si="0"/>
        <v>1.2631855737752717</v>
      </c>
      <c r="V13" s="13">
        <f t="shared" si="0"/>
        <v>2.1544364577980959</v>
      </c>
      <c r="W13" s="13">
        <f t="shared" si="0"/>
        <v>1.6554094476852432</v>
      </c>
      <c r="Y13">
        <v>9</v>
      </c>
      <c r="Z13">
        <f t="shared" si="10"/>
        <v>0.23651662367095039</v>
      </c>
      <c r="AA13">
        <f t="shared" si="4"/>
        <v>-3.5411387094910651E-2</v>
      </c>
      <c r="AB13">
        <f t="shared" si="4"/>
        <v>4.0973451100710712E-2</v>
      </c>
      <c r="AC13">
        <f t="shared" si="4"/>
        <v>0.29698739777139949</v>
      </c>
      <c r="AD13">
        <f t="shared" si="4"/>
        <v>-0.22299700775768017</v>
      </c>
      <c r="AE13">
        <f t="shared" si="4"/>
        <v>0.1748149041505842</v>
      </c>
      <c r="AF13">
        <f t="shared" si="4"/>
        <v>-0.12547203701676768</v>
      </c>
      <c r="AH13" s="8">
        <v>9</v>
      </c>
      <c r="AI13" s="8">
        <f t="shared" si="11"/>
        <v>1.4478290451686884</v>
      </c>
      <c r="AJ13" s="8">
        <f t="shared" si="12"/>
        <v>1.2631855737752717</v>
      </c>
      <c r="AK13" s="8">
        <f t="shared" si="5"/>
        <v>2.1544364577980959</v>
      </c>
      <c r="AL13" s="8">
        <f t="shared" si="5"/>
        <v>1.6554094476852432</v>
      </c>
      <c r="AN13" s="8">
        <v>9</v>
      </c>
      <c r="AO13" s="8">
        <f t="shared" si="6"/>
        <v>0.51922266462096633</v>
      </c>
      <c r="AP13" s="8">
        <f t="shared" si="7"/>
        <v>0.42967702032102162</v>
      </c>
      <c r="AQ13" s="8">
        <f t="shared" si="8"/>
        <v>0.83165123533992247</v>
      </c>
      <c r="AR13" s="8">
        <f t="shared" si="9"/>
        <v>0.30796928546307456</v>
      </c>
    </row>
    <row r="14" spans="1:44" x14ac:dyDescent="0.3">
      <c r="A14" s="1"/>
      <c r="B14">
        <v>10</v>
      </c>
      <c r="C14" s="5">
        <f>'S3 UE after recession'!C14</f>
        <v>5.51299293914213</v>
      </c>
      <c r="D14" s="5">
        <f>'S3 UE after recession'!D14</f>
        <v>5.8786004670876215</v>
      </c>
      <c r="E14" s="5">
        <f>'S3 UE after recession'!E14</f>
        <v>7.4585378551242005</v>
      </c>
      <c r="F14" s="5">
        <f>'S3 UE after recession'!F14</f>
        <v>9.3570904745090591</v>
      </c>
      <c r="G14" s="13">
        <f>'S3 UE after recession'!G14+L14*$A$2/G$2</f>
        <v>6.949940915537514</v>
      </c>
      <c r="H14" s="13">
        <f>'S3 UE after recession'!H14+M14*$A$2/H$2</f>
        <v>6.3130273404147879</v>
      </c>
      <c r="I14" s="13">
        <f>'S3 UE after recession'!I14+N14*$A$2/I$2</f>
        <v>6.9048699059309406</v>
      </c>
      <c r="J14" s="5"/>
      <c r="K14" s="5"/>
      <c r="L14" s="10">
        <f>'S4 GE after recession'!AJ14</f>
        <v>5.1657200617474253E-3</v>
      </c>
      <c r="M14" s="10">
        <f>'S4 GE after recession'!AK14</f>
        <v>0.12430358338042291</v>
      </c>
      <c r="N14" s="10">
        <f>'S4 GE after recession'!AL14</f>
        <v>7.8369616859302216E-2</v>
      </c>
      <c r="P14">
        <v>10</v>
      </c>
      <c r="Q14" s="13">
        <f t="shared" si="3"/>
        <v>1.9797184120422568</v>
      </c>
      <c r="R14" s="13">
        <f t="shared" si="0"/>
        <v>1.0327077910437046</v>
      </c>
      <c r="S14" s="13">
        <f t="shared" si="0"/>
        <v>1.187071478742376</v>
      </c>
      <c r="T14" s="13">
        <f t="shared" si="0"/>
        <v>2.1138243261616623</v>
      </c>
      <c r="U14" s="13">
        <f t="shared" si="0"/>
        <v>1.4445803072595895</v>
      </c>
      <c r="V14" s="13">
        <f t="shared" si="0"/>
        <v>2.0461920662423081</v>
      </c>
      <c r="W14" s="13">
        <f t="shared" si="0"/>
        <v>1.937939462448047</v>
      </c>
      <c r="Y14">
        <v>10</v>
      </c>
      <c r="Z14">
        <f t="shared" si="10"/>
        <v>0.14134118033604448</v>
      </c>
      <c r="AA14">
        <f t="shared" si="4"/>
        <v>0.42340325660304146</v>
      </c>
      <c r="AB14">
        <f t="shared" si="4"/>
        <v>-7.1837825710025172E-2</v>
      </c>
      <c r="AC14">
        <f t="shared" si="4"/>
        <v>2.909921608618582E-2</v>
      </c>
      <c r="AD14">
        <f t="shared" si="4"/>
        <v>0.18139473348431778</v>
      </c>
      <c r="AE14">
        <f t="shared" si="4"/>
        <v>-0.1082443915557878</v>
      </c>
      <c r="AF14">
        <f t="shared" si="4"/>
        <v>0.28253001476280382</v>
      </c>
      <c r="AH14" s="8">
        <v>10</v>
      </c>
      <c r="AI14" s="8">
        <f t="shared" si="11"/>
        <v>1.5783305019975</v>
      </c>
      <c r="AJ14" s="8">
        <f t="shared" si="12"/>
        <v>1.4445803072595895</v>
      </c>
      <c r="AK14" s="8">
        <f t="shared" si="5"/>
        <v>2.0461920662423081</v>
      </c>
      <c r="AL14" s="8">
        <f t="shared" si="5"/>
        <v>1.937939462448047</v>
      </c>
      <c r="AN14" s="8">
        <v>10</v>
      </c>
      <c r="AO14" s="8">
        <f t="shared" si="6"/>
        <v>0.56602329648954364</v>
      </c>
      <c r="AP14" s="8">
        <f t="shared" si="7"/>
        <v>0.49137907756707255</v>
      </c>
      <c r="AQ14" s="8">
        <f t="shared" si="8"/>
        <v>0.78986695266583795</v>
      </c>
      <c r="AR14" s="8">
        <f t="shared" si="9"/>
        <v>0.36053064234673821</v>
      </c>
    </row>
    <row r="15" spans="1:44" x14ac:dyDescent="0.3">
      <c r="A15" s="1"/>
      <c r="B15">
        <v>11</v>
      </c>
      <c r="C15" s="5">
        <f>'S3 UE after recession'!C15</f>
        <v>5.8624982046248864</v>
      </c>
      <c r="D15" s="5">
        <f>'S3 UE after recession'!D15</f>
        <v>5.9696491493547201</v>
      </c>
      <c r="E15" s="5">
        <f>'S3 UE after recession'!E15</f>
        <v>7.1894328936582461</v>
      </c>
      <c r="F15" s="5">
        <f>'S3 UE after recession'!F15</f>
        <v>9.5729508271182127</v>
      </c>
      <c r="G15" s="13">
        <f>'S3 UE after recession'!G15+L15*$A$2/G$2</f>
        <v>7.0490428875490458</v>
      </c>
      <c r="H15" s="13">
        <f>'S3 UE after recession'!H15+M15*$A$2/H$2</f>
        <v>6.2708122679240628</v>
      </c>
      <c r="I15" s="13">
        <f>'S3 UE after recession'!I15+N15*$A$2/I$2</f>
        <v>7.1860715739943331</v>
      </c>
      <c r="J15" s="5"/>
      <c r="K15" s="5"/>
      <c r="L15" s="10">
        <f>'S4 GE after recession'!AJ15</f>
        <v>3.3162996070650763E-2</v>
      </c>
      <c r="M15" s="10">
        <f>'S4 GE after recession'!AK15</f>
        <v>0.11740680679065463</v>
      </c>
      <c r="N15" s="10">
        <f>'S4 GE after recession'!AL15</f>
        <v>7.2727301882716588E-2</v>
      </c>
      <c r="P15">
        <v>11</v>
      </c>
      <c r="Q15" s="13">
        <f t="shared" si="3"/>
        <v>2.3292236775250132</v>
      </c>
      <c r="R15" s="13">
        <f t="shared" si="0"/>
        <v>1.1237564733108032</v>
      </c>
      <c r="S15" s="13">
        <f t="shared" si="0"/>
        <v>0.91796651727642153</v>
      </c>
      <c r="T15" s="13">
        <f t="shared" si="0"/>
        <v>2.3296846787708159</v>
      </c>
      <c r="U15" s="13">
        <f t="shared" si="0"/>
        <v>1.5436822792711213</v>
      </c>
      <c r="V15" s="13">
        <f t="shared" si="0"/>
        <v>2.003976993751583</v>
      </c>
      <c r="W15" s="13">
        <f t="shared" si="0"/>
        <v>2.2191411305114395</v>
      </c>
      <c r="Y15">
        <v>11</v>
      </c>
      <c r="Z15">
        <f t="shared" si="10"/>
        <v>0.3495052654827564</v>
      </c>
      <c r="AA15">
        <f t="shared" si="4"/>
        <v>9.1048682267098613E-2</v>
      </c>
      <c r="AB15">
        <f t="shared" si="4"/>
        <v>-0.26910496146595442</v>
      </c>
      <c r="AC15">
        <f t="shared" si="4"/>
        <v>0.21586035260915359</v>
      </c>
      <c r="AD15">
        <f t="shared" si="4"/>
        <v>9.9101972011531814E-2</v>
      </c>
      <c r="AE15">
        <f t="shared" si="4"/>
        <v>-4.2215072490725092E-2</v>
      </c>
      <c r="AF15">
        <f t="shared" si="4"/>
        <v>0.28120166806339242</v>
      </c>
      <c r="AH15" s="8">
        <v>11</v>
      </c>
      <c r="AI15" s="8">
        <f t="shared" si="11"/>
        <v>1.6751578367207636</v>
      </c>
      <c r="AJ15" s="8">
        <f t="shared" si="12"/>
        <v>1.5436822792711213</v>
      </c>
      <c r="AK15" s="8">
        <f t="shared" si="5"/>
        <v>2.003976993751583</v>
      </c>
      <c r="AL15" s="8">
        <f t="shared" si="5"/>
        <v>2.2191411305114395</v>
      </c>
      <c r="AN15" s="8">
        <v>11</v>
      </c>
      <c r="AO15" s="8">
        <f t="shared" si="6"/>
        <v>0.60074766323085427</v>
      </c>
      <c r="AP15" s="8">
        <f t="shared" si="7"/>
        <v>0.52508896226326041</v>
      </c>
      <c r="AQ15" s="8">
        <f t="shared" si="8"/>
        <v>0.77357117515065532</v>
      </c>
      <c r="AR15" s="8">
        <f t="shared" si="9"/>
        <v>0.41284487608848852</v>
      </c>
    </row>
    <row r="16" spans="1:44" x14ac:dyDescent="0.3">
      <c r="A16" s="1"/>
      <c r="B16">
        <v>12</v>
      </c>
      <c r="C16" s="5">
        <f>'S3 UE after recession'!C16</f>
        <v>6.0666905700968092</v>
      </c>
      <c r="D16" s="5">
        <f>'S3 UE after recession'!D16</f>
        <v>6.6188043033007782</v>
      </c>
      <c r="E16" s="5">
        <f>'S3 UE after recession'!E16</f>
        <v>7.4713494899376078</v>
      </c>
      <c r="F16" s="5">
        <f>'S3 UE after recession'!F16</f>
        <v>9.8321581990538505</v>
      </c>
      <c r="G16" s="13">
        <f>'S3 UE after recession'!G16+L16*$A$2/G$2</f>
        <v>7.1962658188528312</v>
      </c>
      <c r="H16" s="13">
        <f>'S3 UE after recession'!H16+M16*$A$2/H$2</f>
        <v>6.5337479162749181</v>
      </c>
      <c r="I16" s="13">
        <f>'S3 UE after recession'!I16+N16*$A$2/I$2</f>
        <v>7.7611997546062597</v>
      </c>
      <c r="J16" s="5"/>
      <c r="K16" s="5"/>
      <c r="L16" s="10">
        <f>'S4 GE after recession'!AJ16</f>
        <v>7.6722615038926634E-2</v>
      </c>
      <c r="M16" s="10">
        <f>'S4 GE after recession'!AK16</f>
        <v>0.15601466353222548</v>
      </c>
      <c r="N16" s="10">
        <f>'S4 GE after recession'!AL16</f>
        <v>9.0772750621923137E-2</v>
      </c>
      <c r="P16">
        <v>12</v>
      </c>
      <c r="Q16" s="13">
        <f t="shared" si="3"/>
        <v>2.5334160429969361</v>
      </c>
      <c r="R16" s="13">
        <f t="shared" si="0"/>
        <v>1.7729116272568612</v>
      </c>
      <c r="S16" s="13">
        <f t="shared" si="0"/>
        <v>1.1998831135557833</v>
      </c>
      <c r="T16" s="13">
        <f t="shared" si="0"/>
        <v>2.5888920507064537</v>
      </c>
      <c r="U16" s="13">
        <f t="shared" si="0"/>
        <v>1.6909052105749067</v>
      </c>
      <c r="V16" s="13">
        <f t="shared" si="0"/>
        <v>2.2669126421024384</v>
      </c>
      <c r="W16" s="13">
        <f t="shared" si="0"/>
        <v>2.7942693111233661</v>
      </c>
      <c r="Y16">
        <v>12</v>
      </c>
      <c r="Z16">
        <f t="shared" si="10"/>
        <v>0.20419236547192288</v>
      </c>
      <c r="AA16">
        <f t="shared" si="4"/>
        <v>0.64915515394605805</v>
      </c>
      <c r="AB16">
        <f t="shared" si="4"/>
        <v>0.28191659627936172</v>
      </c>
      <c r="AC16">
        <f t="shared" si="4"/>
        <v>0.25920737193563781</v>
      </c>
      <c r="AD16">
        <f t="shared" si="4"/>
        <v>0.14722293130378539</v>
      </c>
      <c r="AE16">
        <f t="shared" si="4"/>
        <v>0.26293564835085537</v>
      </c>
      <c r="AF16">
        <f t="shared" si="4"/>
        <v>0.57512818061192661</v>
      </c>
      <c r="AH16" s="8">
        <v>12</v>
      </c>
      <c r="AI16" s="8">
        <f t="shared" si="11"/>
        <v>2.0237757086290085</v>
      </c>
      <c r="AJ16" s="8">
        <f t="shared" si="12"/>
        <v>1.6909052105749067</v>
      </c>
      <c r="AK16" s="8">
        <f t="shared" si="5"/>
        <v>2.2669126421024384</v>
      </c>
      <c r="AL16" s="8">
        <f t="shared" si="5"/>
        <v>2.7942693111233661</v>
      </c>
      <c r="AN16" s="8">
        <v>12</v>
      </c>
      <c r="AO16" s="8">
        <f t="shared" si="6"/>
        <v>0.72576953718117276</v>
      </c>
      <c r="AP16" s="8">
        <f t="shared" si="7"/>
        <v>0.57516736068612828</v>
      </c>
      <c r="AQ16" s="8">
        <f t="shared" si="8"/>
        <v>0.8750690661533822</v>
      </c>
      <c r="AR16" s="8">
        <f t="shared" si="9"/>
        <v>0.51984064990166956</v>
      </c>
    </row>
    <row r="17" spans="1:44" x14ac:dyDescent="0.3">
      <c r="A17" s="1"/>
      <c r="B17">
        <v>13</v>
      </c>
      <c r="C17" s="5">
        <f>'S3 UE after recession'!C17</f>
        <v>5.9463327370304118</v>
      </c>
      <c r="D17" s="5">
        <f>'S3 UE after recession'!D17</f>
        <v>7.1524035352446651</v>
      </c>
      <c r="E17" s="5">
        <f>'S3 UE after recession'!E17</f>
        <v>7.4379630827220486</v>
      </c>
      <c r="F17" s="5">
        <f>'S3 UE after recession'!F17</f>
        <v>9.8458113904120754</v>
      </c>
      <c r="G17" s="13">
        <f>'S3 UE after recession'!G17+L17*$A$2/G$2</f>
        <v>7.1073370710629904</v>
      </c>
      <c r="H17" s="13">
        <f>'S3 UE after recession'!H17+M17*$A$2/H$2</f>
        <v>6.7056369640177351</v>
      </c>
      <c r="I17" s="13">
        <f>'S3 UE after recession'!I17+N17*$A$2/I$2</f>
        <v>8.4571217524113269</v>
      </c>
      <c r="J17" s="5"/>
      <c r="K17" s="5"/>
      <c r="L17" s="10">
        <f>'S4 GE after recession'!AJ17</f>
        <v>4.673303558127273E-2</v>
      </c>
      <c r="M17" s="10">
        <f>'S4 GE after recession'!AK17</f>
        <v>0.15159863007553476</v>
      </c>
      <c r="N17" s="10">
        <f>'S4 GE after recession'!AL17</f>
        <v>0.12243825103605133</v>
      </c>
      <c r="P17">
        <v>13</v>
      </c>
      <c r="Q17" s="13">
        <f t="shared" si="3"/>
        <v>2.4130582099305387</v>
      </c>
      <c r="R17" s="13">
        <f t="shared" si="0"/>
        <v>2.3065108592007482</v>
      </c>
      <c r="S17" s="13">
        <f t="shared" si="0"/>
        <v>1.1664967063402241</v>
      </c>
      <c r="T17" s="13">
        <f t="shared" si="0"/>
        <v>2.6025452420646786</v>
      </c>
      <c r="U17" s="13">
        <f t="shared" si="0"/>
        <v>1.6019764627850659</v>
      </c>
      <c r="V17" s="13">
        <f t="shared" si="0"/>
        <v>2.4388016898452554</v>
      </c>
      <c r="W17" s="13">
        <f t="shared" si="0"/>
        <v>3.4901913089284333</v>
      </c>
      <c r="Y17">
        <v>13</v>
      </c>
      <c r="Z17">
        <f t="shared" si="10"/>
        <v>-0.12035783306639747</v>
      </c>
      <c r="AA17">
        <f t="shared" si="4"/>
        <v>0.53359923194388692</v>
      </c>
      <c r="AB17">
        <f t="shared" si="4"/>
        <v>-3.3386407215559188E-2</v>
      </c>
      <c r="AC17">
        <f t="shared" si="4"/>
        <v>1.3653191358224959E-2</v>
      </c>
      <c r="AD17">
        <f t="shared" si="4"/>
        <v>-8.8928747789840834E-2</v>
      </c>
      <c r="AE17">
        <f t="shared" si="4"/>
        <v>0.17188904774281699</v>
      </c>
      <c r="AF17">
        <f t="shared" si="4"/>
        <v>0.69592199780506725</v>
      </c>
      <c r="AH17" s="8">
        <v>13</v>
      </c>
      <c r="AI17" s="8">
        <f t="shared" si="11"/>
        <v>2.1221527543840475</v>
      </c>
      <c r="AJ17" s="8">
        <f t="shared" si="12"/>
        <v>1.6019764627850659</v>
      </c>
      <c r="AK17" s="8">
        <f t="shared" si="5"/>
        <v>2.4388016898452554</v>
      </c>
      <c r="AL17" s="8">
        <f t="shared" si="5"/>
        <v>3.4901913089284333</v>
      </c>
      <c r="AN17" s="8">
        <v>13</v>
      </c>
      <c r="AO17" s="8">
        <f t="shared" si="6"/>
        <v>0.76104966366082816</v>
      </c>
      <c r="AP17" s="8">
        <f t="shared" si="7"/>
        <v>0.544917934026656</v>
      </c>
      <c r="AQ17" s="8">
        <f t="shared" si="8"/>
        <v>0.94142133121058336</v>
      </c>
      <c r="AR17" s="8">
        <f t="shared" si="9"/>
        <v>0.64930868012328569</v>
      </c>
    </row>
    <row r="18" spans="1:44" x14ac:dyDescent="0.3">
      <c r="A18" s="1"/>
      <c r="B18">
        <v>14</v>
      </c>
      <c r="C18" s="5">
        <f>'S3 UE after recession'!C18</f>
        <v>5.864622082939607</v>
      </c>
      <c r="D18" s="5">
        <f>'S3 UE after recession'!D18</f>
        <v>8.0545056266643744</v>
      </c>
      <c r="E18" s="5">
        <f>'S3 UE after recession'!E18</f>
        <v>7.35309019557267</v>
      </c>
      <c r="F18" s="5">
        <f>'S3 UE after recession'!F18</f>
        <v>10.130869482753949</v>
      </c>
      <c r="G18" s="13">
        <f>'S3 UE after recession'!G18+L18*$A$2/G$2</f>
        <v>7.0635436981410518</v>
      </c>
      <c r="H18" s="13">
        <f>'S3 UE after recession'!H18+M18*$A$2/H$2</f>
        <v>6.7457521265254146</v>
      </c>
      <c r="I18" s="13">
        <f>'S3 UE after recession'!I18+N18*$A$2/I$2</f>
        <v>8.9848941066605779</v>
      </c>
      <c r="J18" s="5"/>
      <c r="K18" s="5"/>
      <c r="L18" s="10">
        <f>'S4 GE after recession'!AJ18</f>
        <v>3.4763768936130202E-2</v>
      </c>
      <c r="M18" s="10">
        <f>'S4 GE after recession'!AK18</f>
        <v>0.18867108235659691</v>
      </c>
      <c r="N18" s="10">
        <f>'S4 GE after recession'!AL18</f>
        <v>0.12707145915344098</v>
      </c>
      <c r="P18">
        <v>14</v>
      </c>
      <c r="Q18" s="13">
        <f t="shared" si="3"/>
        <v>2.3313475558397339</v>
      </c>
      <c r="R18" s="13">
        <f t="shared" si="0"/>
        <v>3.2086129506204575</v>
      </c>
      <c r="S18" s="13">
        <f t="shared" si="0"/>
        <v>1.0816238191908454</v>
      </c>
      <c r="T18" s="13">
        <f t="shared" si="0"/>
        <v>2.8876033344065526</v>
      </c>
      <c r="U18" s="13">
        <f t="shared" si="0"/>
        <v>1.5581830898631273</v>
      </c>
      <c r="V18" s="13">
        <f t="shared" si="0"/>
        <v>2.4789168523529348</v>
      </c>
      <c r="W18" s="13">
        <f t="shared" si="0"/>
        <v>4.0179636631776843</v>
      </c>
      <c r="Y18">
        <v>14</v>
      </c>
      <c r="Z18">
        <f t="shared" si="10"/>
        <v>-8.1710654090804802E-2</v>
      </c>
      <c r="AA18">
        <f t="shared" si="4"/>
        <v>0.90210209141970932</v>
      </c>
      <c r="AB18">
        <f t="shared" si="4"/>
        <v>-8.4872887149378684E-2</v>
      </c>
      <c r="AC18">
        <f t="shared" si="4"/>
        <v>0.28505809234187396</v>
      </c>
      <c r="AD18">
        <f t="shared" si="4"/>
        <v>-4.3793372921938634E-2</v>
      </c>
      <c r="AE18">
        <f t="shared" si="4"/>
        <v>4.0115162507679436E-2</v>
      </c>
      <c r="AF18">
        <f t="shared" si="4"/>
        <v>0.52777235424925095</v>
      </c>
      <c r="AH18" s="8">
        <v>14</v>
      </c>
      <c r="AI18" s="8">
        <f t="shared" si="11"/>
        <v>2.3772969150143974</v>
      </c>
      <c r="AJ18" s="8">
        <f t="shared" si="12"/>
        <v>1.5581830898631273</v>
      </c>
      <c r="AK18" s="8">
        <f t="shared" si="5"/>
        <v>2.4789168523529348</v>
      </c>
      <c r="AL18" s="8">
        <f t="shared" si="5"/>
        <v>4.0179636631776843</v>
      </c>
      <c r="AN18" s="8">
        <v>14</v>
      </c>
      <c r="AO18" s="8">
        <f t="shared" si="6"/>
        <v>0.85254985243452075</v>
      </c>
      <c r="AP18" s="8">
        <f t="shared" si="7"/>
        <v>0.53002146404032791</v>
      </c>
      <c r="AQ18" s="8">
        <f t="shared" si="8"/>
        <v>0.956906505690721</v>
      </c>
      <c r="AR18" s="8">
        <f t="shared" si="9"/>
        <v>0.74749446434276234</v>
      </c>
    </row>
    <row r="19" spans="1:44" x14ac:dyDescent="0.3">
      <c r="A19" s="1"/>
      <c r="B19">
        <v>15</v>
      </c>
      <c r="C19" s="5">
        <f>'S3 UE after recession'!C19</f>
        <v>5.9670954232725091</v>
      </c>
      <c r="D19" s="5">
        <f>'S3 UE after recession'!D19</f>
        <v>8.1055445373803572</v>
      </c>
      <c r="E19" s="5">
        <f>'S3 UE after recession'!E19</f>
        <v>7.2242368602249254</v>
      </c>
      <c r="F19" s="5">
        <f>'S3 UE after recession'!F19</f>
        <v>10.410496279708155</v>
      </c>
      <c r="G19" s="13">
        <f>'S3 UE after recession'!G19+L19*$A$2/G$2</f>
        <v>7.1723954415216093</v>
      </c>
      <c r="H19" s="13">
        <f>'S3 UE after recession'!H19+M19*$A$2/H$2</f>
        <v>6.7027510456472799</v>
      </c>
      <c r="I19" s="13">
        <f>'S3 UE after recession'!I19+N19*$A$2/I$2</f>
        <v>9.1782783241116679</v>
      </c>
      <c r="J19" s="5"/>
      <c r="K19" s="5"/>
      <c r="L19" s="10">
        <f>'S4 GE after recession'!AJ19</f>
        <v>3.7449250588550864E-2</v>
      </c>
      <c r="M19" s="10">
        <f>'S4 GE after recession'!AK19</f>
        <v>0.17992864068848879</v>
      </c>
      <c r="N19" s="10">
        <f>'S4 GE after recession'!AL19</f>
        <v>9.22812042721044E-2</v>
      </c>
      <c r="P19">
        <v>15</v>
      </c>
      <c r="Q19" s="13">
        <f t="shared" si="3"/>
        <v>2.433820896172636</v>
      </c>
      <c r="R19" s="13">
        <f t="shared" si="0"/>
        <v>3.2596518613364402</v>
      </c>
      <c r="S19" s="13">
        <f t="shared" si="0"/>
        <v>0.95277048384310081</v>
      </c>
      <c r="T19" s="13">
        <f t="shared" si="0"/>
        <v>3.1672301313607587</v>
      </c>
      <c r="U19" s="13">
        <f t="shared" si="0"/>
        <v>1.6670348332436848</v>
      </c>
      <c r="V19" s="13">
        <f t="shared" si="0"/>
        <v>2.4359157714748001</v>
      </c>
      <c r="W19" s="13">
        <f t="shared" si="0"/>
        <v>4.2113478806287743</v>
      </c>
      <c r="Y19">
        <v>15</v>
      </c>
      <c r="Z19">
        <f t="shared" si="10"/>
        <v>0.10247334033290212</v>
      </c>
      <c r="AA19">
        <f t="shared" si="4"/>
        <v>5.1038910715982766E-2</v>
      </c>
      <c r="AB19">
        <f t="shared" si="4"/>
        <v>-0.12885333534774457</v>
      </c>
      <c r="AC19">
        <f t="shared" si="4"/>
        <v>0.27962679695420611</v>
      </c>
      <c r="AD19">
        <f t="shared" si="4"/>
        <v>0.10885174338055759</v>
      </c>
      <c r="AE19">
        <f t="shared" si="4"/>
        <v>-4.3001080878134701E-2</v>
      </c>
      <c r="AF19">
        <f t="shared" si="4"/>
        <v>0.19338421745109002</v>
      </c>
      <c r="AH19" s="8">
        <v>15</v>
      </c>
      <c r="AI19" s="8">
        <f t="shared" si="11"/>
        <v>2.453368343178234</v>
      </c>
      <c r="AJ19" s="8">
        <f t="shared" si="12"/>
        <v>1.6670348332436848</v>
      </c>
      <c r="AK19" s="8">
        <f t="shared" si="5"/>
        <v>2.4359157714748001</v>
      </c>
      <c r="AL19" s="8">
        <f t="shared" si="5"/>
        <v>4.2113478806287743</v>
      </c>
      <c r="AN19" s="8">
        <v>15</v>
      </c>
      <c r="AO19" s="8">
        <f t="shared" si="6"/>
        <v>0.87983070424817378</v>
      </c>
      <c r="AP19" s="8">
        <f t="shared" si="7"/>
        <v>0.56704776779451194</v>
      </c>
      <c r="AQ19" s="8">
        <f t="shared" si="8"/>
        <v>0.94030731479613205</v>
      </c>
      <c r="AR19" s="8">
        <f t="shared" si="9"/>
        <v>0.78347130339700699</v>
      </c>
    </row>
    <row r="20" spans="1:44" x14ac:dyDescent="0.3">
      <c r="A20" s="1"/>
      <c r="B20">
        <v>16</v>
      </c>
      <c r="C20" s="5">
        <f>'S3 UE after recession'!C20</f>
        <v>5.9073690229433211</v>
      </c>
      <c r="D20" s="5">
        <f>'S3 UE after recession'!D20</f>
        <v>8.5633016690817367</v>
      </c>
      <c r="E20" s="5">
        <f>'S3 UE after recession'!E20</f>
        <v>7.4838402519638896</v>
      </c>
      <c r="F20" s="5">
        <f>'S3 UE after recession'!F20</f>
        <v>10.750112561909051</v>
      </c>
      <c r="G20" s="13">
        <f>'S3 UE after recession'!G20+L20*$A$2/G$2</f>
        <v>7.3756314790210951</v>
      </c>
      <c r="H20" s="13">
        <f>'S3 UE after recession'!H20+M20*$A$2/H$2</f>
        <v>6.721561179861288</v>
      </c>
      <c r="I20" s="13">
        <f>'S3 UE after recession'!I20+N20*$A$2/I$2</f>
        <v>9.4664677955829504</v>
      </c>
      <c r="J20" s="5"/>
      <c r="K20" s="5"/>
      <c r="L20" s="10">
        <f>'S4 GE after recession'!AJ20</f>
        <v>6.4231133574283117E-2</v>
      </c>
      <c r="M20" s="10">
        <f>'S4 GE after recession'!AK20</f>
        <v>0.18403234903009702</v>
      </c>
      <c r="N20" s="10">
        <f>'S4 GE after recession'!AL20</f>
        <v>0.10109332748579147</v>
      </c>
      <c r="P20">
        <v>16</v>
      </c>
      <c r="Q20" s="13">
        <f t="shared" si="3"/>
        <v>2.374094495843448</v>
      </c>
      <c r="R20" s="13">
        <f t="shared" si="3"/>
        <v>3.7174089930378198</v>
      </c>
      <c r="S20" s="13">
        <f t="shared" si="3"/>
        <v>1.212373875582065</v>
      </c>
      <c r="T20" s="13">
        <f t="shared" si="3"/>
        <v>3.5068464135616537</v>
      </c>
      <c r="U20" s="13">
        <f t="shared" si="3"/>
        <v>1.8702708707431706</v>
      </c>
      <c r="V20" s="13">
        <f t="shared" si="3"/>
        <v>2.4547259056888082</v>
      </c>
      <c r="W20" s="13">
        <f t="shared" si="3"/>
        <v>4.4995373521000568</v>
      </c>
      <c r="Y20">
        <v>16</v>
      </c>
      <c r="Z20">
        <f t="shared" si="10"/>
        <v>-5.9726400329187967E-2</v>
      </c>
      <c r="AA20">
        <f t="shared" si="4"/>
        <v>0.45775713170137955</v>
      </c>
      <c r="AB20">
        <f t="shared" si="4"/>
        <v>0.25960339173896418</v>
      </c>
      <c r="AC20">
        <f t="shared" si="4"/>
        <v>0.33961628220089501</v>
      </c>
      <c r="AD20">
        <f t="shared" si="4"/>
        <v>0.20323603749948571</v>
      </c>
      <c r="AE20">
        <f t="shared" si="4"/>
        <v>1.8810134214008123E-2</v>
      </c>
      <c r="AF20">
        <f t="shared" si="4"/>
        <v>0.28818947147128249</v>
      </c>
      <c r="AH20" s="8">
        <v>16</v>
      </c>
      <c r="AI20" s="8">
        <f t="shared" si="11"/>
        <v>2.7026809445062465</v>
      </c>
      <c r="AJ20" s="8">
        <f t="shared" si="12"/>
        <v>1.8702708707431706</v>
      </c>
      <c r="AK20" s="8">
        <f t="shared" si="5"/>
        <v>2.4547259056888082</v>
      </c>
      <c r="AL20" s="8">
        <f t="shared" si="5"/>
        <v>4.4995373521000568</v>
      </c>
      <c r="AN20" s="8">
        <v>16</v>
      </c>
      <c r="AO20" s="8">
        <f t="shared" si="6"/>
        <v>0.96923957031359598</v>
      </c>
      <c r="AP20" s="8">
        <f t="shared" si="7"/>
        <v>0.63617922149979811</v>
      </c>
      <c r="AQ20" s="8">
        <f t="shared" si="8"/>
        <v>0.9475683650347535</v>
      </c>
      <c r="AR20" s="8">
        <f t="shared" si="9"/>
        <v>0.83708553504893812</v>
      </c>
    </row>
    <row r="21" spans="1:44" x14ac:dyDescent="0.3">
      <c r="A21" s="1"/>
      <c r="B21">
        <v>17</v>
      </c>
      <c r="C21" s="5">
        <f>'S3 UE after recession'!C21</f>
        <v>5.9380757116538891</v>
      </c>
      <c r="D21" s="5">
        <f>'S3 UE after recession'!D21</f>
        <v>8.7902440068951488</v>
      </c>
      <c r="E21" s="5">
        <f>'S3 UE after recession'!E21</f>
        <v>7.4707553784272474</v>
      </c>
      <c r="F21" s="5">
        <f>'S3 UE after recession'!F21</f>
        <v>10.8486447071109</v>
      </c>
      <c r="G21" s="13">
        <f>'S3 UE after recession'!G21+L21*$A$2/G$2</f>
        <v>7.6243079172322847</v>
      </c>
      <c r="H21" s="13">
        <f>'S3 UE after recession'!H21+M21*$A$2/H$2</f>
        <v>6.7371230586203961</v>
      </c>
      <c r="I21" s="13">
        <f>'S3 UE after recession'!I21+N21*$A$2/I$2</f>
        <v>9.8813236687516088</v>
      </c>
      <c r="J21" s="5"/>
      <c r="K21" s="5"/>
      <c r="L21" s="10">
        <f>'S4 GE after recession'!AJ21</f>
        <v>7.1273103098139057E-2</v>
      </c>
      <c r="M21" s="10">
        <f>'S4 GE after recession'!AK21</f>
        <v>0.20052109249769101</v>
      </c>
      <c r="N21" s="10">
        <f>'S4 GE after recession'!AL21</f>
        <v>0.10102943694175925</v>
      </c>
      <c r="P21">
        <v>17</v>
      </c>
      <c r="Q21" s="13">
        <f t="shared" si="3"/>
        <v>2.404801184554016</v>
      </c>
      <c r="R21" s="13">
        <f t="shared" si="3"/>
        <v>3.9443513308512319</v>
      </c>
      <c r="S21" s="13">
        <f t="shared" si="3"/>
        <v>1.1992890020454228</v>
      </c>
      <c r="T21" s="13">
        <f t="shared" si="3"/>
        <v>3.605378558763503</v>
      </c>
      <c r="U21" s="13">
        <f t="shared" si="3"/>
        <v>2.1189473089543602</v>
      </c>
      <c r="V21" s="13">
        <f t="shared" si="3"/>
        <v>2.4702877844479163</v>
      </c>
      <c r="W21" s="13">
        <f t="shared" si="3"/>
        <v>4.9143932252687152</v>
      </c>
      <c r="Y21">
        <v>17</v>
      </c>
      <c r="Z21">
        <f t="shared" si="10"/>
        <v>3.0706688710568031E-2</v>
      </c>
      <c r="AA21">
        <f t="shared" si="10"/>
        <v>0.22694233781341211</v>
      </c>
      <c r="AB21">
        <f t="shared" si="10"/>
        <v>-1.3084873536642228E-2</v>
      </c>
      <c r="AC21">
        <f t="shared" si="10"/>
        <v>9.8532145201849275E-2</v>
      </c>
      <c r="AD21">
        <f t="shared" si="10"/>
        <v>0.24867643821118968</v>
      </c>
      <c r="AE21">
        <f t="shared" si="10"/>
        <v>1.5561878759108083E-2</v>
      </c>
      <c r="AF21">
        <f t="shared" si="10"/>
        <v>0.41485587316865846</v>
      </c>
      <c r="AH21" s="8">
        <v>17</v>
      </c>
      <c r="AI21" s="8">
        <f t="shared" si="11"/>
        <v>2.7884550190535435</v>
      </c>
      <c r="AJ21" s="8">
        <f t="shared" si="12"/>
        <v>2.1189473089543602</v>
      </c>
      <c r="AK21" s="8">
        <f t="shared" si="12"/>
        <v>2.4702877844479163</v>
      </c>
      <c r="AL21" s="8">
        <f t="shared" si="12"/>
        <v>4.9143932252687152</v>
      </c>
      <c r="AN21" s="8">
        <v>17</v>
      </c>
      <c r="AO21" s="8">
        <f t="shared" si="6"/>
        <v>1</v>
      </c>
      <c r="AP21" s="8">
        <f t="shared" si="7"/>
        <v>0.72076738749292713</v>
      </c>
      <c r="AQ21" s="8">
        <f t="shared" si="8"/>
        <v>0.95357553022515762</v>
      </c>
      <c r="AR21" s="8">
        <f t="shared" si="9"/>
        <v>0.91426454777510224</v>
      </c>
    </row>
    <row r="22" spans="1:44" x14ac:dyDescent="0.3">
      <c r="A22" s="1"/>
      <c r="B22">
        <v>18</v>
      </c>
      <c r="C22" s="5">
        <f>'S3 UE after recession'!C22</f>
        <v>5.9123599264090982</v>
      </c>
      <c r="D22" s="5">
        <f>'S3 UE after recession'!D22</f>
        <v>8.9823612117080653</v>
      </c>
      <c r="F22" s="5">
        <f>'S3 UE after recession'!F22</f>
        <v>10.419621482451783</v>
      </c>
      <c r="G22" s="13">
        <f>'S3 UE after recession'!G22+L22*$A$2/G$2</f>
        <v>7.6549019281035955</v>
      </c>
      <c r="H22" s="13">
        <f>'S3 UE after recession'!H22+M22*$A$2/H$2</f>
        <v>6.4404728774552211</v>
      </c>
      <c r="I22" s="13">
        <f>'S3 UE after recession'!I22+N22*$A$2/I$2</f>
        <v>9.9966413334834527</v>
      </c>
      <c r="J22" s="5"/>
      <c r="K22" s="5"/>
      <c r="L22" s="10">
        <f>'S4 GE after recession'!AJ22</f>
        <v>7.0854005014850369E-2</v>
      </c>
      <c r="M22" s="10">
        <f>'S4 GE after recession'!AK22</f>
        <v>0.15312347683353064</v>
      </c>
      <c r="N22" s="10">
        <f>'S4 GE after recession'!AL22</f>
        <v>9.6272895612021653E-2</v>
      </c>
      <c r="P22">
        <v>18</v>
      </c>
      <c r="Q22" s="13">
        <f t="shared" si="3"/>
        <v>2.3790853993092251</v>
      </c>
      <c r="R22" s="13">
        <f t="shared" si="3"/>
        <v>4.1364685356641484</v>
      </c>
      <c r="T22" s="13">
        <f t="shared" si="3"/>
        <v>3.176355334104386</v>
      </c>
      <c r="U22" s="13">
        <f t="shared" si="3"/>
        <v>2.149541319825671</v>
      </c>
      <c r="V22" s="13">
        <f t="shared" si="3"/>
        <v>2.1736376032827414</v>
      </c>
      <c r="W22" s="13">
        <f t="shared" si="3"/>
        <v>5.0297108900005592</v>
      </c>
      <c r="Y22">
        <v>18</v>
      </c>
      <c r="Z22">
        <f t="shared" si="10"/>
        <v>-2.5715785244790901E-2</v>
      </c>
      <c r="AA22">
        <f t="shared" si="10"/>
        <v>0.1921172048129165</v>
      </c>
      <c r="AC22">
        <f t="shared" si="10"/>
        <v>-0.42902322465911702</v>
      </c>
      <c r="AD22">
        <f t="shared" si="10"/>
        <v>3.0594010871310751E-2</v>
      </c>
      <c r="AE22">
        <f t="shared" si="10"/>
        <v>-0.29665018116517494</v>
      </c>
      <c r="AF22">
        <f t="shared" si="10"/>
        <v>0.11531766473184391</v>
      </c>
      <c r="AH22" s="8">
        <v>18</v>
      </c>
      <c r="AI22" s="8">
        <f t="shared" si="11"/>
        <v>2.7009144173565462</v>
      </c>
      <c r="AJ22" s="8">
        <f t="shared" si="12"/>
        <v>2.149541319825671</v>
      </c>
      <c r="AK22" s="8">
        <f t="shared" si="12"/>
        <v>2.1736376032827414</v>
      </c>
      <c r="AL22" s="8">
        <f t="shared" si="12"/>
        <v>5.0297108900005592</v>
      </c>
      <c r="AN22" s="8">
        <v>18</v>
      </c>
      <c r="AO22" s="8">
        <f t="shared" si="6"/>
        <v>0.96860605564772195</v>
      </c>
      <c r="AP22" s="8">
        <f t="shared" si="7"/>
        <v>0.73117404800565433</v>
      </c>
      <c r="AQ22" s="8">
        <f t="shared" si="8"/>
        <v>0.83906322296408642</v>
      </c>
      <c r="AR22" s="8">
        <f t="shared" si="9"/>
        <v>0.93571803099545958</v>
      </c>
    </row>
    <row r="23" spans="1:44" x14ac:dyDescent="0.3">
      <c r="A23" s="1"/>
      <c r="B23">
        <v>19</v>
      </c>
      <c r="C23" s="5">
        <f>'S3 UE after recession'!C23</f>
        <v>5.9698838036518858</v>
      </c>
      <c r="D23" s="5">
        <f>'S3 UE after recession'!D23</f>
        <v>8.7843975420785458</v>
      </c>
      <c r="F23" s="5">
        <f>'S3 UE after recession'!F23</f>
        <v>10.435309217781153</v>
      </c>
      <c r="G23" s="13">
        <f>'S3 UE after recession'!G23+L23*$A$2/G$2</f>
        <v>7.9457369719229982</v>
      </c>
      <c r="H23" s="13">
        <f>'S3 UE after recession'!H23+M23*$A$2/H$2</f>
        <v>6.6199980508165783</v>
      </c>
      <c r="I23" s="13">
        <f>'S3 UE after recession'!I23+N23*$A$2/I$2</f>
        <v>9.8625023961305693</v>
      </c>
      <c r="J23" s="5"/>
      <c r="K23" s="5"/>
      <c r="L23" s="10">
        <f>'S4 GE after recession'!AJ23</f>
        <v>0.10099117727961564</v>
      </c>
      <c r="M23" s="10">
        <f>'S4 GE after recession'!AK23</f>
        <v>0.17925626073424022</v>
      </c>
      <c r="N23" s="10">
        <f>'S4 GE after recession'!AL23</f>
        <v>7.9960848694920525E-2</v>
      </c>
      <c r="P23">
        <v>19</v>
      </c>
      <c r="Q23" s="13">
        <f t="shared" si="3"/>
        <v>2.4366092765520126</v>
      </c>
      <c r="R23" s="13">
        <f t="shared" si="3"/>
        <v>3.9385048660346289</v>
      </c>
      <c r="T23" s="13">
        <f t="shared" si="3"/>
        <v>3.1920430694337565</v>
      </c>
      <c r="U23" s="13">
        <f t="shared" si="3"/>
        <v>2.4403763636450737</v>
      </c>
      <c r="V23" s="13">
        <f t="shared" si="3"/>
        <v>2.3531627766440986</v>
      </c>
      <c r="W23" s="13">
        <f t="shared" si="3"/>
        <v>4.8955719526476758</v>
      </c>
      <c r="Y23">
        <v>19</v>
      </c>
      <c r="Z23">
        <f t="shared" si="10"/>
        <v>5.7523877242787513E-2</v>
      </c>
      <c r="AA23">
        <f t="shared" si="10"/>
        <v>-0.1979636696295195</v>
      </c>
      <c r="AC23">
        <f t="shared" si="10"/>
        <v>1.5687735329370511E-2</v>
      </c>
      <c r="AD23">
        <f t="shared" si="10"/>
        <v>0.29083504381940273</v>
      </c>
      <c r="AE23">
        <f t="shared" si="10"/>
        <v>0.1795251733613572</v>
      </c>
      <c r="AF23">
        <f t="shared" si="10"/>
        <v>-0.1341389373528834</v>
      </c>
      <c r="AH23" s="8">
        <v>19</v>
      </c>
      <c r="AI23" s="8">
        <f t="shared" si="11"/>
        <v>2.6593303983374259</v>
      </c>
      <c r="AJ23" s="8">
        <f t="shared" si="12"/>
        <v>2.4403763636450737</v>
      </c>
      <c r="AK23" s="8">
        <f t="shared" si="12"/>
        <v>2.3531627766440986</v>
      </c>
      <c r="AL23" s="8">
        <f t="shared" si="12"/>
        <v>4.8955719526476758</v>
      </c>
      <c r="AN23" s="8">
        <v>19</v>
      </c>
      <c r="AO23" s="8">
        <f t="shared" si="6"/>
        <v>0.95369313120211452</v>
      </c>
      <c r="AP23" s="8">
        <f t="shared" si="7"/>
        <v>0.83010261212768788</v>
      </c>
      <c r="AQ23" s="8">
        <f t="shared" si="8"/>
        <v>0.90836316989924837</v>
      </c>
      <c r="AR23" s="8">
        <f t="shared" si="9"/>
        <v>0.91076307332797235</v>
      </c>
    </row>
    <row r="24" spans="1:44" x14ac:dyDescent="0.3">
      <c r="A24" s="1"/>
      <c r="B24">
        <v>20</v>
      </c>
      <c r="C24" s="5">
        <f>'S3 UE after recession'!C24</f>
        <v>6.0633259716792836</v>
      </c>
      <c r="D24" s="5">
        <f>'S3 UE after recession'!D24</f>
        <v>8.6438136161070407</v>
      </c>
      <c r="F24" s="5">
        <f>'S3 UE after recession'!F24</f>
        <v>10.315859911201136</v>
      </c>
      <c r="G24" s="13">
        <f>'S3 UE after recession'!G24+L24*$A$2/G$2</f>
        <v>7.9193939395042783</v>
      </c>
      <c r="H24" s="13">
        <f>'S3 UE after recession'!H24+M24*$A$2/H$2</f>
        <v>6.7398093444047218</v>
      </c>
      <c r="I24" s="13">
        <f>'S3 UE after recession'!I24+N24*$A$2/I$2</f>
        <v>9.9737078118553022</v>
      </c>
      <c r="J24" s="5"/>
      <c r="K24" s="5"/>
      <c r="L24" s="10">
        <f>'S4 GE after recession'!AJ24</f>
        <v>9.9433760941824101E-2</v>
      </c>
      <c r="M24" s="10">
        <f>'S4 GE after recession'!AK24</f>
        <v>0.1717552086753904</v>
      </c>
      <c r="N24" s="10">
        <f>'S4 GE after recession'!AL24</f>
        <v>7.2374746146198543E-2</v>
      </c>
      <c r="P24">
        <v>20</v>
      </c>
      <c r="Q24" s="13">
        <f t="shared" si="3"/>
        <v>2.5300514445794104</v>
      </c>
      <c r="R24" s="13">
        <f t="shared" si="3"/>
        <v>3.7979209400631238</v>
      </c>
      <c r="T24" s="13">
        <f t="shared" si="3"/>
        <v>3.0725937628537388</v>
      </c>
      <c r="U24" s="13">
        <f t="shared" si="3"/>
        <v>2.4140333312263538</v>
      </c>
      <c r="V24" s="13">
        <f t="shared" si="3"/>
        <v>2.472974070232242</v>
      </c>
      <c r="W24" s="13">
        <f t="shared" si="3"/>
        <v>5.0067773683724086</v>
      </c>
      <c r="Y24">
        <v>20</v>
      </c>
      <c r="Z24">
        <f t="shared" si="10"/>
        <v>9.3442168027397798E-2</v>
      </c>
      <c r="AA24">
        <f t="shared" si="10"/>
        <v>-0.14058392597150515</v>
      </c>
      <c r="AC24">
        <f t="shared" si="10"/>
        <v>-0.11944930658001773</v>
      </c>
      <c r="AD24">
        <f t="shared" si="10"/>
        <v>-2.6343032418719936E-2</v>
      </c>
      <c r="AE24">
        <f t="shared" si="10"/>
        <v>0.11981129358814346</v>
      </c>
      <c r="AF24">
        <f t="shared" si="10"/>
        <v>0.11120541572473286</v>
      </c>
      <c r="AH24" s="8">
        <v>20</v>
      </c>
      <c r="AI24" s="8">
        <f t="shared" si="11"/>
        <v>2.6038000434960509</v>
      </c>
      <c r="AJ24" s="8">
        <f t="shared" si="12"/>
        <v>2.4140333312263538</v>
      </c>
      <c r="AK24" s="8">
        <f t="shared" si="12"/>
        <v>2.472974070232242</v>
      </c>
      <c r="AL24" s="8">
        <f t="shared" si="12"/>
        <v>5.0067773683724086</v>
      </c>
      <c r="AN24" s="8">
        <v>20</v>
      </c>
      <c r="AO24" s="8">
        <f t="shared" si="6"/>
        <v>0.93377875049238979</v>
      </c>
      <c r="AP24" s="8">
        <f t="shared" si="7"/>
        <v>0.82114193690237902</v>
      </c>
      <c r="AQ24" s="8">
        <f t="shared" si="8"/>
        <v>0.95461248486957262</v>
      </c>
      <c r="AR24" s="8">
        <f t="shared" si="9"/>
        <v>0.93145152141449195</v>
      </c>
    </row>
    <row r="25" spans="1:44" x14ac:dyDescent="0.3">
      <c r="A25" s="1"/>
      <c r="B25">
        <v>21</v>
      </c>
      <c r="C25" s="5">
        <f>'S3 UE after recession'!C25</f>
        <v>5.9505965939266616</v>
      </c>
      <c r="D25" s="5">
        <f>'S3 UE after recession'!D25</f>
        <v>8.4195322954057907</v>
      </c>
      <c r="F25" s="5">
        <f>'S3 UE after recession'!F25</f>
        <v>10.16710578554156</v>
      </c>
      <c r="G25" s="13">
        <f>'S3 UE after recession'!G25+L25*$A$2/G$2</f>
        <v>7.9481341099571434</v>
      </c>
      <c r="H25" s="13">
        <f>'S3 UE after recession'!H25+M25*$A$2/H$2</f>
        <v>6.8573880999823382</v>
      </c>
      <c r="I25" s="13">
        <f>'S3 UE after recession'!I25+N25*$A$2/I$2</f>
        <v>9.9418592739106622</v>
      </c>
      <c r="J25" s="5"/>
      <c r="K25" s="5"/>
      <c r="L25" s="10">
        <f>'S4 GE after recession'!AJ25</f>
        <v>0.1147044087934582</v>
      </c>
      <c r="M25" s="10">
        <f>'S4 GE after recession'!AK25</f>
        <v>0.17887260831638127</v>
      </c>
      <c r="N25" s="10">
        <f>'S4 GE after recession'!AL25</f>
        <v>3.6537610087567923E-2</v>
      </c>
      <c r="P25">
        <v>21</v>
      </c>
      <c r="Q25" s="13">
        <f t="shared" si="3"/>
        <v>2.4173220668267885</v>
      </c>
      <c r="R25" s="13">
        <f t="shared" si="3"/>
        <v>3.5736396193618738</v>
      </c>
      <c r="T25" s="13">
        <f t="shared" si="3"/>
        <v>2.9238396371941633</v>
      </c>
      <c r="U25" s="13">
        <f t="shared" si="3"/>
        <v>2.4427735016792189</v>
      </c>
      <c r="V25" s="13">
        <f t="shared" si="3"/>
        <v>2.5905528258098585</v>
      </c>
      <c r="W25" s="13">
        <f t="shared" si="3"/>
        <v>4.9749288304277686</v>
      </c>
      <c r="Y25">
        <v>21</v>
      </c>
      <c r="Z25">
        <f t="shared" si="10"/>
        <v>-0.11272937775262193</v>
      </c>
      <c r="AA25">
        <f t="shared" si="10"/>
        <v>-0.22428132070124995</v>
      </c>
      <c r="AC25">
        <f t="shared" si="10"/>
        <v>-0.14875412565957546</v>
      </c>
      <c r="AD25">
        <f t="shared" si="10"/>
        <v>2.8740170452865144E-2</v>
      </c>
      <c r="AE25">
        <f t="shared" si="10"/>
        <v>0.11757875557761643</v>
      </c>
      <c r="AF25">
        <f t="shared" si="10"/>
        <v>-3.1848537944640043E-2</v>
      </c>
      <c r="AH25" s="8">
        <v>21</v>
      </c>
      <c r="AI25" s="8">
        <f t="shared" si="11"/>
        <v>2.4418784354582352</v>
      </c>
      <c r="AJ25" s="8">
        <f t="shared" si="12"/>
        <v>2.4427735016792189</v>
      </c>
      <c r="AK25" s="8">
        <f t="shared" si="12"/>
        <v>2.5905528258098585</v>
      </c>
      <c r="AL25" s="8">
        <f t="shared" si="12"/>
        <v>4.9749288304277686</v>
      </c>
      <c r="AN25" s="8">
        <v>21</v>
      </c>
      <c r="AO25" s="8">
        <f t="shared" si="6"/>
        <v>0.87571017598378076</v>
      </c>
      <c r="AP25" s="8">
        <f t="shared" si="7"/>
        <v>0.83091800706980345</v>
      </c>
      <c r="AQ25" s="8">
        <f t="shared" si="8"/>
        <v>1</v>
      </c>
      <c r="AR25" s="8">
        <f t="shared" si="9"/>
        <v>0.92552647882906425</v>
      </c>
    </row>
    <row r="26" spans="1:44" x14ac:dyDescent="0.3">
      <c r="A26" s="1"/>
      <c r="B26">
        <v>22</v>
      </c>
      <c r="C26" s="5">
        <f>'S3 UE after recession'!C26</f>
        <v>5.8370251673107738</v>
      </c>
      <c r="D26" s="5">
        <f>'S3 UE after recession'!D26</f>
        <v>8.410649455425574</v>
      </c>
      <c r="F26" s="5">
        <f>'S3 UE after recession'!F26</f>
        <v>10.067150438643994</v>
      </c>
      <c r="G26" s="13">
        <f>'S3 UE after recession'!G26+L26*$A$2/G$2</f>
        <v>8.2620505011545955</v>
      </c>
      <c r="H26" s="13">
        <f>'S3 UE after recession'!H26+M26*$A$2/H$2</f>
        <v>6.569214850800658</v>
      </c>
      <c r="I26" s="13">
        <f>'S3 UE after recession'!I26+N26*$A$2/I$2</f>
        <v>10.342172475155323</v>
      </c>
      <c r="J26" s="5"/>
      <c r="K26" s="5"/>
      <c r="L26" s="10">
        <f>'S4 GE after recession'!AJ26</f>
        <v>0.12907477832906994</v>
      </c>
      <c r="M26" s="10">
        <f>'S4 GE after recession'!AK26</f>
        <v>0.14506176729320525</v>
      </c>
      <c r="N26" s="10">
        <f>'S4 GE after recession'!AL26</f>
        <v>6.6784002836973666E-2</v>
      </c>
      <c r="P26">
        <v>22</v>
      </c>
      <c r="Q26" s="13">
        <f t="shared" si="3"/>
        <v>2.3037506402109007</v>
      </c>
      <c r="R26" s="13">
        <f t="shared" si="3"/>
        <v>3.564756779381657</v>
      </c>
      <c r="T26" s="13">
        <f t="shared" si="3"/>
        <v>2.823884290296597</v>
      </c>
      <c r="U26" s="13">
        <f t="shared" si="3"/>
        <v>2.756689892876671</v>
      </c>
      <c r="V26" s="13">
        <f t="shared" si="3"/>
        <v>2.3023795766281783</v>
      </c>
      <c r="W26" s="13">
        <f t="shared" si="3"/>
        <v>5.3752420316724292</v>
      </c>
      <c r="Y26">
        <v>22</v>
      </c>
      <c r="Z26">
        <f t="shared" si="10"/>
        <v>-0.11357142661588782</v>
      </c>
      <c r="AA26">
        <f t="shared" si="10"/>
        <v>-8.8828399802167723E-3</v>
      </c>
      <c r="AC26">
        <f t="shared" si="10"/>
        <v>-9.9955346897566244E-2</v>
      </c>
      <c r="AD26">
        <f t="shared" si="10"/>
        <v>0.31391639119745207</v>
      </c>
      <c r="AE26">
        <f t="shared" si="10"/>
        <v>-0.28817324918168019</v>
      </c>
      <c r="AF26">
        <f t="shared" si="10"/>
        <v>0.40031320124466063</v>
      </c>
      <c r="AH26" s="8">
        <v>22</v>
      </c>
      <c r="AI26" s="8">
        <f t="shared" si="11"/>
        <v>2.3677418976270115</v>
      </c>
      <c r="AJ26" s="8">
        <f t="shared" si="12"/>
        <v>2.756689892876671</v>
      </c>
      <c r="AK26" s="8">
        <f t="shared" si="12"/>
        <v>2.3023795766281783</v>
      </c>
      <c r="AL26" s="8">
        <f t="shared" si="12"/>
        <v>5.3752420316724292</v>
      </c>
      <c r="AN26" s="8">
        <v>22</v>
      </c>
      <c r="AO26" s="8">
        <f t="shared" si="6"/>
        <v>0.84912321749793529</v>
      </c>
      <c r="AP26" s="8">
        <f t="shared" si="7"/>
        <v>0.93769777276687893</v>
      </c>
      <c r="AQ26" s="8">
        <f t="shared" si="8"/>
        <v>0.88875994100155375</v>
      </c>
      <c r="AR26" s="8">
        <f t="shared" si="9"/>
        <v>1</v>
      </c>
    </row>
    <row r="27" spans="1:44" x14ac:dyDescent="0.3">
      <c r="A27" s="1"/>
      <c r="B27">
        <v>23</v>
      </c>
      <c r="C27" s="5">
        <f>'S3 UE after recession'!C27</f>
        <v>6.0392239462660022</v>
      </c>
      <c r="D27" s="5">
        <f>'S3 UE after recession'!D27</f>
        <v>8.37726882153882</v>
      </c>
      <c r="F27" s="5">
        <f>'S3 UE after recession'!F27</f>
        <v>10.051931104139292</v>
      </c>
      <c r="G27" s="13">
        <f>'S3 UE after recession'!G27+L27*$A$2/G$2</f>
        <v>8.3580553997472098</v>
      </c>
      <c r="H27" s="13">
        <f>'S3 UE after recession'!H27+M27*$A$2/H$2</f>
        <v>6.4664048535680179</v>
      </c>
      <c r="I27" s="13">
        <f>'S3 UE after recession'!I27+N27*$A$2/I$2</f>
        <v>10.159104540981696</v>
      </c>
      <c r="J27" s="5"/>
      <c r="K27" s="5"/>
      <c r="L27" s="10">
        <f>'S4 GE after recession'!AJ27</f>
        <v>0.10660849474210422</v>
      </c>
      <c r="M27" s="10">
        <f>'S4 GE after recession'!AK27</f>
        <v>0.11264489121677414</v>
      </c>
      <c r="N27" s="10">
        <f>'S4 GE after recession'!AL27</f>
        <v>5.2228140384005708E-2</v>
      </c>
      <c r="P27">
        <v>23</v>
      </c>
      <c r="Q27" s="13">
        <f t="shared" si="3"/>
        <v>2.5059494191661291</v>
      </c>
      <c r="R27" s="13">
        <f t="shared" si="3"/>
        <v>3.5313761454949031</v>
      </c>
      <c r="T27" s="13">
        <f t="shared" si="3"/>
        <v>2.8086649557918957</v>
      </c>
      <c r="U27" s="13">
        <f t="shared" si="3"/>
        <v>2.8526947914692853</v>
      </c>
      <c r="V27" s="13">
        <f t="shared" si="3"/>
        <v>2.1995695793955381</v>
      </c>
      <c r="W27" s="13">
        <f t="shared" si="3"/>
        <v>5.1921740974988024</v>
      </c>
      <c r="Y27">
        <v>23</v>
      </c>
      <c r="Z27">
        <f t="shared" si="10"/>
        <v>0.20219877895522842</v>
      </c>
      <c r="AA27">
        <f t="shared" si="10"/>
        <v>-3.3380633886753941E-2</v>
      </c>
      <c r="AC27">
        <f t="shared" si="10"/>
        <v>-1.5219334504701365E-2</v>
      </c>
      <c r="AD27">
        <f t="shared" si="10"/>
        <v>9.6004898592614296E-2</v>
      </c>
      <c r="AE27">
        <f t="shared" si="10"/>
        <v>-0.10280999723264017</v>
      </c>
      <c r="AF27">
        <f t="shared" si="10"/>
        <v>-0.18306793417362677</v>
      </c>
      <c r="AH27" s="8">
        <v>23</v>
      </c>
      <c r="AI27" s="8">
        <f t="shared" si="11"/>
        <v>2.4189415011482693</v>
      </c>
      <c r="AJ27" s="8">
        <f t="shared" si="12"/>
        <v>2.8526947914692853</v>
      </c>
      <c r="AK27" s="8">
        <f t="shared" si="12"/>
        <v>2.1995695793955381</v>
      </c>
      <c r="AL27" s="8">
        <f t="shared" si="12"/>
        <v>5.1921740974988024</v>
      </c>
      <c r="AN27" s="8">
        <v>23</v>
      </c>
      <c r="AO27" s="8">
        <f t="shared" si="6"/>
        <v>0.86748449755137369</v>
      </c>
      <c r="AP27" s="8">
        <f t="shared" si="7"/>
        <v>0.97035417703550075</v>
      </c>
      <c r="AQ27" s="8">
        <f t="shared" si="8"/>
        <v>0.84907343231184984</v>
      </c>
      <c r="AR27" s="8">
        <f t="shared" si="9"/>
        <v>0.96594238304155622</v>
      </c>
    </row>
    <row r="28" spans="1:44" x14ac:dyDescent="0.3">
      <c r="A28" s="1"/>
      <c r="B28">
        <v>24</v>
      </c>
      <c r="C28" s="5">
        <f>'S3 UE after recession'!C28</f>
        <v>6.0192700729927013</v>
      </c>
      <c r="D28" s="5">
        <f>'S3 UE after recession'!D28</f>
        <v>8.2694960212201583</v>
      </c>
      <c r="F28" s="5">
        <f>'S3 UE after recession'!F28</f>
        <v>9.4384194137227517</v>
      </c>
      <c r="G28" s="13">
        <f>'S3 UE after recession'!G28+L28*$A$2/G$2</f>
        <v>8.347782247208702</v>
      </c>
      <c r="H28" s="13">
        <f>'S3 UE after recession'!H28+M28*$A$2/H$2</f>
        <v>6.3861114695316861</v>
      </c>
      <c r="I28" s="13">
        <f>'S3 UE after recession'!I28+N28*$A$2/I$2</f>
        <v>10.031958013300667</v>
      </c>
      <c r="J28" s="5"/>
      <c r="K28" s="5"/>
      <c r="L28" s="10">
        <f>'S4 GE after recession'!AJ28</f>
        <v>0.13488309386162944</v>
      </c>
      <c r="M28" s="10">
        <f>'S4 GE after recession'!AK28</f>
        <v>0.10016429979126996</v>
      </c>
      <c r="N28" s="10">
        <f>'S4 GE after recession'!AL28</f>
        <v>3.400101395552603E-2</v>
      </c>
      <c r="P28">
        <v>24</v>
      </c>
      <c r="Q28" s="13">
        <f t="shared" si="3"/>
        <v>2.4859955458928282</v>
      </c>
      <c r="R28" s="13">
        <f t="shared" si="3"/>
        <v>3.4236033451762413</v>
      </c>
      <c r="T28" s="13">
        <f t="shared" si="3"/>
        <v>2.1951532653753549</v>
      </c>
      <c r="U28" s="13">
        <f t="shared" si="3"/>
        <v>2.8424216389307775</v>
      </c>
      <c r="V28" s="13">
        <f t="shared" si="3"/>
        <v>2.1192761953592063</v>
      </c>
      <c r="W28" s="13">
        <f t="shared" si="3"/>
        <v>5.0650275698177731</v>
      </c>
      <c r="Y28">
        <v>24</v>
      </c>
      <c r="Z28">
        <f t="shared" si="10"/>
        <v>-1.9953873273300893E-2</v>
      </c>
      <c r="AA28">
        <f t="shared" si="10"/>
        <v>-0.10777280031866177</v>
      </c>
      <c r="AC28">
        <f t="shared" si="10"/>
        <v>-0.61351169041654074</v>
      </c>
      <c r="AD28">
        <f t="shared" si="10"/>
        <v>-1.0273152538507802E-2</v>
      </c>
      <c r="AE28">
        <f t="shared" si="10"/>
        <v>-8.0293384036331794E-2</v>
      </c>
      <c r="AF28">
        <f t="shared" si="10"/>
        <v>-0.1271465276810293</v>
      </c>
      <c r="AH28" s="8">
        <v>24</v>
      </c>
      <c r="AI28" s="8">
        <f t="shared" si="11"/>
        <v>2.1718620464787683</v>
      </c>
      <c r="AJ28" s="8">
        <f t="shared" si="12"/>
        <v>2.8424216389307775</v>
      </c>
      <c r="AK28" s="8">
        <f t="shared" si="12"/>
        <v>2.1192761953592063</v>
      </c>
      <c r="AL28" s="8">
        <f t="shared" si="12"/>
        <v>5.0650275698177731</v>
      </c>
      <c r="AN28" s="8">
        <v>24</v>
      </c>
      <c r="AO28" s="8">
        <f t="shared" si="6"/>
        <v>0.77887648595312142</v>
      </c>
      <c r="AP28" s="8">
        <f t="shared" si="7"/>
        <v>0.96685972802999409</v>
      </c>
      <c r="AQ28" s="8">
        <f t="shared" si="8"/>
        <v>0.81807874143492065</v>
      </c>
      <c r="AR28" s="8">
        <f t="shared" si="9"/>
        <v>0.94228828022500466</v>
      </c>
    </row>
    <row r="29" spans="1:44" x14ac:dyDescent="0.3">
      <c r="A29" s="1"/>
      <c r="B29">
        <v>25</v>
      </c>
      <c r="C29" s="5">
        <f>'S3 UE after recession'!C29</f>
        <v>5.8375398357719419</v>
      </c>
      <c r="D29" s="5">
        <f>'S3 UE after recession'!D29</f>
        <v>8.2026078022222464</v>
      </c>
      <c r="F29" s="5">
        <f>'S3 UE after recession'!F29</f>
        <v>9.4652992488706325</v>
      </c>
      <c r="G29" s="13">
        <f>'S3 UE after recession'!G29+L29*$A$2/G$2</f>
        <v>8.4452096437965487</v>
      </c>
      <c r="H29" s="13">
        <f>'S3 UE after recession'!H29+M29*$A$2/H$2</f>
        <v>6.4203057641087931</v>
      </c>
      <c r="I29" s="13">
        <f>'S3 UE after recession'!I29+N29*$A$2/I$2</f>
        <v>9.9196159057003719</v>
      </c>
      <c r="J29" s="5"/>
      <c r="K29" s="5"/>
      <c r="L29" s="10">
        <f>'S4 GE after recession'!AJ29</f>
        <v>0.16424933472238495</v>
      </c>
      <c r="M29" s="10">
        <f>'S4 GE after recession'!AK29</f>
        <v>7.6142141183757228E-2</v>
      </c>
      <c r="N29" s="10">
        <f>'S4 GE after recession'!AL29</f>
        <v>2.6299340080328353E-2</v>
      </c>
      <c r="P29">
        <v>25</v>
      </c>
      <c r="Q29" s="13">
        <f t="shared" si="3"/>
        <v>2.3042653086720688</v>
      </c>
      <c r="R29" s="13">
        <f t="shared" si="3"/>
        <v>3.3567151261783295</v>
      </c>
      <c r="T29" s="13">
        <f t="shared" si="3"/>
        <v>2.2220331005232357</v>
      </c>
      <c r="U29" s="13">
        <f t="shared" si="3"/>
        <v>2.9398490355186242</v>
      </c>
      <c r="V29" s="13">
        <f t="shared" si="3"/>
        <v>2.1534704899363133</v>
      </c>
      <c r="W29" s="13">
        <f t="shared" si="3"/>
        <v>4.9526854622174783</v>
      </c>
      <c r="Y29">
        <v>25</v>
      </c>
      <c r="Z29">
        <f t="shared" si="10"/>
        <v>-0.18173023722075943</v>
      </c>
      <c r="AA29">
        <f t="shared" si="10"/>
        <v>-6.6888218997911864E-2</v>
      </c>
      <c r="AC29">
        <f t="shared" si="10"/>
        <v>2.6879835147880726E-2</v>
      </c>
      <c r="AD29">
        <f t="shared" si="10"/>
        <v>9.7427396587846715E-2</v>
      </c>
      <c r="AE29">
        <f t="shared" si="10"/>
        <v>3.4194294577106987E-2</v>
      </c>
      <c r="AF29">
        <f t="shared" si="10"/>
        <v>-0.11234210760029484</v>
      </c>
      <c r="AH29" s="8">
        <v>25</v>
      </c>
      <c r="AI29" s="8">
        <f t="shared" si="11"/>
        <v>2.0979491727885047</v>
      </c>
      <c r="AJ29" s="8">
        <f t="shared" si="12"/>
        <v>2.9398490355186242</v>
      </c>
      <c r="AK29" s="8">
        <f t="shared" si="12"/>
        <v>2.1534704899363133</v>
      </c>
      <c r="AL29" s="8">
        <f t="shared" si="12"/>
        <v>4.9526854622174783</v>
      </c>
      <c r="AN29" s="8">
        <v>25</v>
      </c>
      <c r="AO29" s="8">
        <f t="shared" si="6"/>
        <v>0.75236973824329068</v>
      </c>
      <c r="AP29" s="8">
        <f t="shared" si="7"/>
        <v>1</v>
      </c>
      <c r="AQ29" s="8">
        <f t="shared" si="8"/>
        <v>0.83127835436557662</v>
      </c>
      <c r="AR29" s="8">
        <f t="shared" si="9"/>
        <v>0.92138836410246661</v>
      </c>
    </row>
    <row r="30" spans="1:44" x14ac:dyDescent="0.3">
      <c r="A30" s="1"/>
      <c r="B30">
        <v>26</v>
      </c>
      <c r="C30" s="5">
        <f>'S3 UE after recession'!C30</f>
        <v>5.7278348598261193</v>
      </c>
      <c r="D30" s="5">
        <f>'S3 UE after recession'!D30</f>
        <v>7.9360397750015803</v>
      </c>
      <c r="F30" s="5">
        <f>'S3 UE after recession'!F30</f>
        <v>9.1559956544194918</v>
      </c>
      <c r="G30" s="13">
        <f>'S3 UE after recession'!G30+L30*$A$2/G$2</f>
        <v>8.2130158844961425</v>
      </c>
      <c r="H30" s="13">
        <f>'S3 UE after recession'!H30+M30*$A$2/H$2</f>
        <v>6.407743002287023</v>
      </c>
      <c r="I30" s="13">
        <f>'S3 UE after recession'!I30+N30*$A$2/I$2</f>
        <v>9.8487695720036363</v>
      </c>
      <c r="J30" s="5"/>
      <c r="K30" s="5"/>
      <c r="L30" s="10">
        <f>'S4 GE after recession'!AJ30</f>
        <v>0.11822010726240978</v>
      </c>
      <c r="M30" s="10">
        <f>'S4 GE after recession'!AK30</f>
        <v>5.8286254399824759E-2</v>
      </c>
      <c r="N30" s="10">
        <f>'S4 GE after recession'!AL30</f>
        <v>7.611151114483565E-3</v>
      </c>
      <c r="P30">
        <v>26</v>
      </c>
      <c r="Q30" s="13">
        <f t="shared" si="3"/>
        <v>2.1945603327262462</v>
      </c>
      <c r="R30" s="13">
        <f t="shared" si="3"/>
        <v>3.0901470989576634</v>
      </c>
      <c r="T30" s="13">
        <f t="shared" si="3"/>
        <v>1.912729506072095</v>
      </c>
      <c r="U30" s="13">
        <f t="shared" si="3"/>
        <v>2.707655276218218</v>
      </c>
      <c r="V30" s="13">
        <f t="shared" si="3"/>
        <v>2.1409077281145432</v>
      </c>
      <c r="W30" s="13">
        <f t="shared" si="3"/>
        <v>4.8818391285207428</v>
      </c>
      <c r="Y30">
        <v>26</v>
      </c>
      <c r="Z30">
        <f t="shared" si="10"/>
        <v>-0.10970497594582262</v>
      </c>
      <c r="AA30">
        <f t="shared" si="10"/>
        <v>-0.26656802722066608</v>
      </c>
      <c r="AC30">
        <f t="shared" si="10"/>
        <v>-0.30930359445114064</v>
      </c>
      <c r="AD30">
        <f t="shared" si="10"/>
        <v>-0.2321937593004062</v>
      </c>
      <c r="AE30">
        <f t="shared" si="10"/>
        <v>-1.2562761821770074E-2</v>
      </c>
      <c r="AF30">
        <f t="shared" si="10"/>
        <v>-7.0846333696735542E-2</v>
      </c>
      <c r="AH30" s="8">
        <v>26</v>
      </c>
      <c r="AI30" s="8">
        <f t="shared" si="11"/>
        <v>1.869423640249295</v>
      </c>
      <c r="AJ30" s="8">
        <f t="shared" si="12"/>
        <v>2.707655276218218</v>
      </c>
      <c r="AK30" s="8">
        <f t="shared" si="12"/>
        <v>2.1409077281145432</v>
      </c>
      <c r="AL30" s="8">
        <f t="shared" si="12"/>
        <v>4.8818391285207428</v>
      </c>
      <c r="AN30" s="8">
        <v>26</v>
      </c>
      <c r="AO30" s="8">
        <f t="shared" si="6"/>
        <v>0.6704155625518442</v>
      </c>
      <c r="AP30" s="8">
        <f t="shared" si="7"/>
        <v>0.92101847527029757</v>
      </c>
      <c r="AQ30" s="8">
        <f t="shared" si="8"/>
        <v>0.8264289022731095</v>
      </c>
      <c r="AR30" s="8">
        <f t="shared" si="9"/>
        <v>0.90820824434613012</v>
      </c>
    </row>
    <row r="31" spans="1:44" x14ac:dyDescent="0.3">
      <c r="A31" s="1"/>
      <c r="B31">
        <v>27</v>
      </c>
      <c r="C31" s="5">
        <f>'S3 UE after recession'!C31</f>
        <v>5.8168131068801889</v>
      </c>
      <c r="D31" s="5">
        <f>'S3 UE after recession'!D31</f>
        <v>7.711741299816838</v>
      </c>
      <c r="F31" s="5">
        <f>'S3 UE after recession'!F31</f>
        <v>8.833515000982791</v>
      </c>
      <c r="G31" s="13">
        <f>'S3 UE after recession'!G31+L31*$A$2/G$2</f>
        <v>8.019840293297321</v>
      </c>
      <c r="H31" s="13">
        <f>'S3 UE after recession'!H31+M31*$A$2/H$2</f>
        <v>6.6650837961986982</v>
      </c>
      <c r="I31" s="13">
        <f>'S3 UE after recession'!I31+N31*$A$2/I$2</f>
        <v>9.9375298933947516</v>
      </c>
      <c r="J31" s="5"/>
      <c r="K31" s="5"/>
      <c r="L31" s="10">
        <f>'S4 GE after recession'!AJ31</f>
        <v>0.13350215965004505</v>
      </c>
      <c r="M31" s="10">
        <f>'S4 GE after recession'!AK31</f>
        <v>7.2241825029419754E-2</v>
      </c>
      <c r="N31" s="10">
        <f>'S4 GE after recession'!AL31</f>
        <v>1.3710247426513472E-2</v>
      </c>
      <c r="P31">
        <v>27</v>
      </c>
      <c r="Q31" s="13">
        <f t="shared" si="3"/>
        <v>2.2835385797803158</v>
      </c>
      <c r="R31" s="13">
        <f t="shared" si="3"/>
        <v>2.865848623772921</v>
      </c>
      <c r="T31" s="13">
        <f t="shared" si="3"/>
        <v>1.5902488526353942</v>
      </c>
      <c r="U31" s="13">
        <f t="shared" si="3"/>
        <v>2.5144796850193964</v>
      </c>
      <c r="V31" s="13">
        <f t="shared" si="3"/>
        <v>2.3982485220262184</v>
      </c>
      <c r="W31" s="13">
        <f t="shared" si="3"/>
        <v>4.970599449911858</v>
      </c>
      <c r="Y31">
        <v>27</v>
      </c>
      <c r="Z31">
        <f t="shared" si="10"/>
        <v>8.8978247054069648E-2</v>
      </c>
      <c r="AA31">
        <f t="shared" si="10"/>
        <v>-0.22429847518474233</v>
      </c>
      <c r="AC31">
        <f t="shared" si="10"/>
        <v>-0.32248065343670085</v>
      </c>
      <c r="AD31">
        <f t="shared" si="10"/>
        <v>-0.19317559119882155</v>
      </c>
      <c r="AE31">
        <f t="shared" si="10"/>
        <v>0.25734079391167519</v>
      </c>
      <c r="AF31">
        <f t="shared" si="10"/>
        <v>8.8760321391115227E-2</v>
      </c>
      <c r="AH31" s="8">
        <v>27</v>
      </c>
      <c r="AI31" s="8">
        <f t="shared" si="11"/>
        <v>1.7168233463935039</v>
      </c>
      <c r="AJ31" s="8">
        <f t="shared" si="12"/>
        <v>2.5144796850193964</v>
      </c>
      <c r="AK31" s="8">
        <f t="shared" si="12"/>
        <v>2.3982485220262184</v>
      </c>
      <c r="AL31" s="8">
        <f t="shared" si="12"/>
        <v>4.970599449911858</v>
      </c>
      <c r="AN31" s="8">
        <v>27</v>
      </c>
      <c r="AO31" s="8">
        <f t="shared" si="6"/>
        <v>0.61568981197918959</v>
      </c>
      <c r="AP31" s="8">
        <f t="shared" si="7"/>
        <v>0.85530911779482321</v>
      </c>
      <c r="AQ31" s="8">
        <f t="shared" si="8"/>
        <v>0.92576707879966824</v>
      </c>
      <c r="AR31" s="8">
        <f t="shared" si="9"/>
        <v>0.92472104895439056</v>
      </c>
    </row>
    <row r="32" spans="1:44" x14ac:dyDescent="0.3">
      <c r="A32" s="1"/>
      <c r="B32">
        <v>28</v>
      </c>
      <c r="C32" s="5">
        <f>'S3 UE after recession'!C32</f>
        <v>5.7254023598956287</v>
      </c>
      <c r="D32" s="5">
        <f>'S3 UE after recession'!D32</f>
        <v>7.5933413852859317</v>
      </c>
      <c r="F32" s="5">
        <f>'S3 UE after recession'!F32</f>
        <v>8.4640196742345939</v>
      </c>
      <c r="G32" s="13">
        <f>'S3 UE after recession'!G32+L32*$A$2/G$2</f>
        <v>8.1530032062215039</v>
      </c>
      <c r="H32" s="13">
        <f>'S3 UE after recession'!H32+M32*$A$2/H$2</f>
        <v>6.5358966943547223</v>
      </c>
      <c r="I32" s="13">
        <f>'S3 UE after recession'!I32+N32*$A$2/I$2</f>
        <v>9.9230436368015962</v>
      </c>
      <c r="J32" s="5"/>
      <c r="K32" s="5"/>
      <c r="L32" s="10">
        <f>'S4 GE after recession'!AJ32</f>
        <v>0.13878220595800425</v>
      </c>
      <c r="M32" s="10">
        <f>'S4 GE after recession'!AK32</f>
        <v>7.6275889072195152E-2</v>
      </c>
      <c r="N32" s="10">
        <f>'S4 GE after recession'!AL32</f>
        <v>7.3131660505179885E-3</v>
      </c>
      <c r="P32">
        <v>28</v>
      </c>
      <c r="Q32" s="13">
        <f t="shared" si="3"/>
        <v>2.1921278327957556</v>
      </c>
      <c r="R32" s="13">
        <f t="shared" si="3"/>
        <v>2.7474487092420148</v>
      </c>
      <c r="T32" s="13">
        <f t="shared" si="3"/>
        <v>1.2207535258871971</v>
      </c>
      <c r="U32" s="13">
        <f t="shared" si="3"/>
        <v>2.6476425979435794</v>
      </c>
      <c r="V32" s="13">
        <f t="shared" si="3"/>
        <v>2.2690614201822425</v>
      </c>
      <c r="W32" s="13">
        <f t="shared" si="3"/>
        <v>4.9561131933187026</v>
      </c>
      <c r="Y32">
        <v>28</v>
      </c>
      <c r="Z32">
        <f t="shared" si="10"/>
        <v>-9.1410746984560198E-2</v>
      </c>
      <c r="AA32">
        <f t="shared" si="10"/>
        <v>-0.11839991453090626</v>
      </c>
      <c r="AC32">
        <f t="shared" si="10"/>
        <v>-0.36949532674819707</v>
      </c>
      <c r="AD32">
        <f t="shared" si="10"/>
        <v>0.13316291292418292</v>
      </c>
      <c r="AE32">
        <f t="shared" si="10"/>
        <v>-0.12918710184397586</v>
      </c>
      <c r="AF32">
        <f t="shared" si="10"/>
        <v>-1.4486256593155389E-2</v>
      </c>
      <c r="AH32" s="8">
        <v>28</v>
      </c>
      <c r="AI32" s="8">
        <f t="shared" si="11"/>
        <v>1.523721350305616</v>
      </c>
      <c r="AJ32" s="8">
        <f t="shared" si="12"/>
        <v>2.6476425979435794</v>
      </c>
      <c r="AK32" s="8">
        <f t="shared" si="12"/>
        <v>2.2690614201822425</v>
      </c>
      <c r="AL32" s="8">
        <f t="shared" si="12"/>
        <v>4.9561131933187026</v>
      </c>
      <c r="AN32" s="8">
        <v>28</v>
      </c>
      <c r="AO32" s="8">
        <f t="shared" si="6"/>
        <v>0.54643927906098944</v>
      </c>
      <c r="AP32" s="8">
        <f t="shared" si="7"/>
        <v>0.90060495146360597</v>
      </c>
      <c r="AQ32" s="8">
        <f t="shared" si="8"/>
        <v>0.87589853315301092</v>
      </c>
      <c r="AR32" s="8">
        <f t="shared" si="9"/>
        <v>0.92202605280206873</v>
      </c>
    </row>
    <row r="33" spans="1:44" x14ac:dyDescent="0.3">
      <c r="A33" s="1"/>
      <c r="B33">
        <v>29</v>
      </c>
      <c r="C33" s="5">
        <f>'S3 UE after recession'!C33</f>
        <v>5.6699190176133811</v>
      </c>
      <c r="D33" s="5">
        <f>'S3 UE after recession'!D33</f>
        <v>7.6556722996260946</v>
      </c>
      <c r="F33" s="5">
        <f>'S3 UE after recession'!F33</f>
        <v>8.3069965368967402</v>
      </c>
      <c r="G33" s="13">
        <f>'S3 UE after recession'!G33+L33*$A$2/G$2</f>
        <v>8.1134456573932834</v>
      </c>
      <c r="H33" s="13">
        <f>'S3 UE after recession'!H33+M33*$A$2/H$2</f>
        <v>6.1721641910849154</v>
      </c>
      <c r="I33" s="13">
        <f>'S3 UE after recession'!I33+N33*$A$2/I$2</f>
        <v>9.6357327621998472</v>
      </c>
      <c r="J33" s="5"/>
      <c r="K33" s="5"/>
      <c r="L33" s="10">
        <f>'S4 GE after recession'!AJ33</f>
        <v>0.13351627598480514</v>
      </c>
      <c r="M33" s="10">
        <f>'S4 GE after recession'!AK33</f>
        <v>1.935177447274599E-2</v>
      </c>
      <c r="N33" s="10">
        <f>'S4 GE after recession'!AL33</f>
        <v>-8.0948920054153134E-4</v>
      </c>
      <c r="P33">
        <v>29</v>
      </c>
      <c r="Q33" s="13">
        <f t="shared" si="3"/>
        <v>2.136644490513508</v>
      </c>
      <c r="R33" s="13">
        <f t="shared" si="3"/>
        <v>2.8097796235821777</v>
      </c>
      <c r="T33" s="13">
        <f t="shared" si="3"/>
        <v>1.0637303885493434</v>
      </c>
      <c r="U33" s="13">
        <f t="shared" si="3"/>
        <v>2.6080850491153589</v>
      </c>
      <c r="V33" s="13">
        <f t="shared" si="3"/>
        <v>1.9053289169124357</v>
      </c>
      <c r="W33" s="13">
        <f t="shared" si="3"/>
        <v>4.6688023187169536</v>
      </c>
      <c r="Y33">
        <v>29</v>
      </c>
      <c r="Z33">
        <f t="shared" si="10"/>
        <v>-5.5483342282247605E-2</v>
      </c>
      <c r="AA33">
        <f t="shared" si="10"/>
        <v>6.2330914340162913E-2</v>
      </c>
      <c r="AC33">
        <f t="shared" si="10"/>
        <v>-0.15702313733785367</v>
      </c>
      <c r="AD33">
        <f t="shared" si="10"/>
        <v>-3.955754882822049E-2</v>
      </c>
      <c r="AE33">
        <f t="shared" si="10"/>
        <v>-0.36373250326980688</v>
      </c>
      <c r="AF33">
        <f t="shared" si="10"/>
        <v>-0.28731087460174898</v>
      </c>
      <c r="AH33" s="8">
        <v>29</v>
      </c>
      <c r="AI33" s="8">
        <f t="shared" si="11"/>
        <v>1.4736628285456366</v>
      </c>
      <c r="AJ33" s="8">
        <f t="shared" si="12"/>
        <v>2.6080850491153589</v>
      </c>
      <c r="AK33" s="8">
        <f t="shared" si="12"/>
        <v>1.9053289169124357</v>
      </c>
      <c r="AL33" s="8">
        <f t="shared" si="12"/>
        <v>4.6688023187169536</v>
      </c>
      <c r="AN33" s="8">
        <v>29</v>
      </c>
      <c r="AO33" s="8">
        <f t="shared" si="6"/>
        <v>0.52848721549247968</v>
      </c>
      <c r="AP33" s="8">
        <f t="shared" si="7"/>
        <v>0.88714931195617053</v>
      </c>
      <c r="AQ33" s="8">
        <f t="shared" si="8"/>
        <v>0.73549124261412879</v>
      </c>
      <c r="AR33" s="8">
        <f t="shared" si="9"/>
        <v>0.8685752736727137</v>
      </c>
    </row>
    <row r="34" spans="1:44" x14ac:dyDescent="0.3">
      <c r="A34" s="1"/>
      <c r="B34">
        <v>30</v>
      </c>
      <c r="C34" s="5">
        <f>'S3 UE after recession'!C34</f>
        <v>5.6582304668643539</v>
      </c>
      <c r="D34" s="5">
        <f>'S3 UE after recession'!D34</f>
        <v>7.3586027731697392</v>
      </c>
      <c r="F34" s="5">
        <f>'S3 UE after recession'!F34</f>
        <v>8.0278765517917456</v>
      </c>
      <c r="G34" s="13">
        <f>'S3 UE after recession'!G34+L34*$A$2/G$2</f>
        <v>8.1184902970160522</v>
      </c>
      <c r="H34" s="13">
        <f>'S3 UE after recession'!H34+M34*$A$2/H$2</f>
        <v>6.1090513307061194</v>
      </c>
      <c r="I34" s="13">
        <f>'S3 UE after recession'!I34+N34*$A$2/I$2</f>
        <v>9.5158152455012424</v>
      </c>
      <c r="J34" s="5"/>
      <c r="K34" s="5"/>
      <c r="L34" s="10">
        <f>'S4 GE after recession'!AJ34</f>
        <v>0.16827325790840336</v>
      </c>
      <c r="M34" s="10">
        <f>'S4 GE after recession'!AK34</f>
        <v>4.1426938059886953E-3</v>
      </c>
      <c r="N34" s="10">
        <f>'S4 GE after recession'!AL34</f>
        <v>1.8284683874437657E-2</v>
      </c>
      <c r="P34">
        <v>30</v>
      </c>
      <c r="Q34" s="13">
        <f t="shared" si="3"/>
        <v>2.1249559397644808</v>
      </c>
      <c r="R34" s="13">
        <f t="shared" si="3"/>
        <v>2.5127100971258223</v>
      </c>
      <c r="T34" s="13">
        <f t="shared" si="3"/>
        <v>0.78461040344434885</v>
      </c>
      <c r="U34" s="13">
        <f t="shared" si="3"/>
        <v>2.6131296887381277</v>
      </c>
      <c r="V34" s="13">
        <f t="shared" si="3"/>
        <v>1.8422160565336396</v>
      </c>
      <c r="W34" s="13">
        <f t="shared" si="3"/>
        <v>4.5488848020183488</v>
      </c>
      <c r="Y34">
        <v>30</v>
      </c>
      <c r="Z34">
        <f t="shared" si="10"/>
        <v>-1.1688550749027193E-2</v>
      </c>
      <c r="AA34">
        <f t="shared" si="10"/>
        <v>-0.29706952645635543</v>
      </c>
      <c r="AC34">
        <f t="shared" si="10"/>
        <v>-0.27911998510499458</v>
      </c>
      <c r="AD34">
        <f t="shared" si="10"/>
        <v>5.0446396227687984E-3</v>
      </c>
      <c r="AE34">
        <f t="shared" si="10"/>
        <v>-6.3112860378796043E-2</v>
      </c>
      <c r="AF34">
        <f t="shared" si="10"/>
        <v>-0.11991751669860484</v>
      </c>
      <c r="AH34" s="8">
        <v>30</v>
      </c>
      <c r="AI34" s="8">
        <f t="shared" si="11"/>
        <v>1.2777034744421776</v>
      </c>
      <c r="AJ34" s="8">
        <f t="shared" si="12"/>
        <v>2.6131296887381277</v>
      </c>
      <c r="AK34" s="8">
        <f t="shared" si="12"/>
        <v>1.8422160565336396</v>
      </c>
      <c r="AL34" s="8">
        <f t="shared" si="12"/>
        <v>4.5488848020183488</v>
      </c>
      <c r="AN34" s="8">
        <v>30</v>
      </c>
      <c r="AO34" s="8">
        <f t="shared" si="6"/>
        <v>0.45821197247637702</v>
      </c>
      <c r="AP34" s="8">
        <f t="shared" si="7"/>
        <v>0.88886526388493303</v>
      </c>
      <c r="AQ34" s="8">
        <f t="shared" si="8"/>
        <v>0.71112854298106276</v>
      </c>
      <c r="AR34" s="8">
        <f t="shared" si="9"/>
        <v>0.84626604257353388</v>
      </c>
    </row>
    <row r="35" spans="1:44" x14ac:dyDescent="0.3">
      <c r="A35" s="1"/>
      <c r="B35">
        <v>31</v>
      </c>
      <c r="C35" s="5">
        <f>'S3 UE after recession'!C35</f>
        <v>5.6378596100662124</v>
      </c>
      <c r="D35" s="5">
        <f>'S3 UE after recession'!D35</f>
        <v>7.6362309016008769</v>
      </c>
      <c r="F35" s="5">
        <f>'S3 UE after recession'!F35</f>
        <v>7.8062425076588378</v>
      </c>
      <c r="G35" s="13">
        <f>'S3 UE after recession'!G35+L35*$A$2/G$2</f>
        <v>7.9061068671743193</v>
      </c>
      <c r="H35" s="13">
        <f>'S3 UE after recession'!H35+M35*$A$2/H$2</f>
        <v>5.9978532127269286</v>
      </c>
      <c r="I35" s="13">
        <f>'S3 UE after recession'!I35+N35*$A$2/I$2</f>
        <v>9.3288507940729506</v>
      </c>
      <c r="J35" s="5"/>
      <c r="K35" s="5"/>
      <c r="L35" s="10">
        <f>'S4 GE after recession'!AJ35</f>
        <v>0.14889843488073748</v>
      </c>
      <c r="M35" s="10">
        <f>'S4 GE after recession'!AK35</f>
        <v>9.1707919122602025E-3</v>
      </c>
      <c r="N35" s="10">
        <f>'S4 GE after recession'!AL35</f>
        <v>-2.5819037276201183E-2</v>
      </c>
      <c r="P35">
        <v>31</v>
      </c>
      <c r="Q35" s="13">
        <f t="shared" si="3"/>
        <v>2.1045850829663393</v>
      </c>
      <c r="R35" s="13">
        <f t="shared" si="3"/>
        <v>2.79033822555696</v>
      </c>
      <c r="T35" s="13">
        <f t="shared" si="3"/>
        <v>0.56297635931144097</v>
      </c>
      <c r="U35" s="13">
        <f t="shared" si="3"/>
        <v>2.4007462588963948</v>
      </c>
      <c r="V35" s="13">
        <f t="shared" si="3"/>
        <v>1.7310179385544489</v>
      </c>
      <c r="W35" s="13">
        <f t="shared" si="3"/>
        <v>4.361920350590057</v>
      </c>
      <c r="Y35">
        <v>31</v>
      </c>
      <c r="Z35">
        <f t="shared" si="10"/>
        <v>-2.0370856798141546E-2</v>
      </c>
      <c r="AA35">
        <f t="shared" si="10"/>
        <v>0.27762812843113771</v>
      </c>
      <c r="AC35">
        <f t="shared" si="10"/>
        <v>-0.22163404413290788</v>
      </c>
      <c r="AD35">
        <f t="shared" si="10"/>
        <v>-0.21238342984173286</v>
      </c>
      <c r="AE35">
        <f t="shared" si="10"/>
        <v>-0.11119811797919077</v>
      </c>
      <c r="AF35">
        <f t="shared" si="10"/>
        <v>-0.18696445142829177</v>
      </c>
      <c r="AH35" s="8">
        <v>31</v>
      </c>
      <c r="AI35" s="8">
        <f t="shared" si="11"/>
        <v>1.2895778836088736</v>
      </c>
      <c r="AJ35" s="8">
        <f t="shared" si="12"/>
        <v>2.4007462588963948</v>
      </c>
      <c r="AK35" s="8">
        <f t="shared" si="12"/>
        <v>1.7310179385544489</v>
      </c>
      <c r="AL35" s="8">
        <f t="shared" si="12"/>
        <v>4.361920350590057</v>
      </c>
      <c r="AN35" s="8">
        <v>31</v>
      </c>
      <c r="AO35" s="8">
        <f t="shared" si="6"/>
        <v>0.46247039123714523</v>
      </c>
      <c r="AP35" s="8">
        <f t="shared" si="7"/>
        <v>0.81662229246845486</v>
      </c>
      <c r="AQ35" s="8">
        <f t="shared" si="8"/>
        <v>0.66820406876408633</v>
      </c>
      <c r="AR35" s="8">
        <f t="shared" si="9"/>
        <v>0.81148352481402741</v>
      </c>
    </row>
    <row r="36" spans="1:44" x14ac:dyDescent="0.3">
      <c r="A36" s="1"/>
      <c r="B36">
        <v>32</v>
      </c>
      <c r="C36" s="5">
        <f>'S3 UE after recession'!C36</f>
        <v>5.6434749820034966</v>
      </c>
      <c r="D36" s="5">
        <f>'S3 UE after recession'!D36</f>
        <v>7.7549879378358515</v>
      </c>
      <c r="F36" s="5">
        <f>'S3 UE after recession'!F36</f>
        <v>7.7595308438245816</v>
      </c>
      <c r="G36" s="13">
        <f>'S3 UE after recession'!G36+L36*$A$2/G$2</f>
        <v>7.7534710212695828</v>
      </c>
      <c r="H36" s="13">
        <f>'S3 UE after recession'!H36+M36*$A$2/H$2</f>
        <v>5.7288447390851251</v>
      </c>
      <c r="I36" s="13">
        <f>'S3 UE after recession'!I36+N36*$A$2/I$2</f>
        <v>9.1871764609485407</v>
      </c>
      <c r="J36" s="5"/>
      <c r="K36" s="5"/>
      <c r="L36" s="10">
        <f>'S4 GE after recession'!AJ36</f>
        <v>0.13983714851661072</v>
      </c>
      <c r="M36" s="10">
        <f>'S4 GE after recession'!AK36</f>
        <v>-2.0867754498636704E-2</v>
      </c>
      <c r="N36" s="10">
        <f>'S4 GE after recession'!AL36</f>
        <v>-6.5764040352066122E-2</v>
      </c>
      <c r="P36">
        <v>32</v>
      </c>
      <c r="Q36" s="13">
        <f t="shared" si="3"/>
        <v>2.1102004549036235</v>
      </c>
      <c r="R36" s="13">
        <f t="shared" si="3"/>
        <v>2.9090952617919346</v>
      </c>
      <c r="T36" s="13">
        <f t="shared" si="3"/>
        <v>0.51626469547718479</v>
      </c>
      <c r="U36" s="13">
        <f t="shared" si="3"/>
        <v>2.2481104129916583</v>
      </c>
      <c r="V36" s="13">
        <f t="shared" si="3"/>
        <v>1.4620094649126454</v>
      </c>
      <c r="W36" s="13">
        <f t="shared" si="3"/>
        <v>4.2202460174656471</v>
      </c>
      <c r="Y36">
        <v>32</v>
      </c>
      <c r="Z36">
        <f t="shared" si="10"/>
        <v>5.6153719372842303E-3</v>
      </c>
      <c r="AA36">
        <f t="shared" si="10"/>
        <v>0.11875703623497458</v>
      </c>
      <c r="AC36">
        <f t="shared" si="10"/>
        <v>-4.6711663834256179E-2</v>
      </c>
      <c r="AD36">
        <f t="shared" si="10"/>
        <v>-0.15263584590473656</v>
      </c>
      <c r="AE36">
        <f t="shared" si="10"/>
        <v>-0.26900847364180347</v>
      </c>
      <c r="AF36">
        <f t="shared" si="10"/>
        <v>-0.14167433312440991</v>
      </c>
      <c r="AH36" s="8">
        <v>32</v>
      </c>
      <c r="AI36" s="8">
        <f t="shared" si="11"/>
        <v>1.3154647983882077</v>
      </c>
      <c r="AJ36" s="8">
        <f t="shared" si="12"/>
        <v>2.2481104129916583</v>
      </c>
      <c r="AK36" s="8">
        <f t="shared" si="12"/>
        <v>1.4620094649126454</v>
      </c>
      <c r="AL36" s="8">
        <f t="shared" si="12"/>
        <v>4.2202460174656471</v>
      </c>
      <c r="AN36" s="8">
        <v>32</v>
      </c>
      <c r="AO36" s="8">
        <f t="shared" si="6"/>
        <v>0.47175399617337288</v>
      </c>
      <c r="AP36" s="8">
        <f t="shared" si="7"/>
        <v>0.76470267208637976</v>
      </c>
      <c r="AQ36" s="8">
        <f t="shared" si="8"/>
        <v>0.56436195793675514</v>
      </c>
      <c r="AR36" s="8">
        <f t="shared" si="9"/>
        <v>0.78512669617456798</v>
      </c>
    </row>
    <row r="37" spans="1:44" x14ac:dyDescent="0.3">
      <c r="A37" s="1"/>
      <c r="B37">
        <v>33</v>
      </c>
      <c r="C37" s="5">
        <f>'S3 UE after recession'!C37</f>
        <v>5.54856279751007</v>
      </c>
      <c r="D37" s="5">
        <f>'S3 UE after recession'!D37</f>
        <v>7.7712655440816194</v>
      </c>
      <c r="F37" s="5">
        <f>'S3 UE after recession'!F37</f>
        <v>7.7472634352508436</v>
      </c>
      <c r="G37" s="13">
        <f>'S3 UE after recession'!G37+L37*$A$2/G$2</f>
        <v>7.7872437178721317</v>
      </c>
      <c r="H37" s="13">
        <f>'S3 UE after recession'!H37+M37*$A$2/H$2</f>
        <v>5.4543693827534758</v>
      </c>
      <c r="I37" s="13">
        <f>'S3 UE after recession'!I37+N37*$A$2/I$2</f>
        <v>8.8242311602775114</v>
      </c>
      <c r="J37" s="5"/>
      <c r="K37" s="5"/>
      <c r="L37" s="10">
        <f>'S4 GE after recession'!AJ37</f>
        <v>0.13806996053781515</v>
      </c>
      <c r="M37" s="10">
        <f>'S4 GE after recession'!AK37</f>
        <v>-4.2443017585902208E-2</v>
      </c>
      <c r="N37" s="10">
        <f>'S4 GE after recession'!AL37</f>
        <v>-0.12596798304744464</v>
      </c>
      <c r="P37">
        <v>33</v>
      </c>
      <c r="Q37" s="13">
        <f t="shared" si="3"/>
        <v>2.0152882704101969</v>
      </c>
      <c r="R37" s="13">
        <f t="shared" si="3"/>
        <v>2.9253728680377025</v>
      </c>
      <c r="T37" s="13">
        <f t="shared" si="3"/>
        <v>0.50399728690344681</v>
      </c>
      <c r="U37" s="13">
        <f t="shared" si="3"/>
        <v>2.2818831095942071</v>
      </c>
      <c r="V37" s="13">
        <f t="shared" si="3"/>
        <v>1.1875341085809961</v>
      </c>
      <c r="W37" s="13">
        <f t="shared" si="3"/>
        <v>3.8573007167946178</v>
      </c>
      <c r="Y37">
        <v>33</v>
      </c>
      <c r="Z37">
        <f t="shared" si="10"/>
        <v>-9.4912184493426643E-2</v>
      </c>
      <c r="AA37">
        <f t="shared" si="10"/>
        <v>1.6277606245767906E-2</v>
      </c>
      <c r="AC37">
        <f t="shared" si="10"/>
        <v>-1.2267408573737981E-2</v>
      </c>
      <c r="AD37">
        <f t="shared" si="10"/>
        <v>3.3772696602548891E-2</v>
      </c>
      <c r="AE37">
        <f t="shared" si="10"/>
        <v>-0.27447535633164932</v>
      </c>
      <c r="AF37">
        <f t="shared" si="10"/>
        <v>-0.36294530067102926</v>
      </c>
      <c r="AH37" s="8">
        <v>33</v>
      </c>
      <c r="AI37" s="8">
        <f t="shared" si="11"/>
        <v>1.2851641361144088</v>
      </c>
      <c r="AJ37" s="8">
        <f t="shared" si="12"/>
        <v>2.2818831095942071</v>
      </c>
      <c r="AK37" s="8">
        <f t="shared" si="12"/>
        <v>1.1875341085809961</v>
      </c>
      <c r="AL37" s="8">
        <f t="shared" si="12"/>
        <v>3.8573007167946178</v>
      </c>
      <c r="AN37" s="8">
        <v>33</v>
      </c>
      <c r="AO37" s="8">
        <f t="shared" si="6"/>
        <v>0.46088752636598701</v>
      </c>
      <c r="AP37" s="8">
        <f t="shared" si="7"/>
        <v>0.77619057374204792</v>
      </c>
      <c r="AQ37" s="8">
        <f t="shared" si="8"/>
        <v>0.45840953203096685</v>
      </c>
      <c r="AR37" s="8">
        <f t="shared" si="9"/>
        <v>0.71760502951612659</v>
      </c>
    </row>
    <row r="38" spans="1:44" x14ac:dyDescent="0.3">
      <c r="A38" s="1"/>
      <c r="B38">
        <v>34</v>
      </c>
      <c r="C38" s="5">
        <f>'S3 UE after recession'!C38</f>
        <v>5.5720016916025648</v>
      </c>
      <c r="D38" s="5">
        <f>'S3 UE after recession'!D38</f>
        <v>7.6434704255693759</v>
      </c>
      <c r="F38" s="5">
        <f>'S3 UE after recession'!F38</f>
        <v>7.440452621668471</v>
      </c>
      <c r="G38" s="13">
        <f>'S3 UE after recession'!G38+L38*$A$2/G$2</f>
        <v>7.8082728457095021</v>
      </c>
      <c r="H38" s="13">
        <f>'S3 UE after recession'!H38+M38*$A$2/H$2</f>
        <v>5.6182266473533558</v>
      </c>
      <c r="I38" s="13">
        <f>'S3 UE after recession'!I38+N38*$A$2/I$2</f>
        <v>8.9566827308362154</v>
      </c>
      <c r="J38" s="5"/>
      <c r="K38" s="5"/>
      <c r="L38" s="10">
        <f>'S4 GE after recession'!AJ38</f>
        <v>0.14359931825219516</v>
      </c>
      <c r="M38" s="10">
        <f>'S4 GE after recession'!AK38</f>
        <v>-1.6226394491329142E-2</v>
      </c>
      <c r="N38" s="10">
        <f>'S4 GE after recession'!AL38</f>
        <v>-0.10436674462115572</v>
      </c>
      <c r="P38">
        <v>34</v>
      </c>
      <c r="Q38" s="13">
        <f t="shared" si="3"/>
        <v>2.0387271645026916</v>
      </c>
      <c r="R38" s="13">
        <f t="shared" si="3"/>
        <v>2.797577749525459</v>
      </c>
      <c r="T38" s="13">
        <f t="shared" si="3"/>
        <v>0.1971864733210742</v>
      </c>
      <c r="U38" s="13">
        <f t="shared" si="3"/>
        <v>2.3029122374315776</v>
      </c>
      <c r="V38" s="13">
        <f t="shared" si="3"/>
        <v>1.351391373180876</v>
      </c>
      <c r="W38" s="13">
        <f t="shared" si="3"/>
        <v>3.9897522873533218</v>
      </c>
      <c r="Y38">
        <v>34</v>
      </c>
      <c r="Z38">
        <f t="shared" si="10"/>
        <v>2.3438894092494778E-2</v>
      </c>
      <c r="AA38">
        <f t="shared" si="10"/>
        <v>-0.12779511851224346</v>
      </c>
      <c r="AC38">
        <f t="shared" si="10"/>
        <v>-0.30681081358237261</v>
      </c>
      <c r="AD38">
        <f t="shared" si="10"/>
        <v>2.1029127837370432E-2</v>
      </c>
      <c r="AE38">
        <f t="shared" si="10"/>
        <v>0.16385726459987993</v>
      </c>
      <c r="AF38">
        <f t="shared" si="10"/>
        <v>0.13245157055870393</v>
      </c>
      <c r="AH38" s="8">
        <v>34</v>
      </c>
      <c r="AI38" s="8">
        <f t="shared" si="11"/>
        <v>1.1481084567803683</v>
      </c>
      <c r="AJ38" s="8">
        <f t="shared" si="12"/>
        <v>2.3029122374315776</v>
      </c>
      <c r="AK38" s="8">
        <f t="shared" si="12"/>
        <v>1.351391373180876</v>
      </c>
      <c r="AL38" s="8">
        <f t="shared" si="12"/>
        <v>3.9897522873533218</v>
      </c>
      <c r="AN38" s="8">
        <v>34</v>
      </c>
      <c r="AO38" s="8">
        <f t="shared" si="6"/>
        <v>0.41173640920700916</v>
      </c>
      <c r="AP38" s="8">
        <f t="shared" si="7"/>
        <v>0.78334370561490974</v>
      </c>
      <c r="AQ38" s="8">
        <f t="shared" si="8"/>
        <v>0.52166138428711795</v>
      </c>
      <c r="AR38" s="8">
        <f t="shared" si="9"/>
        <v>0.74224607261302566</v>
      </c>
    </row>
    <row r="39" spans="1:44" x14ac:dyDescent="0.3">
      <c r="A39" s="1"/>
      <c r="B39">
        <v>35</v>
      </c>
      <c r="C39" s="5">
        <f>'S3 UE after recession'!C39</f>
        <v>5.253904466161293</v>
      </c>
      <c r="D39" s="5">
        <f>'S3 UE after recession'!D39</f>
        <v>7.6832395764394432</v>
      </c>
      <c r="F39" s="5">
        <f>'S3 UE after recession'!F39</f>
        <v>7.2273913387279576</v>
      </c>
      <c r="G39" s="13">
        <f>'S3 UE after recession'!G39+L39*$A$2/G$2</f>
        <v>7.6662053940200661</v>
      </c>
      <c r="H39" s="13">
        <f>'S3 UE after recession'!H39+M39*$A$2/H$2</f>
        <v>5.3708663110643053</v>
      </c>
      <c r="I39" s="13">
        <f>'S3 UE after recession'!I39+N39*$A$2/I$2</f>
        <v>9.1091893467063869</v>
      </c>
      <c r="J39" s="5"/>
      <c r="K39" s="5"/>
      <c r="L39" s="10">
        <f>'S4 GE after recession'!AJ39</f>
        <v>0.12150610530445402</v>
      </c>
      <c r="M39" s="10">
        <f>'S4 GE after recession'!AK39</f>
        <v>-3.8877896576770564E-2</v>
      </c>
      <c r="N39" s="10">
        <f>'S4 GE after recession'!AL39</f>
        <v>-0.13375257831935908</v>
      </c>
      <c r="P39">
        <v>35</v>
      </c>
      <c r="Q39" s="13">
        <f t="shared" si="3"/>
        <v>1.7206299390614199</v>
      </c>
      <c r="R39" s="13">
        <f t="shared" si="3"/>
        <v>2.8373469003955263</v>
      </c>
      <c r="T39" s="13">
        <f t="shared" si="3"/>
        <v>-1.5874809619439212E-2</v>
      </c>
      <c r="U39" s="13">
        <f t="shared" si="3"/>
        <v>2.1608447857421416</v>
      </c>
      <c r="V39" s="13">
        <f t="shared" si="3"/>
        <v>1.1040310368918256</v>
      </c>
      <c r="W39" s="13">
        <f t="shared" si="3"/>
        <v>4.1422589032234933</v>
      </c>
      <c r="Y39">
        <v>35</v>
      </c>
      <c r="Z39">
        <f t="shared" si="10"/>
        <v>-0.31809722544127172</v>
      </c>
      <c r="AA39">
        <f t="shared" si="10"/>
        <v>3.9769150870067271E-2</v>
      </c>
      <c r="AC39">
        <f t="shared" si="10"/>
        <v>-0.21306128294051341</v>
      </c>
      <c r="AD39">
        <f t="shared" si="10"/>
        <v>-0.14206745168943602</v>
      </c>
      <c r="AE39">
        <f t="shared" si="10"/>
        <v>-0.24736033628905041</v>
      </c>
      <c r="AF39">
        <f t="shared" si="10"/>
        <v>0.15250661587017156</v>
      </c>
      <c r="AH39" s="8">
        <v>35</v>
      </c>
      <c r="AI39" s="8">
        <f t="shared" si="11"/>
        <v>0.98431200427646237</v>
      </c>
      <c r="AJ39" s="8">
        <f t="shared" si="12"/>
        <v>2.1608447857421416</v>
      </c>
      <c r="AK39" s="8">
        <f t="shared" si="12"/>
        <v>1.1040310368918256</v>
      </c>
      <c r="AL39" s="8">
        <f t="shared" si="12"/>
        <v>4.1422589032234933</v>
      </c>
      <c r="AN39" s="8">
        <v>35</v>
      </c>
      <c r="AO39" s="8">
        <f t="shared" si="6"/>
        <v>0.35299547511100149</v>
      </c>
      <c r="AP39" s="8">
        <f t="shared" si="7"/>
        <v>0.73501896173418402</v>
      </c>
      <c r="AQ39" s="8">
        <f t="shared" si="8"/>
        <v>0.42617584397132818</v>
      </c>
      <c r="AR39" s="8">
        <f t="shared" si="9"/>
        <v>0.77061811892676557</v>
      </c>
    </row>
    <row r="40" spans="1:44" x14ac:dyDescent="0.3">
      <c r="A40" s="1"/>
      <c r="B40">
        <v>36</v>
      </c>
      <c r="C40" s="5">
        <f>'S3 UE after recession'!C40</f>
        <v>5.1658460593793709</v>
      </c>
      <c r="D40" s="5">
        <f>'S3 UE after recession'!D40</f>
        <v>7.8351533098895674</v>
      </c>
      <c r="F40" s="5">
        <f>'S3 UE after recession'!F40</f>
        <v>7.4904362474993853</v>
      </c>
      <c r="G40" s="13">
        <f>'S3 UE after recession'!G40+L40*$A$2/G$2</f>
        <v>7.6277585529927423</v>
      </c>
      <c r="H40" s="13">
        <f>'S3 UE after recession'!H40+M40*$A$2/H$2</f>
        <v>5.5473387330925039</v>
      </c>
      <c r="I40" s="13">
        <f>'S3 UE after recession'!I40+N40*$A$2/I$2</f>
        <v>8.4946395261279655</v>
      </c>
      <c r="J40" s="5"/>
      <c r="K40" s="5"/>
      <c r="L40" s="10">
        <f>'S4 GE after recession'!AJ40</f>
        <v>0.14281442303073549</v>
      </c>
      <c r="M40" s="10">
        <f>'S4 GE after recession'!AK40</f>
        <v>-4.5845868475493934E-2</v>
      </c>
      <c r="N40" s="10">
        <f>'S4 GE after recession'!AL40</f>
        <v>-0.16590320517767038</v>
      </c>
      <c r="P40">
        <v>36</v>
      </c>
      <c r="Q40" s="13">
        <f t="shared" si="3"/>
        <v>1.6325715322794978</v>
      </c>
      <c r="R40" s="13">
        <f t="shared" si="3"/>
        <v>2.9892606338456504</v>
      </c>
      <c r="T40" s="13">
        <f t="shared" si="3"/>
        <v>0.24717009915198851</v>
      </c>
      <c r="U40" s="13">
        <f t="shared" si="3"/>
        <v>2.1223979447148178</v>
      </c>
      <c r="V40" s="13">
        <f t="shared" si="3"/>
        <v>1.2805034589200242</v>
      </c>
      <c r="W40" s="13">
        <f t="shared" si="3"/>
        <v>3.5277090826450719</v>
      </c>
      <c r="Y40">
        <v>36</v>
      </c>
      <c r="Z40">
        <f t="shared" si="10"/>
        <v>-8.8058406781922116E-2</v>
      </c>
      <c r="AA40">
        <f t="shared" si="10"/>
        <v>0.15191373345012416</v>
      </c>
      <c r="AC40">
        <f t="shared" si="10"/>
        <v>0.26304490877142772</v>
      </c>
      <c r="AD40">
        <f t="shared" si="10"/>
        <v>-3.8446841027323764E-2</v>
      </c>
      <c r="AE40">
        <f t="shared" si="10"/>
        <v>0.17647242202819857</v>
      </c>
      <c r="AF40">
        <f t="shared" si="10"/>
        <v>-0.61454982057842145</v>
      </c>
      <c r="AH40" s="8">
        <v>36</v>
      </c>
      <c r="AI40" s="8">
        <f t="shared" si="11"/>
        <v>1.0932787494230056</v>
      </c>
      <c r="AJ40" s="8">
        <f t="shared" si="12"/>
        <v>2.1223979447148178</v>
      </c>
      <c r="AK40" s="8">
        <f t="shared" si="12"/>
        <v>1.2805034589200242</v>
      </c>
      <c r="AL40" s="8">
        <f t="shared" si="12"/>
        <v>3.5277090826450719</v>
      </c>
      <c r="AN40" s="8">
        <v>36</v>
      </c>
      <c r="AO40" s="8">
        <f t="shared" si="6"/>
        <v>0.39207329576866762</v>
      </c>
      <c r="AP40" s="8">
        <f t="shared" si="7"/>
        <v>0.72194113339578392</v>
      </c>
      <c r="AQ40" s="8">
        <f t="shared" si="8"/>
        <v>0.49429737396677609</v>
      </c>
      <c r="AR40" s="8">
        <f t="shared" si="9"/>
        <v>0.65628841675571503</v>
      </c>
    </row>
    <row r="41" spans="1:44" x14ac:dyDescent="0.3">
      <c r="A41" s="1"/>
      <c r="B41">
        <v>37</v>
      </c>
      <c r="C41" s="5">
        <f>'S3 UE after recession'!C41</f>
        <v>4.9447346462903061</v>
      </c>
      <c r="D41" s="5">
        <f>'S3 UE after recession'!D41</f>
        <v>7.7505444385092659</v>
      </c>
      <c r="F41" s="5">
        <f>'S3 UE after recession'!F41</f>
        <v>7.4937105258528174</v>
      </c>
      <c r="G41" s="13">
        <f>'S3 UE after recession'!G41+L41*$A$2/G$2</f>
        <v>7.3348342178272299</v>
      </c>
      <c r="H41" s="13">
        <f>'S3 UE after recession'!H41+M41*$A$2/H$2</f>
        <v>5.350839251672582</v>
      </c>
      <c r="I41" s="13">
        <f>'S3 UE after recession'!I41+N41*$A$2/I$2</f>
        <v>8.4073260608883356</v>
      </c>
      <c r="J41" s="5"/>
      <c r="K41" s="5"/>
      <c r="L41" s="10">
        <f>'S4 GE after recession'!AJ41</f>
        <v>0.11288298254052222</v>
      </c>
      <c r="M41" s="10">
        <f>'S4 GE after recession'!AK41</f>
        <v>-4.2196478804758616E-2</v>
      </c>
      <c r="N41" s="10">
        <f>'S4 GE after recession'!AL41</f>
        <v>-0.14158416463407739</v>
      </c>
      <c r="P41">
        <v>37</v>
      </c>
      <c r="Q41" s="13">
        <f t="shared" si="3"/>
        <v>1.411460119190433</v>
      </c>
      <c r="R41" s="13">
        <f t="shared" si="3"/>
        <v>2.904651762465349</v>
      </c>
      <c r="T41" s="13">
        <f t="shared" si="3"/>
        <v>0.25044437750542059</v>
      </c>
      <c r="U41" s="13">
        <f t="shared" si="3"/>
        <v>1.8294736095493054</v>
      </c>
      <c r="V41" s="13">
        <f t="shared" si="3"/>
        <v>1.0840039775001022</v>
      </c>
      <c r="W41" s="13">
        <f t="shared" si="3"/>
        <v>3.440395617405442</v>
      </c>
      <c r="Y41">
        <v>37</v>
      </c>
      <c r="Z41">
        <f t="shared" si="10"/>
        <v>-0.22111141308906479</v>
      </c>
      <c r="AA41">
        <f t="shared" si="10"/>
        <v>-8.4608871380301487E-2</v>
      </c>
      <c r="AC41">
        <f t="shared" si="10"/>
        <v>3.2742783534320807E-3</v>
      </c>
      <c r="AD41">
        <f t="shared" si="10"/>
        <v>-0.29292433516551242</v>
      </c>
      <c r="AE41">
        <f t="shared" si="10"/>
        <v>-0.19649948141992191</v>
      </c>
      <c r="AF41">
        <f t="shared" si="10"/>
        <v>-8.7313465239629906E-2</v>
      </c>
      <c r="AH41">
        <v>37</v>
      </c>
      <c r="AI41" s="8">
        <f t="shared" si="11"/>
        <v>0.99246341405102756</v>
      </c>
      <c r="AJ41" s="8">
        <f t="shared" si="12"/>
        <v>1.8294736095493054</v>
      </c>
      <c r="AK41" s="8">
        <f t="shared" si="12"/>
        <v>1.0840039775001022</v>
      </c>
      <c r="AL41" s="8">
        <f t="shared" si="12"/>
        <v>3.440395617405442</v>
      </c>
      <c r="AN41">
        <v>37</v>
      </c>
      <c r="AO41" s="8">
        <f t="shared" si="6"/>
        <v>0.35591874614060987</v>
      </c>
      <c r="AP41" s="8">
        <f t="shared" si="7"/>
        <v>0.62230188946643128</v>
      </c>
      <c r="AQ41" s="8">
        <f t="shared" si="8"/>
        <v>0.41844503871918576</v>
      </c>
      <c r="AR41" s="8">
        <f t="shared" si="9"/>
        <v>0.64004478256675124</v>
      </c>
    </row>
    <row r="42" spans="1:44" x14ac:dyDescent="0.3">
      <c r="A42" s="1"/>
      <c r="B42">
        <v>38</v>
      </c>
      <c r="C42" s="5">
        <f>'S3 UE after recession'!C42</f>
        <v>5.0382508713955909</v>
      </c>
      <c r="D42" s="5">
        <f>'S3 UE after recession'!D42</f>
        <v>7.4890955476915471</v>
      </c>
      <c r="F42" s="5">
        <f>'S3 UE after recession'!F42</f>
        <v>7.348691780039875</v>
      </c>
      <c r="G42" s="13">
        <f>'S3 UE after recession'!G42+L42*$A$2/G$2</f>
        <v>7.333195879165074</v>
      </c>
      <c r="H42" s="13">
        <f>'S3 UE after recession'!H42+M42*$A$2/H$2</f>
        <v>5.3767723224481854</v>
      </c>
      <c r="I42" s="13">
        <f>'S3 UE after recession'!I42+N42*$A$2/I$2</f>
        <v>8.1706625117613747</v>
      </c>
      <c r="J42" s="5"/>
      <c r="K42" s="5"/>
      <c r="L42" s="10">
        <f>'S4 GE after recession'!AJ42</f>
        <v>0.11640371873927155</v>
      </c>
      <c r="M42" s="10">
        <f>'S4 GE after recession'!AK42</f>
        <v>-4.110362014464921E-2</v>
      </c>
      <c r="N42" s="10">
        <f>'S4 GE after recession'!AL42</f>
        <v>-0.16284484636044741</v>
      </c>
      <c r="P42">
        <v>38</v>
      </c>
      <c r="Q42" s="13">
        <f t="shared" si="3"/>
        <v>1.5049763442957178</v>
      </c>
      <c r="R42" s="13">
        <f t="shared" si="3"/>
        <v>2.6432028716476301</v>
      </c>
      <c r="T42" s="13">
        <f t="shared" si="3"/>
        <v>0.10542563169247821</v>
      </c>
      <c r="U42" s="13">
        <f t="shared" si="3"/>
        <v>1.8278352708871495</v>
      </c>
      <c r="V42" s="13">
        <f t="shared" si="3"/>
        <v>1.1099370482757056</v>
      </c>
      <c r="W42" s="13">
        <f t="shared" si="3"/>
        <v>3.2037320682784811</v>
      </c>
      <c r="Y42">
        <v>38</v>
      </c>
      <c r="Z42">
        <f t="shared" si="10"/>
        <v>9.3516225105284789E-2</v>
      </c>
      <c r="AA42">
        <f t="shared" si="10"/>
        <v>-0.26144889081771883</v>
      </c>
      <c r="AC42">
        <f t="shared" si="10"/>
        <v>-0.14501874581294238</v>
      </c>
      <c r="AD42">
        <f t="shared" si="10"/>
        <v>-1.6383386621559026E-3</v>
      </c>
      <c r="AE42">
        <f t="shared" si="10"/>
        <v>2.5933070775603362E-2</v>
      </c>
      <c r="AF42">
        <f t="shared" si="10"/>
        <v>-0.23666354912696086</v>
      </c>
      <c r="AH42">
        <v>38</v>
      </c>
      <c r="AI42" s="8">
        <f t="shared" si="11"/>
        <v>0.88814627687590209</v>
      </c>
      <c r="AJ42" s="8">
        <f t="shared" si="12"/>
        <v>1.8278352708871495</v>
      </c>
      <c r="AK42" s="8">
        <f t="shared" si="12"/>
        <v>1.1099370482757056</v>
      </c>
      <c r="AL42" s="8">
        <f t="shared" si="12"/>
        <v>3.2037320682784811</v>
      </c>
      <c r="AN42">
        <v>38</v>
      </c>
      <c r="AO42" s="8">
        <f t="shared" si="6"/>
        <v>0.31850837499876772</v>
      </c>
      <c r="AP42" s="8">
        <f t="shared" si="7"/>
        <v>0.62174460280226518</v>
      </c>
      <c r="AQ42" s="8">
        <f t="shared" si="8"/>
        <v>0.42845567062648765</v>
      </c>
      <c r="AR42" s="8">
        <f t="shared" si="9"/>
        <v>0.59601633738559046</v>
      </c>
    </row>
    <row r="43" spans="1:44" x14ac:dyDescent="0.3">
      <c r="A43" s="1"/>
      <c r="B43">
        <v>39</v>
      </c>
      <c r="C43" s="5">
        <f>'S3 UE after recession'!C43</f>
        <v>4.9456362695000342</v>
      </c>
      <c r="D43" s="5">
        <f>'S3 UE after recession'!D43</f>
        <v>7.6115968706856885</v>
      </c>
      <c r="F43" s="5">
        <f>'S3 UE after recession'!F43</f>
        <v>7.3505292977486203</v>
      </c>
      <c r="G43" s="13">
        <f>'S3 UE after recession'!G43+L43*$A$2/G$2</f>
        <v>7.3312439154727418</v>
      </c>
      <c r="H43" s="13">
        <f>'S3 UE after recession'!H43+M43*$A$2/H$2</f>
        <v>5.3441503192439006</v>
      </c>
      <c r="I43" s="13">
        <f>'S3 UE after recession'!I43+N43*$A$2/I$2</f>
        <v>8.0675617940818665</v>
      </c>
      <c r="J43" s="5"/>
      <c r="K43" s="5"/>
      <c r="L43" s="10">
        <f>'S4 GE after recession'!AJ43</f>
        <v>0.1136776459880286</v>
      </c>
      <c r="M43" s="10">
        <f>'S4 GE after recession'!AK43</f>
        <v>-5.4566013475019493E-2</v>
      </c>
      <c r="N43" s="10">
        <f>'S4 GE after recession'!AL43</f>
        <v>-0.17153838888218848</v>
      </c>
      <c r="P43">
        <v>39</v>
      </c>
      <c r="Q43" s="13">
        <f t="shared" si="3"/>
        <v>1.4123617424001611</v>
      </c>
      <c r="R43" s="13">
        <f t="shared" si="3"/>
        <v>2.7657041946417715</v>
      </c>
      <c r="T43" s="13">
        <f t="shared" si="3"/>
        <v>0.1072631494012235</v>
      </c>
      <c r="U43" s="13">
        <f t="shared" si="3"/>
        <v>1.8258833071948173</v>
      </c>
      <c r="V43" s="13">
        <f t="shared" si="3"/>
        <v>1.0773150450714208</v>
      </c>
      <c r="W43" s="13">
        <f t="shared" si="3"/>
        <v>3.1006313505989729</v>
      </c>
      <c r="Y43">
        <v>39</v>
      </c>
      <c r="Z43">
        <f t="shared" si="10"/>
        <v>-9.2614601895556703E-2</v>
      </c>
      <c r="AA43">
        <f t="shared" si="10"/>
        <v>0.1225013229941414</v>
      </c>
      <c r="AC43">
        <f t="shared" si="10"/>
        <v>1.8375177087452954E-3</v>
      </c>
      <c r="AD43">
        <f t="shared" si="10"/>
        <v>-1.9519636923321926E-3</v>
      </c>
      <c r="AE43">
        <f t="shared" si="10"/>
        <v>-3.2622003204284766E-2</v>
      </c>
      <c r="AF43">
        <f t="shared" si="10"/>
        <v>-0.10310071767950824</v>
      </c>
      <c r="AH43">
        <v>39</v>
      </c>
      <c r="AI43" s="8">
        <f t="shared" si="11"/>
        <v>0.89872102314501212</v>
      </c>
      <c r="AJ43" s="8">
        <f t="shared" si="12"/>
        <v>1.8258833071948173</v>
      </c>
      <c r="AK43" s="8">
        <f t="shared" si="12"/>
        <v>1.0773150450714208</v>
      </c>
      <c r="AL43" s="8">
        <f t="shared" si="12"/>
        <v>3.1006313505989729</v>
      </c>
      <c r="AN43">
        <v>39</v>
      </c>
      <c r="AO43" s="8">
        <f t="shared" si="6"/>
        <v>0.32230070666517535</v>
      </c>
      <c r="AP43" s="8">
        <f t="shared" si="7"/>
        <v>0.62108063547987924</v>
      </c>
      <c r="AQ43" s="8">
        <f t="shared" si="8"/>
        <v>0.41586299045441416</v>
      </c>
      <c r="AR43" s="8">
        <f t="shared" si="9"/>
        <v>0.57683567220400234</v>
      </c>
    </row>
    <row r="44" spans="1:44" x14ac:dyDescent="0.3">
      <c r="A44" s="1"/>
      <c r="B44">
        <v>40</v>
      </c>
      <c r="C44" s="5">
        <f>'S3 UE after recession'!C44</f>
        <v>5.0090992832910199</v>
      </c>
      <c r="D44" s="5">
        <f>'S3 UE after recession'!D44</f>
        <v>7.4473831728074202</v>
      </c>
      <c r="F44" s="5">
        <f>'S3 UE after recession'!F44</f>
        <v>7.1805202767802401</v>
      </c>
      <c r="G44" s="13">
        <f>'S3 UE after recession'!G44+L44*$A$2/G$2</f>
        <v>7.1647976123182193</v>
      </c>
      <c r="H44" s="13">
        <f>'S3 UE after recession'!H44+M44*$A$2/H$2</f>
        <v>5.1885702979389778</v>
      </c>
      <c r="I44" s="13">
        <f>'S3 UE after recession'!I44+N44*$A$2/I$2</f>
        <v>8.1283980805035565</v>
      </c>
      <c r="J44" s="5"/>
      <c r="K44" s="5"/>
      <c r="L44" s="10">
        <f>'S4 GE after recession'!AJ44</f>
        <v>0.11389282977278031</v>
      </c>
      <c r="M44" s="10">
        <f>'S4 GE after recession'!AK44</f>
        <v>-6.3532784369465578E-2</v>
      </c>
      <c r="N44" s="10">
        <f>'S4 GE after recession'!AL44</f>
        <v>-0.17815822321164615</v>
      </c>
      <c r="P44">
        <v>40</v>
      </c>
      <c r="Q44" s="13">
        <f t="shared" si="3"/>
        <v>1.4758247561911468</v>
      </c>
      <c r="R44" s="13">
        <f t="shared" si="3"/>
        <v>2.6014904967635033</v>
      </c>
      <c r="T44" s="13">
        <f t="shared" si="3"/>
        <v>-6.2745871567156719E-2</v>
      </c>
      <c r="U44" s="13">
        <f t="shared" si="3"/>
        <v>1.6594370040402948</v>
      </c>
      <c r="V44" s="13">
        <f t="shared" si="3"/>
        <v>0.92173502376649807</v>
      </c>
      <c r="W44" s="13">
        <f t="shared" si="3"/>
        <v>3.1614676370206629</v>
      </c>
      <c r="Y44">
        <v>40</v>
      </c>
      <c r="Z44">
        <f t="shared" si="10"/>
        <v>6.3463013790985734E-2</v>
      </c>
      <c r="AA44">
        <f t="shared" si="10"/>
        <v>-0.16421369787826823</v>
      </c>
      <c r="AC44">
        <f t="shared" si="10"/>
        <v>-0.17000902096838022</v>
      </c>
      <c r="AD44">
        <f t="shared" si="10"/>
        <v>-0.16644630315452247</v>
      </c>
      <c r="AE44">
        <f t="shared" si="10"/>
        <v>-0.15558002130492277</v>
      </c>
      <c r="AF44">
        <f t="shared" si="10"/>
        <v>6.0836286421690033E-2</v>
      </c>
      <c r="AH44">
        <v>40</v>
      </c>
      <c r="AI44" s="8">
        <f t="shared" si="11"/>
        <v>0.80846778812645792</v>
      </c>
      <c r="AJ44" s="8">
        <f t="shared" si="12"/>
        <v>1.6594370040402948</v>
      </c>
      <c r="AK44" s="8">
        <f t="shared" si="12"/>
        <v>0.92173502376649807</v>
      </c>
      <c r="AL44" s="8">
        <f t="shared" si="12"/>
        <v>3.1614676370206629</v>
      </c>
      <c r="AN44">
        <v>40</v>
      </c>
      <c r="AO44" s="8">
        <f t="shared" si="6"/>
        <v>0.2899339536059175</v>
      </c>
      <c r="AP44" s="8">
        <f t="shared" si="7"/>
        <v>0.56446333944067661</v>
      </c>
      <c r="AQ44" s="8">
        <f t="shared" si="8"/>
        <v>0.35580630303431288</v>
      </c>
      <c r="AR44" s="8">
        <f t="shared" si="9"/>
        <v>0.58815354143914111</v>
      </c>
    </row>
    <row r="45" spans="1:44" x14ac:dyDescent="0.3">
      <c r="A45" s="1"/>
      <c r="B45">
        <v>41</v>
      </c>
      <c r="C45" s="5">
        <f>'S3 UE after recession'!C45</f>
        <v>4.8653022691257295</v>
      </c>
      <c r="D45" s="5">
        <f>'S3 UE after recession'!D45</f>
        <v>7.1788874199125399</v>
      </c>
      <c r="F45" s="5">
        <f>'S3 UE after recession'!F45</f>
        <v>7.2944030860264792</v>
      </c>
      <c r="G45" s="13">
        <f>'S3 UE after recession'!G45+L45*$A$2/G$2</f>
        <v>7.1987006774148172</v>
      </c>
      <c r="H45" s="13">
        <f>'S3 UE after recession'!H45+M45*$A$2/H$2</f>
        <v>5.1095642547673279</v>
      </c>
      <c r="I45" s="13">
        <f>'S3 UE after recession'!I45+N45*$A$2/I$2</f>
        <v>7.9352326617601454</v>
      </c>
      <c r="J45" s="5"/>
      <c r="K45" s="5"/>
      <c r="L45" s="10">
        <f>'S4 GE after recession'!AJ45</f>
        <v>0.13268181712932003</v>
      </c>
      <c r="M45" s="10">
        <f>'S4 GE after recession'!AK45</f>
        <v>-6.0525575682629271E-2</v>
      </c>
      <c r="N45" s="10">
        <f>'S4 GE after recession'!AL45</f>
        <v>-0.21499429108635093</v>
      </c>
      <c r="P45">
        <v>41</v>
      </c>
      <c r="Q45" s="13">
        <f t="shared" si="3"/>
        <v>1.3320277420258564</v>
      </c>
      <c r="R45" s="13">
        <f t="shared" si="3"/>
        <v>2.3329947438686229</v>
      </c>
      <c r="T45" s="13">
        <f t="shared" si="3"/>
        <v>5.113693767908245E-2</v>
      </c>
      <c r="U45" s="13">
        <f t="shared" si="3"/>
        <v>1.6933400691368927</v>
      </c>
      <c r="V45" s="13">
        <f t="shared" si="3"/>
        <v>0.84272898059484813</v>
      </c>
      <c r="W45" s="13">
        <f t="shared" si="3"/>
        <v>2.9683022182772518</v>
      </c>
      <c r="Y45">
        <v>41</v>
      </c>
      <c r="Z45">
        <f t="shared" si="10"/>
        <v>-0.14379701416529045</v>
      </c>
      <c r="AA45">
        <f t="shared" si="10"/>
        <v>-0.26849575289488037</v>
      </c>
      <c r="AC45">
        <f t="shared" si="10"/>
        <v>0.11388280924623917</v>
      </c>
      <c r="AD45">
        <f t="shared" si="10"/>
        <v>3.3903065096597906E-2</v>
      </c>
      <c r="AE45">
        <f t="shared" si="10"/>
        <v>-7.9006043171649942E-2</v>
      </c>
      <c r="AF45">
        <f t="shared" si="10"/>
        <v>-0.19316541874341109</v>
      </c>
      <c r="AH45">
        <v>41</v>
      </c>
      <c r="AI45" s="8">
        <f t="shared" si="11"/>
        <v>0.70899780218848074</v>
      </c>
      <c r="AJ45" s="8">
        <f t="shared" si="12"/>
        <v>1.6933400691368927</v>
      </c>
      <c r="AK45" s="8">
        <f t="shared" si="12"/>
        <v>0.84272898059484813</v>
      </c>
      <c r="AL45" s="8">
        <f t="shared" si="12"/>
        <v>2.9683022182772518</v>
      </c>
      <c r="AN45">
        <v>41</v>
      </c>
      <c r="AO45" s="8">
        <f t="shared" si="6"/>
        <v>0.25426187524772359</v>
      </c>
      <c r="AP45" s="8">
        <f t="shared" si="7"/>
        <v>0.57599558639859461</v>
      </c>
      <c r="AQ45" s="8">
        <f t="shared" si="8"/>
        <v>0.32530854889299321</v>
      </c>
      <c r="AR45" s="8">
        <f t="shared" si="9"/>
        <v>0.5522174072883016</v>
      </c>
    </row>
    <row r="46" spans="1:44" x14ac:dyDescent="0.3">
      <c r="A46" s="1"/>
      <c r="B46">
        <v>42</v>
      </c>
      <c r="C46" s="5">
        <f>'S3 UE after recession'!C46</f>
        <v>4.8722472863715547</v>
      </c>
      <c r="D46" s="5">
        <f>'S3 UE after recession'!D46</f>
        <v>7.0045102113211373</v>
      </c>
      <c r="F46" s="5">
        <f>'S3 UE after recession'!F46</f>
        <v>7.3419045543691439</v>
      </c>
      <c r="G46" s="13">
        <f>'S3 UE after recession'!G46+L46*$A$2/G$2</f>
        <v>7.2284006209654841</v>
      </c>
      <c r="H46" s="13">
        <f>'S3 UE after recession'!H46+M46*$A$2/H$2</f>
        <v>4.9042150898371988</v>
      </c>
      <c r="I46" s="13">
        <f>'S3 UE after recession'!I46+N46*$A$2/I$2</f>
        <v>7.9437911616685426</v>
      </c>
      <c r="J46" s="5"/>
      <c r="K46" s="5"/>
      <c r="L46" s="10">
        <f>'S4 GE after recession'!AJ46</f>
        <v>0.12192219167612781</v>
      </c>
      <c r="M46" s="10">
        <f>'S4 GE after recession'!AK46</f>
        <v>-9.3877335213014806E-2</v>
      </c>
      <c r="N46" s="10">
        <f>'S4 GE after recession'!AL46</f>
        <v>-0.22730015364945647</v>
      </c>
      <c r="P46">
        <v>42</v>
      </c>
      <c r="Q46" s="13">
        <f t="shared" si="3"/>
        <v>1.3389727592716816</v>
      </c>
      <c r="R46" s="13">
        <f t="shared" si="3"/>
        <v>2.1586175352772203</v>
      </c>
      <c r="T46" s="13">
        <f t="shared" si="3"/>
        <v>9.8638406021747116E-2</v>
      </c>
      <c r="U46" s="13">
        <f t="shared" si="3"/>
        <v>1.7230400126875596</v>
      </c>
      <c r="V46" s="13">
        <f t="shared" si="3"/>
        <v>0.63737981566471902</v>
      </c>
      <c r="W46" s="13">
        <f t="shared" si="3"/>
        <v>2.976860718185649</v>
      </c>
      <c r="Y46">
        <v>42</v>
      </c>
      <c r="Z46">
        <f t="shared" si="10"/>
        <v>6.9450172458251913E-3</v>
      </c>
      <c r="AA46">
        <f t="shared" si="10"/>
        <v>-0.1743772085914026</v>
      </c>
      <c r="AC46">
        <f t="shared" si="10"/>
        <v>4.7501468342664666E-2</v>
      </c>
      <c r="AD46">
        <f t="shared" si="10"/>
        <v>2.9699943550666852E-2</v>
      </c>
      <c r="AE46">
        <f t="shared" si="10"/>
        <v>-0.20534916493012911</v>
      </c>
      <c r="AF46">
        <f t="shared" si="10"/>
        <v>8.558499908397188E-3</v>
      </c>
      <c r="AH46">
        <v>42</v>
      </c>
      <c r="AI46" s="8">
        <f t="shared" si="11"/>
        <v>0.66902089452084312</v>
      </c>
      <c r="AJ46" s="8">
        <f t="shared" si="12"/>
        <v>1.7230400126875596</v>
      </c>
      <c r="AK46" s="8">
        <f t="shared" si="12"/>
        <v>0.63737981566471902</v>
      </c>
      <c r="AL46" s="8">
        <f t="shared" si="12"/>
        <v>2.976860718185649</v>
      </c>
      <c r="AN46">
        <v>42</v>
      </c>
      <c r="AO46" s="8">
        <f t="shared" si="6"/>
        <v>0.23992529553082839</v>
      </c>
      <c r="AP46" s="8">
        <f t="shared" si="7"/>
        <v>0.58609812676438844</v>
      </c>
      <c r="AQ46" s="8">
        <f t="shared" si="8"/>
        <v>0.24604007658691979</v>
      </c>
      <c r="AR46" s="8">
        <f t="shared" si="9"/>
        <v>0.55380961464528544</v>
      </c>
    </row>
    <row r="47" spans="1:44" x14ac:dyDescent="0.3">
      <c r="A47" s="1"/>
      <c r="B47">
        <v>43</v>
      </c>
      <c r="C47" s="5">
        <f>'S3 UE after recession'!C47</f>
        <v>4.8044730145975629</v>
      </c>
      <c r="D47" s="5">
        <f>'S3 UE after recession'!D47</f>
        <v>7.1992976294995614</v>
      </c>
      <c r="F47" s="5">
        <f>'S3 UE after recession'!F47</f>
        <v>7.2434625161043211</v>
      </c>
      <c r="G47" s="13">
        <f>'S3 UE after recession'!G47+L47*$A$2/G$2</f>
        <v>7.1157118418863785</v>
      </c>
      <c r="H47" s="13">
        <f>'S3 UE after recession'!H47+M47*$A$2/H$2</f>
        <v>4.952696998681926</v>
      </c>
      <c r="I47" s="13">
        <f>'S3 UE after recession'!I47+N47*$A$2/I$2</f>
        <v>7.4486827080211624</v>
      </c>
      <c r="J47" s="5"/>
      <c r="K47" s="5"/>
      <c r="L47" s="10">
        <f>'S4 GE after recession'!AJ47</f>
        <v>0.10756671385732094</v>
      </c>
      <c r="M47" s="10">
        <f>'S4 GE after recession'!AK47</f>
        <v>-9.9518892450569357E-2</v>
      </c>
      <c r="N47" s="10">
        <f>'S4 GE after recession'!AL47</f>
        <v>-0.30597029801053843</v>
      </c>
      <c r="P47">
        <v>43</v>
      </c>
      <c r="Q47" s="13">
        <f t="shared" si="3"/>
        <v>1.2711984874976898</v>
      </c>
      <c r="R47" s="13">
        <f t="shared" si="3"/>
        <v>2.3534049534556445</v>
      </c>
      <c r="T47" s="13">
        <f t="shared" si="3"/>
        <v>1.9636775692433162E-4</v>
      </c>
      <c r="U47" s="13">
        <f t="shared" si="3"/>
        <v>1.610351233608454</v>
      </c>
      <c r="V47" s="13">
        <f t="shared" si="3"/>
        <v>0.68586172450944627</v>
      </c>
      <c r="W47" s="13">
        <f t="shared" si="3"/>
        <v>2.4817522645382688</v>
      </c>
      <c r="Y47">
        <v>43</v>
      </c>
      <c r="Z47">
        <f t="shared" si="10"/>
        <v>-6.7774271773991757E-2</v>
      </c>
      <c r="AA47">
        <f t="shared" si="10"/>
        <v>0.19478741817842415</v>
      </c>
      <c r="AC47">
        <f t="shared" si="10"/>
        <v>-9.8442038264822784E-2</v>
      </c>
      <c r="AD47">
        <f t="shared" si="10"/>
        <v>-0.11268877907910557</v>
      </c>
      <c r="AE47">
        <f t="shared" si="10"/>
        <v>4.8481908844727251E-2</v>
      </c>
      <c r="AF47">
        <f t="shared" si="10"/>
        <v>-0.49510845364738021</v>
      </c>
      <c r="AH47">
        <v>43</v>
      </c>
      <c r="AI47" s="8">
        <f t="shared" si="11"/>
        <v>0.67854459723404636</v>
      </c>
      <c r="AJ47" s="8">
        <f t="shared" si="12"/>
        <v>1.610351233608454</v>
      </c>
      <c r="AK47" s="8">
        <f t="shared" si="12"/>
        <v>0.68586172450944627</v>
      </c>
      <c r="AL47" s="8">
        <f t="shared" si="12"/>
        <v>2.4817522645382688</v>
      </c>
      <c r="AN47">
        <v>43</v>
      </c>
      <c r="AO47" s="8">
        <f t="shared" si="6"/>
        <v>0.24334070035110617</v>
      </c>
      <c r="AP47" s="8">
        <f t="shared" si="7"/>
        <v>0.54776664180797607</v>
      </c>
      <c r="AQ47" s="8">
        <f t="shared" si="8"/>
        <v>0.26475496568769341</v>
      </c>
      <c r="AR47" s="8">
        <f t="shared" si="9"/>
        <v>0.46170056155891964</v>
      </c>
    </row>
    <row r="48" spans="1:44" x14ac:dyDescent="0.3">
      <c r="A48" s="1"/>
      <c r="B48">
        <v>44</v>
      </c>
      <c r="C48" s="5">
        <f>'S3 UE after recession'!C48</f>
        <v>4.8095722217877528</v>
      </c>
      <c r="D48" s="5">
        <f>'S3 UE after recession'!D48</f>
        <v>6.9040469907898858</v>
      </c>
      <c r="F48" s="5">
        <f>'S3 UE after recession'!F48</f>
        <v>7.2306811875693668</v>
      </c>
      <c r="G48" s="13">
        <f>'S3 UE after recession'!G48+L48*$A$2/G$2</f>
        <v>6.9986341415973969</v>
      </c>
      <c r="H48" s="13">
        <f>'S3 UE after recession'!H48+M48*$A$2/H$2</f>
        <v>4.752004049168824</v>
      </c>
      <c r="I48" s="13">
        <f>'S3 UE after recession'!I48+N48*$A$2/I$2</f>
        <v>7.3109617006672334</v>
      </c>
      <c r="J48" s="5"/>
      <c r="K48" s="5"/>
      <c r="L48" s="10">
        <f>'S4 GE after recession'!AJ48</f>
        <v>9.8923087233146884E-2</v>
      </c>
      <c r="M48" s="10">
        <f>'S4 GE after recession'!AK48</f>
        <v>-0.11936940394947829</v>
      </c>
      <c r="N48" s="10">
        <f>'S4 GE after recession'!AL48</f>
        <v>-0.33109499673196929</v>
      </c>
      <c r="P48">
        <v>44</v>
      </c>
      <c r="Q48" s="13">
        <f t="shared" si="3"/>
        <v>1.2762976946878797</v>
      </c>
      <c r="R48" s="13">
        <f t="shared" si="3"/>
        <v>2.0581543147459689</v>
      </c>
      <c r="T48" s="13">
        <f t="shared" si="3"/>
        <v>-1.2584960778029952E-2</v>
      </c>
      <c r="U48" s="13">
        <f t="shared" si="3"/>
        <v>1.4932735333194724</v>
      </c>
      <c r="V48" s="13">
        <f t="shared" si="3"/>
        <v>0.48516877499634425</v>
      </c>
      <c r="W48" s="13">
        <f t="shared" si="3"/>
        <v>2.3440312571843398</v>
      </c>
      <c r="Y48">
        <v>44</v>
      </c>
      <c r="Z48">
        <f t="shared" si="10"/>
        <v>5.0992071901898584E-3</v>
      </c>
      <c r="AA48">
        <f t="shared" si="10"/>
        <v>-0.29525063870967561</v>
      </c>
      <c r="AC48">
        <f t="shared" si="10"/>
        <v>-1.2781328534954284E-2</v>
      </c>
      <c r="AD48">
        <f t="shared" si="10"/>
        <v>-0.11707770028898157</v>
      </c>
      <c r="AE48">
        <f t="shared" si="10"/>
        <v>-0.20069294951310201</v>
      </c>
      <c r="AF48">
        <f t="shared" si="10"/>
        <v>-0.137721007353929</v>
      </c>
      <c r="AH48">
        <v>44</v>
      </c>
      <c r="AI48" s="8">
        <f t="shared" si="11"/>
        <v>0.57756701054923298</v>
      </c>
      <c r="AJ48" s="8">
        <f t="shared" si="12"/>
        <v>1.4932735333194724</v>
      </c>
      <c r="AK48" s="8">
        <f t="shared" si="12"/>
        <v>0.48516877499634425</v>
      </c>
      <c r="AL48" s="8">
        <f t="shared" si="12"/>
        <v>2.3440312571843398</v>
      </c>
      <c r="AN48">
        <v>44</v>
      </c>
      <c r="AO48" s="8">
        <f t="shared" si="6"/>
        <v>0.20712796390930149</v>
      </c>
      <c r="AP48" s="8">
        <f t="shared" si="7"/>
        <v>0.50794224984958836</v>
      </c>
      <c r="AQ48" s="8">
        <f t="shared" si="8"/>
        <v>0.18728387630723986</v>
      </c>
      <c r="AR48" s="8">
        <f t="shared" si="9"/>
        <v>0.43607920227082841</v>
      </c>
    </row>
    <row r="49" spans="1:44" x14ac:dyDescent="0.3">
      <c r="A49" s="1"/>
      <c r="B49">
        <v>45</v>
      </c>
      <c r="C49" s="5">
        <f>'S3 UE after recession'!C49</f>
        <v>4.842049021572163</v>
      </c>
      <c r="D49" s="5">
        <f>'S3 UE after recession'!D49</f>
        <v>6.9691846305577361</v>
      </c>
      <c r="F49" s="5">
        <f>'S3 UE after recession'!F49</f>
        <v>7.2790489981011177</v>
      </c>
      <c r="G49" s="13">
        <f>'S3 UE after recession'!G49+L49*$A$2/G$2</f>
        <v>6.9841863048144814</v>
      </c>
      <c r="H49" s="13">
        <f>'S3 UE after recession'!H49+M49*$A$2/H$2</f>
        <v>4.7641228856623332</v>
      </c>
      <c r="I49" s="13">
        <f>'S3 UE after recession'!I49+N49*$A$2/I$2</f>
        <v>7.3223372026686793</v>
      </c>
      <c r="J49" s="5"/>
      <c r="K49" s="5"/>
      <c r="L49" s="10">
        <f>'S4 GE after recession'!AJ49</f>
        <v>0.11916169522714898</v>
      </c>
      <c r="M49" s="10">
        <f>'S4 GE after recession'!AK49</f>
        <v>-0.11797178456571961</v>
      </c>
      <c r="N49" s="10">
        <f>'S4 GE after recession'!AL49</f>
        <v>-0.33394569691448678</v>
      </c>
      <c r="P49">
        <v>45</v>
      </c>
      <c r="Q49" s="13">
        <f t="shared" si="3"/>
        <v>1.3087744944722899</v>
      </c>
      <c r="R49" s="13">
        <f t="shared" si="3"/>
        <v>2.1232919545138191</v>
      </c>
      <c r="T49" s="13">
        <f t="shared" si="3"/>
        <v>3.5782849753720924E-2</v>
      </c>
      <c r="U49" s="13">
        <f t="shared" si="3"/>
        <v>1.4788256965365569</v>
      </c>
      <c r="V49" s="13">
        <f t="shared" si="3"/>
        <v>0.49728761148985345</v>
      </c>
      <c r="W49" s="13">
        <f t="shared" si="3"/>
        <v>2.3554067591857857</v>
      </c>
      <c r="Y49">
        <v>45</v>
      </c>
      <c r="Z49">
        <f t="shared" si="10"/>
        <v>3.2476799784410204E-2</v>
      </c>
      <c r="AA49">
        <f t="shared" si="10"/>
        <v>6.5137639767850253E-2</v>
      </c>
      <c r="AC49">
        <f t="shared" si="10"/>
        <v>4.8367810531750877E-2</v>
      </c>
      <c r="AD49">
        <f t="shared" si="10"/>
        <v>-1.4447836782915502E-2</v>
      </c>
      <c r="AE49">
        <f t="shared" si="10"/>
        <v>1.21188364935092E-2</v>
      </c>
      <c r="AF49">
        <f t="shared" si="10"/>
        <v>1.1375502001445881E-2</v>
      </c>
      <c r="AH49">
        <v>45</v>
      </c>
      <c r="AI49" s="8">
        <f t="shared" si="11"/>
        <v>0.62622776057723673</v>
      </c>
      <c r="AJ49" s="8">
        <f t="shared" si="12"/>
        <v>1.4788256965365569</v>
      </c>
      <c r="AK49" s="8">
        <f t="shared" si="12"/>
        <v>0.49728761148985345</v>
      </c>
      <c r="AL49" s="8">
        <f t="shared" si="12"/>
        <v>2.3554067591857857</v>
      </c>
      <c r="AN49">
        <v>45</v>
      </c>
      <c r="AO49" s="8">
        <f t="shared" si="6"/>
        <v>0.22457875644334072</v>
      </c>
      <c r="AP49" s="8">
        <f t="shared" si="7"/>
        <v>0.50302776730019216</v>
      </c>
      <c r="AQ49" s="8">
        <f t="shared" si="8"/>
        <v>0.19196196523589185</v>
      </c>
      <c r="AR49" s="8">
        <f t="shared" si="9"/>
        <v>0.43819547944205495</v>
      </c>
    </row>
    <row r="50" spans="1:44" x14ac:dyDescent="0.3">
      <c r="A50" s="1"/>
      <c r="B50">
        <v>46</v>
      </c>
      <c r="C50" s="5">
        <f>'S3 UE after recession'!C50</f>
        <v>4.5977521607438065</v>
      </c>
      <c r="D50" s="5">
        <f>'S3 UE after recession'!D50</f>
        <v>6.7881310769911414</v>
      </c>
      <c r="F50" s="5">
        <f>'S3 UE after recession'!F50</f>
        <v>7.2044709026849718</v>
      </c>
      <c r="G50" s="13">
        <f>'S3 UE after recession'!G50+L50*$A$2/G$2</f>
        <v>6.5116636227212989</v>
      </c>
      <c r="H50" s="13">
        <f>'S3 UE after recession'!H50+M50*$A$2/H$2</f>
        <v>4.5157885253106382</v>
      </c>
      <c r="I50" s="13">
        <f>'S3 UE after recession'!I50+N50*$A$2/I$2</f>
        <v>6.9098073313955757</v>
      </c>
      <c r="J50" s="5"/>
      <c r="K50" s="5"/>
      <c r="L50" s="10">
        <f>'S4 GE after recession'!AJ50</f>
        <v>9.0319689305368239E-2</v>
      </c>
      <c r="M50" s="10">
        <f>'S4 GE after recession'!AK50</f>
        <v>-0.14735578650602679</v>
      </c>
      <c r="N50" s="10">
        <f>'S4 GE after recession'!AL50</f>
        <v>-0.38823895551764942</v>
      </c>
      <c r="P50">
        <v>46</v>
      </c>
      <c r="Q50" s="13">
        <f t="shared" si="3"/>
        <v>1.0644776336439334</v>
      </c>
      <c r="R50" s="13">
        <f t="shared" si="3"/>
        <v>1.9422384009472244</v>
      </c>
      <c r="T50" s="13">
        <f t="shared" si="3"/>
        <v>-3.8795245662424982E-2</v>
      </c>
      <c r="U50" s="13">
        <f t="shared" si="3"/>
        <v>1.0063030144433744</v>
      </c>
      <c r="V50" s="13">
        <f t="shared" si="3"/>
        <v>0.24895325113815847</v>
      </c>
      <c r="W50" s="13">
        <f t="shared" si="3"/>
        <v>1.9428768879126821</v>
      </c>
      <c r="Y50">
        <v>46</v>
      </c>
      <c r="Z50">
        <f t="shared" si="10"/>
        <v>-0.24429686082835644</v>
      </c>
      <c r="AA50">
        <f t="shared" si="10"/>
        <v>-0.18105355356659469</v>
      </c>
      <c r="AC50">
        <f t="shared" si="10"/>
        <v>-7.4578095416145906E-2</v>
      </c>
      <c r="AD50">
        <f t="shared" si="10"/>
        <v>-0.47252268209318249</v>
      </c>
      <c r="AE50">
        <f t="shared" si="10"/>
        <v>-0.24833436035169498</v>
      </c>
      <c r="AF50">
        <f t="shared" si="10"/>
        <v>-0.41252987127310359</v>
      </c>
      <c r="AH50">
        <v>46</v>
      </c>
      <c r="AI50" s="8">
        <f t="shared" si="11"/>
        <v>0.45958492397353767</v>
      </c>
      <c r="AJ50" s="8">
        <f t="shared" si="12"/>
        <v>1.0063030144433744</v>
      </c>
      <c r="AK50" s="8">
        <f t="shared" si="12"/>
        <v>0.24895325113815847</v>
      </c>
      <c r="AL50" s="8">
        <f t="shared" si="12"/>
        <v>1.9428768879126821</v>
      </c>
      <c r="AN50">
        <v>46</v>
      </c>
      <c r="AO50" s="8">
        <f t="shared" si="6"/>
        <v>0.16481704773187622</v>
      </c>
      <c r="AP50" s="8">
        <f t="shared" si="7"/>
        <v>0.34229751333671821</v>
      </c>
      <c r="AQ50" s="8">
        <f t="shared" si="8"/>
        <v>9.61004341072762E-2</v>
      </c>
      <c r="AR50" s="8">
        <f t="shared" si="9"/>
        <v>0.36144919176935814</v>
      </c>
    </row>
    <row r="51" spans="1:44" x14ac:dyDescent="0.3">
      <c r="A51" s="1"/>
      <c r="B51">
        <v>47</v>
      </c>
      <c r="C51" s="5">
        <f>'S3 UE after recession'!C51</f>
        <v>4.8458926760439169</v>
      </c>
      <c r="D51" s="5">
        <f>'S3 UE after recession'!D51</f>
        <v>6.7755347392676457</v>
      </c>
      <c r="F51" s="5">
        <f>'S3 UE after recession'!F51</f>
        <v>7.3587613621536985</v>
      </c>
      <c r="G51" s="13">
        <f>'S3 UE after recession'!G51+L51*$A$2/G$2</f>
        <v>6.4177885238161876</v>
      </c>
      <c r="H51" s="13">
        <f>'S3 UE after recession'!H51+M51*$A$2/H$2</f>
        <v>4.5237806222418913</v>
      </c>
      <c r="I51" s="13">
        <f>'S3 UE after recession'!I51+N51*$A$2/I$2</f>
        <v>6.5152273399202318</v>
      </c>
      <c r="J51" s="5"/>
      <c r="K51" s="5"/>
      <c r="L51" s="10">
        <f>'S4 GE after recession'!AJ51</f>
        <v>6.8073061127168127E-2</v>
      </c>
      <c r="M51" s="10">
        <f>'S4 GE after recession'!AK51</f>
        <v>-0.16962702179424941</v>
      </c>
      <c r="N51" s="10">
        <f>'S4 GE after recession'!AL51</f>
        <v>-0.41738110771593562</v>
      </c>
      <c r="P51">
        <v>47</v>
      </c>
      <c r="Q51" s="13">
        <f t="shared" si="3"/>
        <v>1.3126181489440438</v>
      </c>
      <c r="R51" s="13">
        <f t="shared" si="3"/>
        <v>1.9296420632237288</v>
      </c>
      <c r="T51" s="13">
        <f t="shared" si="3"/>
        <v>0.11549521380630168</v>
      </c>
      <c r="U51" s="13">
        <f t="shared" si="3"/>
        <v>0.91242791553826308</v>
      </c>
      <c r="V51" s="13">
        <f t="shared" si="3"/>
        <v>0.25694534806941149</v>
      </c>
      <c r="W51" s="13">
        <f t="shared" si="3"/>
        <v>1.5482968964373383</v>
      </c>
      <c r="Y51">
        <v>47</v>
      </c>
      <c r="Z51">
        <f t="shared" si="10"/>
        <v>0.24814051530011039</v>
      </c>
      <c r="AA51">
        <f t="shared" si="10"/>
        <v>-1.2596337723495665E-2</v>
      </c>
      <c r="AC51">
        <f t="shared" si="10"/>
        <v>0.15429045946872666</v>
      </c>
      <c r="AD51">
        <f t="shared" si="10"/>
        <v>-9.3875098905111365E-2</v>
      </c>
      <c r="AE51">
        <f t="shared" si="10"/>
        <v>7.9920969312530232E-3</v>
      </c>
      <c r="AF51">
        <f t="shared" si="10"/>
        <v>-0.39457999147534384</v>
      </c>
      <c r="AH51">
        <v>47</v>
      </c>
      <c r="AI51" s="8">
        <f t="shared" si="11"/>
        <v>0.58952980298865143</v>
      </c>
      <c r="AJ51" s="8">
        <f t="shared" si="12"/>
        <v>0.91242791553826308</v>
      </c>
      <c r="AK51" s="8">
        <f t="shared" si="12"/>
        <v>0.25694534806941149</v>
      </c>
      <c r="AL51" s="8">
        <f t="shared" si="12"/>
        <v>1.5482968964373383</v>
      </c>
      <c r="AN51">
        <v>47</v>
      </c>
      <c r="AO51" s="8">
        <f t="shared" si="6"/>
        <v>0.21141807881439287</v>
      </c>
      <c r="AP51" s="8">
        <f t="shared" si="7"/>
        <v>0.31036556793036141</v>
      </c>
      <c r="AQ51" s="8">
        <f t="shared" si="8"/>
        <v>9.9185527316581645E-2</v>
      </c>
      <c r="AR51" s="8">
        <f t="shared" si="9"/>
        <v>0.28804226624854101</v>
      </c>
    </row>
    <row r="52" spans="1:44" x14ac:dyDescent="0.3">
      <c r="A52" s="1"/>
      <c r="B52">
        <v>48</v>
      </c>
      <c r="C52" s="5">
        <f>'S3 UE after recession'!C52</f>
        <v>4.93893717680713</v>
      </c>
      <c r="F52" s="5">
        <f>'S3 UE after recession'!F52</f>
        <v>7.3820672910163019</v>
      </c>
      <c r="G52" s="13">
        <f>'S3 UE after recession'!G52+L52*$A$2/G$2</f>
        <v>6.2846406247907112</v>
      </c>
      <c r="H52" s="13">
        <f>'S3 UE after recession'!H52+M52*$A$2/H$2</f>
        <v>4.1196081219471354</v>
      </c>
      <c r="I52" s="13">
        <f>'S3 UE after recession'!I52+N52*$A$2/I$2</f>
        <v>6.120839833264359</v>
      </c>
      <c r="J52" s="5"/>
      <c r="K52" s="5"/>
      <c r="L52" s="10">
        <f>'S4 GE after recession'!AJ52</f>
        <v>3.9872229792566966E-2</v>
      </c>
      <c r="M52" s="10">
        <f>'S4 GE after recession'!AK52</f>
        <v>-0.21713650414657618</v>
      </c>
      <c r="N52" s="10">
        <f>'S4 GE after recession'!AL52</f>
        <v>-0.46115260468936292</v>
      </c>
      <c r="P52">
        <v>48</v>
      </c>
      <c r="Q52" s="13">
        <f t="shared" si="3"/>
        <v>1.4056626497072569</v>
      </c>
      <c r="T52" s="13">
        <f t="shared" si="3"/>
        <v>0.13880114266890509</v>
      </c>
      <c r="U52" s="13">
        <f t="shared" si="3"/>
        <v>0.77928001651278667</v>
      </c>
      <c r="V52" s="13">
        <f t="shared" si="3"/>
        <v>-0.14722715222534433</v>
      </c>
      <c r="W52" s="13">
        <f t="shared" si="3"/>
        <v>1.1539093897814654</v>
      </c>
      <c r="Y52">
        <v>48</v>
      </c>
      <c r="Z52">
        <f t="shared" si="10"/>
        <v>9.3044500763213023E-2</v>
      </c>
      <c r="AC52">
        <f t="shared" si="10"/>
        <v>2.3305928862603409E-2</v>
      </c>
      <c r="AD52">
        <f t="shared" si="10"/>
        <v>-0.13314789902547641</v>
      </c>
      <c r="AE52">
        <f t="shared" si="10"/>
        <v>-0.40417250029475582</v>
      </c>
      <c r="AF52">
        <f t="shared" si="10"/>
        <v>-0.39438750665587285</v>
      </c>
      <c r="AH52">
        <v>48</v>
      </c>
      <c r="AI52" s="8">
        <f t="shared" si="11"/>
        <v>0.64770501780155965</v>
      </c>
      <c r="AJ52" s="8">
        <f t="shared" si="12"/>
        <v>0.77928001651278667</v>
      </c>
      <c r="AK52" s="8">
        <f t="shared" si="12"/>
        <v>-0.14722715222534433</v>
      </c>
      <c r="AL52" s="8">
        <f t="shared" si="12"/>
        <v>1.1539093897814654</v>
      </c>
      <c r="AN52">
        <v>48</v>
      </c>
      <c r="AO52" s="8">
        <f t="shared" si="6"/>
        <v>0.23228096324874678</v>
      </c>
      <c r="AP52" s="8">
        <f t="shared" si="7"/>
        <v>0.26507484129208436</v>
      </c>
      <c r="AQ52" s="8">
        <f t="shared" si="8"/>
        <v>-5.6832329670528217E-2</v>
      </c>
      <c r="AR52" s="8">
        <f t="shared" si="9"/>
        <v>0.21467115024445571</v>
      </c>
    </row>
    <row r="53" spans="1:44" x14ac:dyDescent="0.3">
      <c r="A53" s="1"/>
      <c r="B53">
        <v>49</v>
      </c>
      <c r="C53" s="5">
        <f>'S3 UE after recession'!C53</f>
        <v>5.0921610982576562</v>
      </c>
      <c r="F53" s="5">
        <f>'S3 UE after recession'!F53</f>
        <v>7.1089677424950777</v>
      </c>
      <c r="G53" s="13">
        <f>'S3 UE after recession'!G53+L53*$A$2/G$2</f>
        <v>6.215914280755106</v>
      </c>
      <c r="H53" s="13">
        <f>'S3 UE after recession'!H53+M53*$A$2/H$2</f>
        <v>4.0582389991854342</v>
      </c>
      <c r="I53" s="13">
        <f>'S3 UE after recession'!I53+N53*$A$2/I$2</f>
        <v>5.6159136339446167</v>
      </c>
      <c r="J53" s="5"/>
      <c r="K53" s="5"/>
      <c r="L53" s="10">
        <f>'S4 GE after recession'!AJ53</f>
        <v>3.3982736296232691E-2</v>
      </c>
      <c r="M53" s="10">
        <f>'S4 GE after recession'!AK53</f>
        <v>-0.21693666040286189</v>
      </c>
      <c r="N53" s="10">
        <f>'S4 GE after recession'!AL53</f>
        <v>-0.51740807523528443</v>
      </c>
      <c r="P53">
        <v>49</v>
      </c>
      <c r="Q53" s="13">
        <f t="shared" si="3"/>
        <v>1.5588865711577831</v>
      </c>
      <c r="T53" s="13">
        <f t="shared" si="3"/>
        <v>-0.13429840585231911</v>
      </c>
      <c r="U53" s="13">
        <f t="shared" si="3"/>
        <v>0.71055367247718149</v>
      </c>
      <c r="V53" s="13">
        <f t="shared" si="3"/>
        <v>-0.20859627498704558</v>
      </c>
      <c r="W53" s="13">
        <f t="shared" si="3"/>
        <v>0.64898319046172315</v>
      </c>
      <c r="Y53">
        <v>49</v>
      </c>
      <c r="Z53">
        <f t="shared" si="10"/>
        <v>0.15322392145052621</v>
      </c>
      <c r="AC53">
        <f t="shared" si="10"/>
        <v>-0.2730995485212242</v>
      </c>
      <c r="AD53">
        <f t="shared" si="10"/>
        <v>-6.872634403560518E-2</v>
      </c>
      <c r="AE53">
        <f t="shared" si="10"/>
        <v>-6.1369122761701256E-2</v>
      </c>
      <c r="AF53">
        <f t="shared" si="10"/>
        <v>-0.50492619931974225</v>
      </c>
      <c r="AH53">
        <v>49</v>
      </c>
      <c r="AI53" s="8">
        <f t="shared" si="11"/>
        <v>0.58776720426621065</v>
      </c>
      <c r="AJ53" s="8">
        <f t="shared" si="12"/>
        <v>0.71055367247718149</v>
      </c>
      <c r="AK53" s="8">
        <f t="shared" si="12"/>
        <v>-0.20859627498704558</v>
      </c>
      <c r="AL53" s="8">
        <f t="shared" si="12"/>
        <v>0.64898319046172315</v>
      </c>
      <c r="AN53">
        <v>49</v>
      </c>
      <c r="AO53" s="8">
        <f t="shared" si="6"/>
        <v>0.21078597296710577</v>
      </c>
      <c r="AP53" s="8">
        <f t="shared" si="7"/>
        <v>0.24169733339788022</v>
      </c>
      <c r="AQ53" s="8">
        <f t="shared" si="8"/>
        <v>-8.0521915210061093E-2</v>
      </c>
      <c r="AR53" s="8">
        <f t="shared" si="9"/>
        <v>0.12073562206831483</v>
      </c>
    </row>
    <row r="54" spans="1:44" x14ac:dyDescent="0.3">
      <c r="A54" s="1"/>
      <c r="B54">
        <v>50</v>
      </c>
      <c r="C54" s="5">
        <f>'S3 UE after recession'!C54</f>
        <v>5.1713395638629285</v>
      </c>
      <c r="F54" s="5">
        <f>'S3 UE after recession'!F54</f>
        <v>7.1161727276648978</v>
      </c>
      <c r="G54" s="13">
        <f>'S3 UE after recession'!G54+L54*$A$2/G$2</f>
        <v>6.0073826275827571</v>
      </c>
      <c r="H54" s="13">
        <f>'S3 UE after recession'!H54+M54*$A$2/H$2</f>
        <v>3.9663541406072125</v>
      </c>
      <c r="I54" s="13">
        <f>'S3 UE after recession'!I54+N54*$A$2/I$2</f>
        <v>5.5758951923448841</v>
      </c>
      <c r="J54" s="5"/>
      <c r="K54" s="5"/>
      <c r="L54" s="10">
        <f>'S4 GE after recession'!AJ54</f>
        <v>2.4076090571815673E-2</v>
      </c>
      <c r="M54" s="10">
        <f>'S4 GE after recession'!AK54</f>
        <v>-0.23008276298495126</v>
      </c>
      <c r="N54" s="10">
        <f>'S4 GE after recession'!AL54</f>
        <v>-0.52767869003446688</v>
      </c>
      <c r="P54">
        <v>50</v>
      </c>
      <c r="Q54" s="13">
        <f t="shared" si="3"/>
        <v>1.6380650367630554</v>
      </c>
      <c r="T54" s="13">
        <f t="shared" si="3"/>
        <v>-0.12709342068249896</v>
      </c>
      <c r="U54" s="13">
        <f t="shared" si="3"/>
        <v>0.50202201930483259</v>
      </c>
      <c r="V54" s="13">
        <f t="shared" si="3"/>
        <v>-0.30048113356526729</v>
      </c>
      <c r="W54" s="13">
        <f t="shared" si="3"/>
        <v>0.60896474886199048</v>
      </c>
      <c r="Y54">
        <v>50</v>
      </c>
      <c r="Z54">
        <f t="shared" si="10"/>
        <v>7.9178465605272308E-2</v>
      </c>
      <c r="AC54">
        <f t="shared" si="10"/>
        <v>7.204985169820155E-3</v>
      </c>
      <c r="AD54">
        <f t="shared" si="10"/>
        <v>-0.2085316531723489</v>
      </c>
      <c r="AE54">
        <f t="shared" si="10"/>
        <v>-9.1884858578221706E-2</v>
      </c>
      <c r="AF54">
        <f t="shared" si="10"/>
        <v>-4.0018441599732668E-2</v>
      </c>
      <c r="AH54">
        <v>50</v>
      </c>
      <c r="AI54" s="8">
        <f t="shared" si="11"/>
        <v>0.63095892965375688</v>
      </c>
      <c r="AJ54" s="8">
        <f t="shared" si="12"/>
        <v>0.50202201930483259</v>
      </c>
      <c r="AK54" s="8">
        <f t="shared" si="12"/>
        <v>-0.30048113356526729</v>
      </c>
      <c r="AL54" s="8">
        <f t="shared" si="12"/>
        <v>0.60896474886199048</v>
      </c>
      <c r="AN54">
        <v>50</v>
      </c>
      <c r="AO54" s="8">
        <f t="shared" si="6"/>
        <v>0.22627545552731088</v>
      </c>
      <c r="AP54" s="8">
        <f t="shared" si="7"/>
        <v>0.17076455737675997</v>
      </c>
      <c r="AQ54" s="8">
        <f t="shared" si="8"/>
        <v>-0.11599112381401869</v>
      </c>
      <c r="AR54" s="8">
        <f t="shared" si="9"/>
        <v>0.11329066584793762</v>
      </c>
    </row>
    <row r="55" spans="1:44" x14ac:dyDescent="0.3">
      <c r="A55" s="1"/>
      <c r="B55">
        <v>51</v>
      </c>
      <c r="C55" s="5">
        <f>'S3 UE after recession'!C55</f>
        <v>5.0670836385903142</v>
      </c>
      <c r="F55" s="5">
        <f>'S3 UE after recession'!F55</f>
        <v>7.1445176288260361</v>
      </c>
      <c r="G55" s="13">
        <f>'S3 UE after recession'!G55+L55*$A$2/G$2</f>
        <v>5.8636600995111614</v>
      </c>
      <c r="H55" s="13">
        <f>'S3 UE after recession'!H55+M55*$A$2/H$2</f>
        <v>3.7795224934089391</v>
      </c>
      <c r="I55" s="13">
        <f>'S3 UE after recession'!I55+N55*$A$2/I$2</f>
        <v>5.5064114244431588</v>
      </c>
      <c r="J55" s="5"/>
      <c r="K55" s="5"/>
      <c r="L55" s="10">
        <f>'S4 GE after recession'!AJ55</f>
        <v>1.3879495563754535E-2</v>
      </c>
      <c r="M55" s="10">
        <f>'S4 GE after recession'!AK55</f>
        <v>-0.25042545455700005</v>
      </c>
      <c r="N55" s="10">
        <f>'S4 GE after recession'!AL55</f>
        <v>-0.52733149978969263</v>
      </c>
      <c r="P55">
        <v>51</v>
      </c>
      <c r="Q55" s="13">
        <f t="shared" si="3"/>
        <v>1.5338091114904411</v>
      </c>
      <c r="T55" s="13">
        <f t="shared" si="3"/>
        <v>-9.8748519521360656E-2</v>
      </c>
      <c r="U55" s="13">
        <f t="shared" si="3"/>
        <v>0.3582994912332369</v>
      </c>
      <c r="V55" s="13">
        <f t="shared" si="3"/>
        <v>-0.48731278076354068</v>
      </c>
      <c r="W55" s="13">
        <f t="shared" si="3"/>
        <v>0.5394809809602652</v>
      </c>
      <c r="Y55">
        <v>51</v>
      </c>
      <c r="Z55">
        <f t="shared" si="10"/>
        <v>-0.10425592527261429</v>
      </c>
      <c r="AC55">
        <f t="shared" si="10"/>
        <v>2.8344901161138303E-2</v>
      </c>
      <c r="AD55">
        <f t="shared" si="10"/>
        <v>-0.14372252807159569</v>
      </c>
      <c r="AE55">
        <f t="shared" si="10"/>
        <v>-0.18683164719827339</v>
      </c>
      <c r="AF55">
        <f t="shared" si="10"/>
        <v>-6.948376790172528E-2</v>
      </c>
      <c r="AH55">
        <v>51</v>
      </c>
      <c r="AI55" s="8">
        <f t="shared" si="11"/>
        <v>0.59300341759801889</v>
      </c>
      <c r="AJ55" s="8">
        <f t="shared" si="12"/>
        <v>0.3582994912332369</v>
      </c>
      <c r="AK55" s="8">
        <f t="shared" si="12"/>
        <v>-0.48731278076354068</v>
      </c>
      <c r="AL55" s="8">
        <f t="shared" si="12"/>
        <v>0.5394809809602652</v>
      </c>
      <c r="AN55">
        <v>51</v>
      </c>
      <c r="AO55" s="8">
        <f t="shared" si="6"/>
        <v>0.2126637917936707</v>
      </c>
      <c r="AP55" s="8">
        <f t="shared" si="7"/>
        <v>0.12187683343747908</v>
      </c>
      <c r="AQ55" s="8">
        <f t="shared" si="8"/>
        <v>-0.18811150110833852</v>
      </c>
      <c r="AR55" s="8">
        <f t="shared" si="9"/>
        <v>0.10036403529022365</v>
      </c>
    </row>
    <row r="56" spans="1:44" x14ac:dyDescent="0.3">
      <c r="A56" s="1"/>
      <c r="B56">
        <v>52</v>
      </c>
      <c r="C56" s="5">
        <f>'S3 UE after recession'!C56</f>
        <v>5.0587706902406691</v>
      </c>
      <c r="F56" s="5">
        <f>'S3 UE after recession'!F56</f>
        <v>6.9987514530503292</v>
      </c>
      <c r="G56" s="13">
        <f>'S3 UE after recession'!G56+L56*$A$2/G$2</f>
        <v>5.6557929265537696</v>
      </c>
      <c r="H56" s="13">
        <f>'S3 UE after recession'!H56+M56*$A$2/H$2</f>
        <v>3.8556245588578855</v>
      </c>
      <c r="I56" s="13">
        <f>'S3 UE after recession'!I56+N56*$A$2/I$2</f>
        <v>5.3303668902154628</v>
      </c>
      <c r="J56" s="5"/>
      <c r="K56" s="5"/>
      <c r="L56" s="10">
        <f>'S4 GE after recession'!AJ56</f>
        <v>1.2591421227742788E-2</v>
      </c>
      <c r="M56" s="10">
        <f>'S4 GE after recession'!AK56</f>
        <v>-0.21835797210843225</v>
      </c>
      <c r="N56" s="10">
        <f>'S4 GE after recession'!AL56</f>
        <v>-0.54316229145601203</v>
      </c>
      <c r="P56">
        <v>52</v>
      </c>
      <c r="Q56" s="13">
        <f t="shared" si="3"/>
        <v>1.5254961631407959</v>
      </c>
      <c r="T56" s="13">
        <f t="shared" si="3"/>
        <v>-0.2445146952970676</v>
      </c>
      <c r="U56" s="13">
        <f t="shared" si="3"/>
        <v>0.15043231827584513</v>
      </c>
      <c r="V56" s="13">
        <f t="shared" si="3"/>
        <v>-0.4112107153145943</v>
      </c>
      <c r="W56" s="13">
        <f t="shared" si="3"/>
        <v>0.36343644673256925</v>
      </c>
      <c r="Y56">
        <v>52</v>
      </c>
      <c r="Z56">
        <f t="shared" si="10"/>
        <v>-8.3129483496451329E-3</v>
      </c>
      <c r="AC56">
        <f t="shared" si="10"/>
        <v>-0.14576617577570694</v>
      </c>
      <c r="AD56">
        <f t="shared" si="10"/>
        <v>-0.20786717295739177</v>
      </c>
      <c r="AE56">
        <f t="shared" si="10"/>
        <v>7.6102065448946377E-2</v>
      </c>
      <c r="AF56">
        <f t="shared" si="10"/>
        <v>-0.17604453422769595</v>
      </c>
      <c r="AH56">
        <v>52</v>
      </c>
      <c r="AI56" s="8">
        <f t="shared" si="11"/>
        <v>0.51596385553534285</v>
      </c>
      <c r="AJ56" s="8">
        <f t="shared" si="12"/>
        <v>0.15043231827584513</v>
      </c>
      <c r="AK56" s="8">
        <f t="shared" si="12"/>
        <v>-0.4112107153145943</v>
      </c>
      <c r="AL56" s="8">
        <f t="shared" si="12"/>
        <v>0.36343644673256925</v>
      </c>
      <c r="AN56">
        <v>52</v>
      </c>
      <c r="AO56" s="8">
        <f t="shared" si="6"/>
        <v>0.1850357463218005</v>
      </c>
      <c r="AP56" s="8">
        <f t="shared" si="7"/>
        <v>5.1170082700966679E-2</v>
      </c>
      <c r="AQ56" s="8">
        <f t="shared" si="8"/>
        <v>-0.15873473461636189</v>
      </c>
      <c r="AR56" s="8">
        <f t="shared" si="9"/>
        <v>6.7613038555492028E-2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6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G4" sqref="G4:I4"/>
    </sheetView>
  </sheetViews>
  <sheetFormatPr defaultRowHeight="14.4" x14ac:dyDescent="0.3"/>
  <cols>
    <col min="1" max="1" width="13.44140625" customWidth="1"/>
  </cols>
  <sheetData>
    <row r="1" spans="1:38" x14ac:dyDescent="0.3">
      <c r="A1" s="9" t="s">
        <v>84</v>
      </c>
      <c r="C1" t="s">
        <v>81</v>
      </c>
      <c r="G1" t="s">
        <v>125</v>
      </c>
      <c r="Q1" t="s">
        <v>82</v>
      </c>
      <c r="Z1" t="s">
        <v>83</v>
      </c>
      <c r="AI1" t="s">
        <v>83</v>
      </c>
    </row>
    <row r="2" spans="1:38" x14ac:dyDescent="0.3">
      <c r="A2" s="9">
        <v>4</v>
      </c>
      <c r="G2" s="17">
        <f>'S1 unemployed'!O472</f>
        <v>0.78629677806684017</v>
      </c>
      <c r="H2" s="17">
        <f>'S1 unemployed'!O601</f>
        <v>0.7936856304142319</v>
      </c>
      <c r="I2" s="17">
        <f>'S1 unemployed'!O681</f>
        <v>0.78308649575432587</v>
      </c>
      <c r="L2" t="s">
        <v>85</v>
      </c>
    </row>
    <row r="3" spans="1:38" x14ac:dyDescent="0.3">
      <c r="C3" s="6">
        <v>25538</v>
      </c>
      <c r="D3" s="6">
        <v>26969</v>
      </c>
      <c r="E3" s="6">
        <v>29221</v>
      </c>
      <c r="F3" s="6">
        <v>29768</v>
      </c>
      <c r="G3" s="6">
        <v>33055</v>
      </c>
      <c r="H3" s="7" t="s">
        <v>45</v>
      </c>
      <c r="I3" t="s">
        <v>46</v>
      </c>
      <c r="L3" s="6">
        <v>33055</v>
      </c>
      <c r="M3" s="7" t="s">
        <v>45</v>
      </c>
      <c r="N3" t="s">
        <v>46</v>
      </c>
      <c r="Q3" s="6">
        <v>25538</v>
      </c>
      <c r="R3" s="6">
        <v>26969</v>
      </c>
      <c r="S3" s="6">
        <v>29221</v>
      </c>
      <c r="T3" s="6">
        <v>29768</v>
      </c>
      <c r="U3" s="6">
        <v>33055</v>
      </c>
      <c r="V3" s="7" t="s">
        <v>45</v>
      </c>
      <c r="W3" t="s">
        <v>46</v>
      </c>
      <c r="Z3" s="6">
        <v>25538</v>
      </c>
      <c r="AA3" s="6">
        <v>26969</v>
      </c>
      <c r="AB3" s="6">
        <v>29221</v>
      </c>
      <c r="AC3" s="6">
        <v>29768</v>
      </c>
      <c r="AD3" s="6">
        <v>33055</v>
      </c>
      <c r="AE3" s="7" t="s">
        <v>45</v>
      </c>
      <c r="AF3" t="s">
        <v>46</v>
      </c>
      <c r="AH3" s="8"/>
      <c r="AI3" s="11" t="s">
        <v>50</v>
      </c>
      <c r="AJ3" s="11">
        <v>33055</v>
      </c>
      <c r="AK3" s="12" t="s">
        <v>45</v>
      </c>
      <c r="AL3" s="8" t="s">
        <v>46</v>
      </c>
    </row>
    <row r="4" spans="1:38" x14ac:dyDescent="0.3">
      <c r="A4" s="1"/>
      <c r="B4">
        <v>0</v>
      </c>
      <c r="C4" s="13">
        <f>'S3 UE after recession'!C4</f>
        <v>3.5332745270998731</v>
      </c>
      <c r="D4" s="13">
        <f>'S3 UE after recession'!D4</f>
        <v>4.8458926760439169</v>
      </c>
      <c r="E4" s="13">
        <f>'S3 UE after recession'!E4</f>
        <v>6.2714663763818246</v>
      </c>
      <c r="F4" s="13">
        <f>'S3 UE after recession'!F4</f>
        <v>7.2432661483473968</v>
      </c>
      <c r="G4" s="13">
        <f>'S3 UE after recession'!G4+L4*$A$2/G$2</f>
        <v>5.5053606082779245</v>
      </c>
      <c r="H4" s="13">
        <f>'S3 UE after recession'!H4+M4*$A$2/H$2</f>
        <v>4.2668352741724798</v>
      </c>
      <c r="I4" s="13">
        <f>'S3 UE after recession'!I4+N4*$A$2/I$2</f>
        <v>4.9669304434828936</v>
      </c>
      <c r="J4" s="5"/>
      <c r="K4" s="5"/>
      <c r="L4" s="5">
        <f>'S4 GE after recession'!AJ4</f>
        <v>0</v>
      </c>
      <c r="M4" s="5">
        <f>'S4 GE after recession'!AK4</f>
        <v>0</v>
      </c>
      <c r="N4" s="5">
        <f>'S4 GE after recession'!AL4</f>
        <v>0</v>
      </c>
      <c r="P4">
        <v>0</v>
      </c>
      <c r="Q4" s="13">
        <f>(C4-C$4)</f>
        <v>0</v>
      </c>
      <c r="R4" s="13">
        <f t="shared" ref="R4:W19" si="0">(D4-D$4)</f>
        <v>0</v>
      </c>
      <c r="S4" s="13">
        <f t="shared" si="0"/>
        <v>0</v>
      </c>
      <c r="T4" s="13">
        <f t="shared" si="0"/>
        <v>0</v>
      </c>
      <c r="U4" s="13">
        <f t="shared" si="0"/>
        <v>0</v>
      </c>
      <c r="V4" s="13">
        <f t="shared" si="0"/>
        <v>0</v>
      </c>
      <c r="W4" s="13">
        <f t="shared" si="0"/>
        <v>0</v>
      </c>
      <c r="Y4">
        <v>0</v>
      </c>
      <c r="Z4">
        <f>Q4</f>
        <v>0</v>
      </c>
      <c r="AA4">
        <f t="shared" ref="AA4:AF4" si="1">R4</f>
        <v>0</v>
      </c>
      <c r="AB4">
        <f t="shared" si="1"/>
        <v>0</v>
      </c>
      <c r="AC4">
        <f t="shared" si="1"/>
        <v>0</v>
      </c>
      <c r="AD4">
        <f t="shared" si="1"/>
        <v>0</v>
      </c>
      <c r="AE4">
        <f t="shared" si="1"/>
        <v>0</v>
      </c>
      <c r="AF4">
        <f t="shared" si="1"/>
        <v>0</v>
      </c>
      <c r="AH4" s="8">
        <v>0</v>
      </c>
      <c r="AI4" s="8">
        <f>AVERAGE(Z4:AC4)</f>
        <v>0</v>
      </c>
      <c r="AJ4" s="8">
        <f t="shared" ref="AJ4:AL4" si="2">AD4</f>
        <v>0</v>
      </c>
      <c r="AK4" s="8">
        <f t="shared" si="2"/>
        <v>0</v>
      </c>
      <c r="AL4" s="8">
        <f t="shared" si="2"/>
        <v>0</v>
      </c>
    </row>
    <row r="5" spans="1:38" x14ac:dyDescent="0.3">
      <c r="A5" s="1"/>
      <c r="B5">
        <v>1</v>
      </c>
      <c r="C5" s="13">
        <f>'S3 UE after recession'!C5</f>
        <v>3.9045632524609362</v>
      </c>
      <c r="D5" s="13">
        <f>'S3 UE after recession'!D5</f>
        <v>4.93893717680713</v>
      </c>
      <c r="E5" s="13">
        <f>'S3 UE after recession'!E5</f>
        <v>6.2813387442945912</v>
      </c>
      <c r="F5" s="13">
        <f>'S3 UE after recession'!F5</f>
        <v>7.3911243964129678</v>
      </c>
      <c r="G5" s="13">
        <f>'S3 UE after recession'!G5+L5*$A$2/G$2</f>
        <v>5.7218419026594978</v>
      </c>
      <c r="H5" s="13">
        <f>'S3 UE after recession'!H5+M5*$A$2/H$2</f>
        <v>4.5204180965177718</v>
      </c>
      <c r="I5" s="13">
        <f>'S3 UE after recession'!I5+N5*$A$2/I$2</f>
        <v>5.3787692330539407</v>
      </c>
      <c r="J5" s="5"/>
      <c r="K5" s="5"/>
      <c r="L5" s="10">
        <f>'S4 GE after recession'!AJ5</f>
        <v>3.2684790525494556E-3</v>
      </c>
      <c r="M5" s="10">
        <f>'S4 GE after recession'!AK5</f>
        <v>3.0255993591318475E-2</v>
      </c>
      <c r="N5" s="10">
        <f>'S4 GE after recession'!AL5</f>
        <v>7.6458632765012968E-2</v>
      </c>
      <c r="P5">
        <v>1</v>
      </c>
      <c r="Q5" s="13">
        <f t="shared" ref="Q5:W56" si="3">(C5-C$4)</f>
        <v>0.37128872536106305</v>
      </c>
      <c r="R5" s="13">
        <f t="shared" si="0"/>
        <v>9.3044500763213023E-2</v>
      </c>
      <c r="S5" s="13">
        <f t="shared" si="0"/>
        <v>9.8723679127665775E-3</v>
      </c>
      <c r="T5" s="13">
        <f t="shared" si="0"/>
        <v>0.14785824806557102</v>
      </c>
      <c r="U5" s="13">
        <f t="shared" si="0"/>
        <v>0.21648129438157326</v>
      </c>
      <c r="V5" s="13">
        <f t="shared" si="0"/>
        <v>0.25358282234529206</v>
      </c>
      <c r="W5" s="13">
        <f t="shared" si="0"/>
        <v>0.41183878957104714</v>
      </c>
      <c r="Y5">
        <v>1</v>
      </c>
      <c r="Z5">
        <f>Q5-Q4</f>
        <v>0.37128872536106305</v>
      </c>
      <c r="AA5">
        <f t="shared" ref="AA5:AF20" si="4">R5-R4</f>
        <v>9.3044500763213023E-2</v>
      </c>
      <c r="AB5">
        <f t="shared" si="4"/>
        <v>9.8723679127665775E-3</v>
      </c>
      <c r="AC5">
        <f t="shared" si="4"/>
        <v>0.14785824806557102</v>
      </c>
      <c r="AD5">
        <f t="shared" si="4"/>
        <v>0.21648129438157326</v>
      </c>
      <c r="AE5">
        <f t="shared" si="4"/>
        <v>0.25358282234529206</v>
      </c>
      <c r="AF5">
        <f t="shared" si="4"/>
        <v>0.41183878957104714</v>
      </c>
      <c r="AH5" s="8">
        <v>1</v>
      </c>
      <c r="AI5" s="8">
        <f>AVERAGE(Z5:AC5)+AI4</f>
        <v>0.15551596052565342</v>
      </c>
      <c r="AJ5" s="8">
        <f>AJ4+AD5</f>
        <v>0.21648129438157326</v>
      </c>
      <c r="AK5" s="8">
        <f t="shared" ref="AK5:AL20" si="5">AK4+AE5</f>
        <v>0.25358282234529206</v>
      </c>
      <c r="AL5" s="8">
        <f t="shared" si="5"/>
        <v>0.41183878957104714</v>
      </c>
    </row>
    <row r="6" spans="1:38" x14ac:dyDescent="0.3">
      <c r="A6" s="1"/>
      <c r="B6">
        <v>2</v>
      </c>
      <c r="C6" s="13">
        <f>'S3 UE after recession'!C6</f>
        <v>4.2032355053499044</v>
      </c>
      <c r="D6" s="13">
        <f>'S3 UE after recession'!D6</f>
        <v>5.0921610982576562</v>
      </c>
      <c r="E6" s="13">
        <f>'S3 UE after recession'!E6</f>
        <v>6.3217526916066973</v>
      </c>
      <c r="F6" s="13">
        <f>'S3 UE after recession'!F6</f>
        <v>7.5996823462056993</v>
      </c>
      <c r="G6" s="13">
        <f>'S3 UE after recession'!G6+L6*$A$2/G$2</f>
        <v>5.9114062172411401</v>
      </c>
      <c r="H6" s="13">
        <f>'S3 UE after recession'!H6+M6*$A$2/H$2</f>
        <v>4.5794834490679799</v>
      </c>
      <c r="I6" s="13">
        <f>'S3 UE after recession'!I6+N6*$A$2/I$2</f>
        <v>5.3297385628379228</v>
      </c>
      <c r="J6" s="5"/>
      <c r="K6" s="5"/>
      <c r="L6" s="10">
        <f>'S4 GE after recession'!AJ6</f>
        <v>1.1552788236925071E-2</v>
      </c>
      <c r="M6" s="10">
        <f>'S4 GE after recession'!AK6</f>
        <v>4.6688119094190572E-2</v>
      </c>
      <c r="N6" s="10">
        <f>'S4 GE after recession'!AL6</f>
        <v>8.8207402744429064E-2</v>
      </c>
      <c r="P6">
        <v>2</v>
      </c>
      <c r="Q6" s="13">
        <f t="shared" si="3"/>
        <v>0.66996097825003131</v>
      </c>
      <c r="R6" s="13">
        <f t="shared" si="0"/>
        <v>0.24626842221373924</v>
      </c>
      <c r="S6" s="13">
        <f t="shared" si="0"/>
        <v>5.0286315224872702E-2</v>
      </c>
      <c r="T6" s="13">
        <f t="shared" si="0"/>
        <v>0.35641619785830247</v>
      </c>
      <c r="U6" s="13">
        <f t="shared" si="0"/>
        <v>0.40604560896321562</v>
      </c>
      <c r="V6" s="13">
        <f t="shared" si="0"/>
        <v>0.31264817489550012</v>
      </c>
      <c r="W6" s="13">
        <f t="shared" si="0"/>
        <v>0.36280811935502921</v>
      </c>
      <c r="Y6">
        <v>2</v>
      </c>
      <c r="Z6">
        <f t="shared" ref="Z6:AF56" si="6">Q6-Q5</f>
        <v>0.29867225288896826</v>
      </c>
      <c r="AA6">
        <f t="shared" si="4"/>
        <v>0.15322392145052621</v>
      </c>
      <c r="AB6">
        <f t="shared" si="4"/>
        <v>4.0413947312106124E-2</v>
      </c>
      <c r="AC6">
        <f t="shared" si="4"/>
        <v>0.20855794979273146</v>
      </c>
      <c r="AD6">
        <f t="shared" si="4"/>
        <v>0.18956431458164236</v>
      </c>
      <c r="AE6">
        <f t="shared" si="4"/>
        <v>5.9065352550208061E-2</v>
      </c>
      <c r="AF6">
        <f t="shared" si="4"/>
        <v>-4.9030670216017924E-2</v>
      </c>
      <c r="AH6" s="8">
        <v>2</v>
      </c>
      <c r="AI6" s="8">
        <f t="shared" ref="AI6:AI56" si="7">AVERAGE(Z6:AC6)+AI5</f>
        <v>0.33073297838673643</v>
      </c>
      <c r="AJ6" s="8">
        <f t="shared" ref="AJ6:AL21" si="8">AJ5+AD6</f>
        <v>0.40604560896321562</v>
      </c>
      <c r="AK6" s="8">
        <f t="shared" si="5"/>
        <v>0.31264817489550012</v>
      </c>
      <c r="AL6" s="8">
        <f t="shared" si="5"/>
        <v>0.36280811935502921</v>
      </c>
    </row>
    <row r="7" spans="1:38" x14ac:dyDescent="0.3">
      <c r="A7" s="1"/>
      <c r="B7">
        <v>3</v>
      </c>
      <c r="C7" s="13">
        <f>'S3 UE after recession'!C7</f>
        <v>4.4061674222405394</v>
      </c>
      <c r="D7" s="13">
        <f>'S3 UE after recession'!D7</f>
        <v>5.1713395638629285</v>
      </c>
      <c r="E7" s="13">
        <f>'S3 UE after recession'!E7</f>
        <v>6.9030218311114444</v>
      </c>
      <c r="F7" s="13">
        <f>'S3 UE after recession'!F7</f>
        <v>7.930363956560023</v>
      </c>
      <c r="G7" s="13">
        <f>'S3 UE after recession'!G7+L7*$A$2/G$2</f>
        <v>5.6454370320154403</v>
      </c>
      <c r="H7" s="13">
        <f>'S3 UE after recession'!H7+M7*$A$2/H$2</f>
        <v>4.6355455852369793</v>
      </c>
      <c r="I7" s="13">
        <f>'S3 UE after recession'!I7+N7*$A$2/I$2</f>
        <v>5.201638578424812</v>
      </c>
      <c r="J7" s="5"/>
      <c r="K7" s="5"/>
      <c r="L7" s="10">
        <f>'S4 GE after recession'!AJ7</f>
        <v>-5.3986971951521134E-2</v>
      </c>
      <c r="M7" s="10">
        <f>'S4 GE after recession'!AK7</f>
        <v>2.2336589862857359E-2</v>
      </c>
      <c r="N7" s="10">
        <f>'S4 GE after recession'!AL7</f>
        <v>2.3371538649452184E-2</v>
      </c>
      <c r="P7">
        <v>3</v>
      </c>
      <c r="Q7" s="13">
        <f t="shared" si="3"/>
        <v>0.87289289514066626</v>
      </c>
      <c r="R7" s="13">
        <f t="shared" si="0"/>
        <v>0.32544688781901154</v>
      </c>
      <c r="S7" s="13">
        <f t="shared" si="0"/>
        <v>0.63155545472961983</v>
      </c>
      <c r="T7" s="13">
        <f t="shared" si="0"/>
        <v>0.68709780821262623</v>
      </c>
      <c r="U7" s="13">
        <f t="shared" si="0"/>
        <v>0.14007642373751583</v>
      </c>
      <c r="V7" s="13">
        <f t="shared" si="0"/>
        <v>0.36871031106449959</v>
      </c>
      <c r="W7" s="13">
        <f t="shared" si="0"/>
        <v>0.23470813494191844</v>
      </c>
      <c r="Y7">
        <v>3</v>
      </c>
      <c r="Z7">
        <f t="shared" si="6"/>
        <v>0.20293191689063494</v>
      </c>
      <c r="AA7">
        <f t="shared" si="4"/>
        <v>7.9178465605272308E-2</v>
      </c>
      <c r="AB7">
        <f t="shared" si="4"/>
        <v>0.58126913950474712</v>
      </c>
      <c r="AC7">
        <f t="shared" si="4"/>
        <v>0.33068161035432375</v>
      </c>
      <c r="AD7">
        <f t="shared" si="4"/>
        <v>-0.26596918522569979</v>
      </c>
      <c r="AE7">
        <f t="shared" si="4"/>
        <v>5.6062136168999466E-2</v>
      </c>
      <c r="AF7">
        <f t="shared" si="4"/>
        <v>-0.12809998441311077</v>
      </c>
      <c r="AH7" s="8">
        <v>3</v>
      </c>
      <c r="AI7" s="8">
        <f t="shared" si="7"/>
        <v>0.62924826147548096</v>
      </c>
      <c r="AJ7" s="8">
        <f t="shared" si="8"/>
        <v>0.14007642373751583</v>
      </c>
      <c r="AK7" s="8">
        <f t="shared" si="5"/>
        <v>0.36871031106449959</v>
      </c>
      <c r="AL7" s="8">
        <f t="shared" si="5"/>
        <v>0.23470813494191844</v>
      </c>
    </row>
    <row r="8" spans="1:38" x14ac:dyDescent="0.3">
      <c r="A8" s="1"/>
      <c r="B8">
        <v>4</v>
      </c>
      <c r="C8" s="13">
        <f>'S3 UE after recession'!C8</f>
        <v>4.5897953509736844</v>
      </c>
      <c r="D8" s="13">
        <f>'S3 UE after recession'!D8</f>
        <v>5.0670836385903142</v>
      </c>
      <c r="E8" s="13">
        <f>'S3 UE after recession'!E8</f>
        <v>7.4666367402669058</v>
      </c>
      <c r="F8" s="13">
        <f>'S3 UE after recession'!F8</f>
        <v>8.2655900985023241</v>
      </c>
      <c r="G8" s="13">
        <f>'S3 UE after recession'!G8+L8*$A$2/G$2</f>
        <v>5.9368775451508995</v>
      </c>
      <c r="H8" s="13">
        <f>'S3 UE after recession'!H8+M8*$A$2/H$2</f>
        <v>4.7956864086405311</v>
      </c>
      <c r="I8" s="13">
        <f>'S3 UE after recession'!I8+N8*$A$2/I$2</f>
        <v>5.1253284827547967</v>
      </c>
      <c r="J8" s="5"/>
      <c r="K8" s="5"/>
      <c r="L8" s="10">
        <f>'S4 GE after recession'!AJ8</f>
        <v>-4.3561988927555362E-2</v>
      </c>
      <c r="M8" s="10">
        <f>'S4 GE after recession'!AK8</f>
        <v>4.2293088279395263E-2</v>
      </c>
      <c r="N8" s="10">
        <f>'S4 GE after recession'!AL8</f>
        <v>3.1086138142571329E-2</v>
      </c>
      <c r="P8">
        <v>4</v>
      </c>
      <c r="Q8" s="13">
        <f t="shared" si="3"/>
        <v>1.0565208238738113</v>
      </c>
      <c r="R8" s="13">
        <f t="shared" si="0"/>
        <v>0.22119096254639725</v>
      </c>
      <c r="S8" s="13">
        <f t="shared" si="0"/>
        <v>1.1951703638850812</v>
      </c>
      <c r="T8" s="13">
        <f t="shared" si="0"/>
        <v>1.0223239501549273</v>
      </c>
      <c r="U8" s="13">
        <f t="shared" si="0"/>
        <v>0.43151693687297499</v>
      </c>
      <c r="V8" s="13">
        <f t="shared" si="0"/>
        <v>0.52885113446805132</v>
      </c>
      <c r="W8" s="13">
        <f t="shared" si="0"/>
        <v>0.1583980392719031</v>
      </c>
      <c r="Y8">
        <v>4</v>
      </c>
      <c r="Z8">
        <f t="shared" si="6"/>
        <v>0.18362792873314504</v>
      </c>
      <c r="AA8">
        <f t="shared" si="4"/>
        <v>-0.10425592527261429</v>
      </c>
      <c r="AB8">
        <f t="shared" si="4"/>
        <v>0.56361490915546142</v>
      </c>
      <c r="AC8">
        <f t="shared" si="4"/>
        <v>0.33522614194230105</v>
      </c>
      <c r="AD8">
        <f t="shared" si="4"/>
        <v>0.29144051313545916</v>
      </c>
      <c r="AE8">
        <f t="shared" si="4"/>
        <v>0.16014082340355174</v>
      </c>
      <c r="AF8">
        <f t="shared" si="4"/>
        <v>-7.6310095670015343E-2</v>
      </c>
      <c r="AH8" s="8">
        <v>4</v>
      </c>
      <c r="AI8" s="8">
        <f t="shared" si="7"/>
        <v>0.87380152511505427</v>
      </c>
      <c r="AJ8" s="8">
        <f t="shared" si="8"/>
        <v>0.43151693687297499</v>
      </c>
      <c r="AK8" s="8">
        <f t="shared" si="5"/>
        <v>0.52885113446805132</v>
      </c>
      <c r="AL8" s="8">
        <f t="shared" si="5"/>
        <v>0.1583980392719031</v>
      </c>
    </row>
    <row r="9" spans="1:38" x14ac:dyDescent="0.3">
      <c r="A9" s="1"/>
      <c r="B9">
        <v>5</v>
      </c>
      <c r="C9" s="13">
        <f>'S3 UE after recession'!C9</f>
        <v>4.7512820823684878</v>
      </c>
      <c r="D9" s="13">
        <f>'S3 UE after recession'!D9</f>
        <v>5.0587706902406691</v>
      </c>
      <c r="E9" s="13">
        <f>'S3 UE after recession'!E9</f>
        <v>7.5838171942311297</v>
      </c>
      <c r="F9" s="13">
        <f>'S3 UE after recession'!F9</f>
        <v>8.5087042750110182</v>
      </c>
      <c r="G9" s="13">
        <f>'S3 UE after recession'!G9+L9*$A$2/G$2</f>
        <v>6.2153512868128207</v>
      </c>
      <c r="H9" s="13">
        <f>'S3 UE after recession'!H9+M9*$A$2/H$2</f>
        <v>5.2539436187403492</v>
      </c>
      <c r="I9" s="13">
        <f>'S3 UE after recession'!I9+N9*$A$2/I$2</f>
        <v>5.7491093639601454</v>
      </c>
      <c r="J9" s="5"/>
      <c r="K9" s="5"/>
      <c r="L9" s="10">
        <f>'S4 GE after recession'!AJ9</f>
        <v>-9.4797282412817374E-3</v>
      </c>
      <c r="M9" s="10">
        <f>'S4 GE after recession'!AK9</f>
        <v>6.7310253348448423E-2</v>
      </c>
      <c r="N9" s="10">
        <f>'S4 GE after recession'!AL9</f>
        <v>6.0398523339690424E-2</v>
      </c>
      <c r="P9">
        <v>5</v>
      </c>
      <c r="Q9" s="13">
        <f t="shared" si="3"/>
        <v>1.2180075552686147</v>
      </c>
      <c r="R9" s="13">
        <f t="shared" si="0"/>
        <v>0.21287801419675212</v>
      </c>
      <c r="S9" s="13">
        <f t="shared" si="0"/>
        <v>1.3123508178493051</v>
      </c>
      <c r="T9" s="13">
        <f t="shared" si="0"/>
        <v>1.2654381266636214</v>
      </c>
      <c r="U9" s="13">
        <f t="shared" si="0"/>
        <v>0.70999067853489617</v>
      </c>
      <c r="V9" s="13">
        <f t="shared" si="0"/>
        <v>0.98710834456786944</v>
      </c>
      <c r="W9" s="13">
        <f t="shared" si="0"/>
        <v>0.78217892047725179</v>
      </c>
      <c r="Y9">
        <v>5</v>
      </c>
      <c r="Z9">
        <f t="shared" si="6"/>
        <v>0.16148673139480341</v>
      </c>
      <c r="AA9">
        <f t="shared" si="4"/>
        <v>-8.3129483496451329E-3</v>
      </c>
      <c r="AB9">
        <f t="shared" si="4"/>
        <v>0.11718045396422383</v>
      </c>
      <c r="AC9">
        <f t="shared" si="4"/>
        <v>0.24311417650869416</v>
      </c>
      <c r="AD9">
        <f t="shared" si="4"/>
        <v>0.27847374166192118</v>
      </c>
      <c r="AE9">
        <f t="shared" si="4"/>
        <v>0.45825721009981812</v>
      </c>
      <c r="AF9">
        <f t="shared" si="4"/>
        <v>0.62378088120534869</v>
      </c>
      <c r="AH9" s="8">
        <v>5</v>
      </c>
      <c r="AI9" s="8">
        <f t="shared" si="7"/>
        <v>1.0021686284945734</v>
      </c>
      <c r="AJ9" s="8">
        <f t="shared" si="8"/>
        <v>0.70999067853489617</v>
      </c>
      <c r="AK9" s="8">
        <f t="shared" si="5"/>
        <v>0.98710834456786944</v>
      </c>
      <c r="AL9" s="8">
        <f t="shared" si="5"/>
        <v>0.78217892047725179</v>
      </c>
    </row>
    <row r="10" spans="1:38" x14ac:dyDescent="0.3">
      <c r="A10" s="1"/>
      <c r="B10">
        <v>6</v>
      </c>
      <c r="C10" s="13">
        <f>'S3 UE after recession'!C10</f>
        <v>4.9355026429368118</v>
      </c>
      <c r="D10" s="13">
        <f>'S3 UE after recession'!D10</f>
        <v>5.1366871915804184</v>
      </c>
      <c r="E10" s="13">
        <f>'S3 UE after recession'!E10</f>
        <v>7.8042908201830921</v>
      </c>
      <c r="F10" s="13">
        <f>'S3 UE after recession'!F10</f>
        <v>8.6140674128463921</v>
      </c>
      <c r="G10" s="13">
        <f>'S3 UE after recession'!G10+L10*$A$2/G$2</f>
        <v>6.438019769208605</v>
      </c>
      <c r="H10" s="13">
        <f>'S3 UE after recession'!H10+M10*$A$2/H$2</f>
        <v>5.4180828554256006</v>
      </c>
      <c r="I10" s="13">
        <f>'S3 UE after recession'!I10+N10*$A$2/I$2</f>
        <v>6.0410310067069775</v>
      </c>
      <c r="J10" s="5"/>
      <c r="K10" s="5"/>
      <c r="L10" s="10">
        <f>'S4 GE after recession'!AJ10</f>
        <v>1.4671515718770234E-2</v>
      </c>
      <c r="M10" s="10">
        <f>'S4 GE after recession'!AK10</f>
        <v>9.0873380830936323E-2</v>
      </c>
      <c r="N10" s="10">
        <f>'S4 GE after recession'!AL10</f>
        <v>9.478153615310303E-2</v>
      </c>
      <c r="P10">
        <v>6</v>
      </c>
      <c r="Q10" s="13">
        <f t="shared" si="3"/>
        <v>1.4022281158369387</v>
      </c>
      <c r="R10" s="13">
        <f t="shared" si="0"/>
        <v>0.29079451553650149</v>
      </c>
      <c r="S10" s="13">
        <f t="shared" si="0"/>
        <v>1.5328244438012675</v>
      </c>
      <c r="T10" s="13">
        <f t="shared" si="0"/>
        <v>1.3708012644989953</v>
      </c>
      <c r="U10" s="13">
        <f t="shared" si="0"/>
        <v>0.93265916093068046</v>
      </c>
      <c r="V10" s="13">
        <f t="shared" si="0"/>
        <v>1.1512475812531209</v>
      </c>
      <c r="W10" s="13">
        <f t="shared" si="0"/>
        <v>1.0741005632240839</v>
      </c>
      <c r="Y10">
        <v>6</v>
      </c>
      <c r="Z10">
        <f t="shared" si="6"/>
        <v>0.18422056056832403</v>
      </c>
      <c r="AA10">
        <f t="shared" si="4"/>
        <v>7.7916501339749367E-2</v>
      </c>
      <c r="AB10">
        <f t="shared" si="4"/>
        <v>0.2204736259519624</v>
      </c>
      <c r="AC10">
        <f t="shared" si="4"/>
        <v>0.10536313783537388</v>
      </c>
      <c r="AD10">
        <f t="shared" si="4"/>
        <v>0.2226684823957843</v>
      </c>
      <c r="AE10">
        <f t="shared" si="4"/>
        <v>0.16413923668525143</v>
      </c>
      <c r="AF10">
        <f t="shared" si="4"/>
        <v>0.29192164274683208</v>
      </c>
      <c r="AH10" s="8">
        <v>6</v>
      </c>
      <c r="AI10" s="8">
        <f t="shared" si="7"/>
        <v>1.1491620849184259</v>
      </c>
      <c r="AJ10" s="8">
        <f t="shared" si="8"/>
        <v>0.93265916093068046</v>
      </c>
      <c r="AK10" s="8">
        <f t="shared" si="5"/>
        <v>1.1512475812531209</v>
      </c>
      <c r="AL10" s="8">
        <f t="shared" si="5"/>
        <v>1.0741005632240839</v>
      </c>
    </row>
    <row r="11" spans="1:38" x14ac:dyDescent="0.3">
      <c r="A11" s="1"/>
      <c r="B11">
        <v>7</v>
      </c>
      <c r="C11" s="13">
        <f>'S3 UE after recession'!C11</f>
        <v>5.0361274291021818</v>
      </c>
      <c r="D11" s="13">
        <f>'S3 UE after recession'!D11</f>
        <v>5.3631297078416855</v>
      </c>
      <c r="E11" s="13">
        <f>'S3 UE after recession'!E11</f>
        <v>7.7316651883665557</v>
      </c>
      <c r="F11" s="13">
        <f>'S3 UE after recession'!F11</f>
        <v>8.8656855490695818</v>
      </c>
      <c r="G11" s="13">
        <f>'S3 UE after recession'!G11+L11*$A$2/G$2</f>
        <v>6.6892823783741449</v>
      </c>
      <c r="H11" s="13">
        <f>'S3 UE after recession'!H11+M11*$A$2/H$2</f>
        <v>5.8874510439911028</v>
      </c>
      <c r="I11" s="13">
        <f>'S3 UE after recession'!I11+N11*$A$2/I$2</f>
        <v>6.3918900142946971</v>
      </c>
      <c r="J11" s="5"/>
      <c r="K11" s="5"/>
      <c r="L11" s="10">
        <f>'S4 GE after recession'!AJ11</f>
        <v>2.5711825593051518E-2</v>
      </c>
      <c r="M11" s="10">
        <f>'S4 GE after recession'!AK11</f>
        <v>0.10865250222380007</v>
      </c>
      <c r="N11" s="10">
        <f>'S4 GE after recession'!AL11</f>
        <v>0.11868911646775482</v>
      </c>
      <c r="P11">
        <v>7</v>
      </c>
      <c r="Q11" s="13">
        <f t="shared" si="3"/>
        <v>1.5028529020023087</v>
      </c>
      <c r="R11" s="13">
        <f t="shared" si="0"/>
        <v>0.51723703179776859</v>
      </c>
      <c r="S11" s="13">
        <f t="shared" si="0"/>
        <v>1.4601988119847311</v>
      </c>
      <c r="T11" s="13">
        <f t="shared" si="0"/>
        <v>1.622419400722185</v>
      </c>
      <c r="U11" s="13">
        <f t="shared" si="0"/>
        <v>1.1839217700962203</v>
      </c>
      <c r="V11" s="13">
        <f t="shared" si="0"/>
        <v>1.620615769818623</v>
      </c>
      <c r="W11" s="13">
        <f t="shared" si="0"/>
        <v>1.4249595708118035</v>
      </c>
      <c r="Y11">
        <v>7</v>
      </c>
      <c r="Z11">
        <f t="shared" si="6"/>
        <v>0.10062478616536996</v>
      </c>
      <c r="AA11">
        <f t="shared" si="4"/>
        <v>0.2264425162612671</v>
      </c>
      <c r="AB11">
        <f t="shared" si="4"/>
        <v>-7.2625631816536362E-2</v>
      </c>
      <c r="AC11">
        <f t="shared" si="4"/>
        <v>0.25161813622318974</v>
      </c>
      <c r="AD11">
        <f t="shared" si="4"/>
        <v>0.25126260916553989</v>
      </c>
      <c r="AE11">
        <f t="shared" si="4"/>
        <v>0.46936818856550211</v>
      </c>
      <c r="AF11">
        <f t="shared" si="4"/>
        <v>0.3508590075877196</v>
      </c>
      <c r="AH11" s="8">
        <v>7</v>
      </c>
      <c r="AI11" s="8">
        <f t="shared" si="7"/>
        <v>1.2756770366267485</v>
      </c>
      <c r="AJ11" s="8">
        <f t="shared" si="8"/>
        <v>1.1839217700962203</v>
      </c>
      <c r="AK11" s="8">
        <f t="shared" si="5"/>
        <v>1.620615769818623</v>
      </c>
      <c r="AL11" s="8">
        <f t="shared" si="5"/>
        <v>1.4249595708118035</v>
      </c>
    </row>
    <row r="12" spans="1:38" x14ac:dyDescent="0.3">
      <c r="A12" s="1"/>
      <c r="B12">
        <v>8</v>
      </c>
      <c r="C12" s="13">
        <f>'S3 UE after recession'!C12</f>
        <v>5.1351351351351351</v>
      </c>
      <c r="D12" s="13">
        <f>'S3 UE after recession'!D12</f>
        <v>5.4906085975794907</v>
      </c>
      <c r="E12" s="13">
        <f>'S3 UE after recession'!E12</f>
        <v>7.489402229733515</v>
      </c>
      <c r="F12" s="13">
        <f>'S3 UE after recession'!F12</f>
        <v>9.0310038606514738</v>
      </c>
      <c r="G12" s="13">
        <f>'S3 UE after recession'!G12+L12*$A$2/G$2</f>
        <v>6.9915431898108764</v>
      </c>
      <c r="H12" s="13">
        <f>'S3 UE after recession'!H12+M12*$A$2/H$2</f>
        <v>6.2464568278199915</v>
      </c>
      <c r="I12" s="13">
        <f>'S3 UE after recession'!I12+N12*$A$2/I$2</f>
        <v>6.7478119281849045</v>
      </c>
      <c r="J12" s="5"/>
      <c r="K12" s="5"/>
      <c r="L12" s="10">
        <f>'S4 GE after recession'!AJ12</f>
        <v>3.7369665938475904E-2</v>
      </c>
      <c r="M12" s="10">
        <f>'S4 GE after recession'!AK12</f>
        <v>0.13851109113391935</v>
      </c>
      <c r="N12" s="10">
        <f>'S4 GE after recession'!AL12</f>
        <v>0.12620299208584562</v>
      </c>
      <c r="P12">
        <v>8</v>
      </c>
      <c r="Q12" s="13">
        <f t="shared" si="3"/>
        <v>1.601860608035262</v>
      </c>
      <c r="R12" s="13">
        <f t="shared" si="0"/>
        <v>0.64471592153557378</v>
      </c>
      <c r="S12" s="13">
        <f t="shared" si="0"/>
        <v>1.2179358533516904</v>
      </c>
      <c r="T12" s="13">
        <f t="shared" si="0"/>
        <v>1.787737712304077</v>
      </c>
      <c r="U12" s="13">
        <f t="shared" si="0"/>
        <v>1.4861825815329519</v>
      </c>
      <c r="V12" s="13">
        <f t="shared" si="0"/>
        <v>1.9796215536475117</v>
      </c>
      <c r="W12" s="13">
        <f t="shared" si="0"/>
        <v>1.7808814847020109</v>
      </c>
      <c r="Y12">
        <v>8</v>
      </c>
      <c r="Z12">
        <f t="shared" si="6"/>
        <v>9.900770603295328E-2</v>
      </c>
      <c r="AA12">
        <f t="shared" si="4"/>
        <v>0.12747888973780519</v>
      </c>
      <c r="AB12">
        <f t="shared" si="4"/>
        <v>-0.2422629586330407</v>
      </c>
      <c r="AC12">
        <f t="shared" si="4"/>
        <v>0.16531831158189192</v>
      </c>
      <c r="AD12">
        <f t="shared" si="4"/>
        <v>0.30226081143673156</v>
      </c>
      <c r="AE12">
        <f t="shared" si="4"/>
        <v>0.3590057838288887</v>
      </c>
      <c r="AF12">
        <f t="shared" si="4"/>
        <v>0.35592191389020744</v>
      </c>
      <c r="AH12" s="8">
        <v>8</v>
      </c>
      <c r="AI12" s="8">
        <f t="shared" si="7"/>
        <v>1.3130625238066509</v>
      </c>
      <c r="AJ12" s="8">
        <f t="shared" si="8"/>
        <v>1.4861825815329519</v>
      </c>
      <c r="AK12" s="8">
        <f t="shared" si="5"/>
        <v>1.9796215536475117</v>
      </c>
      <c r="AL12" s="8">
        <f t="shared" si="5"/>
        <v>1.7808814847020109</v>
      </c>
    </row>
    <row r="13" spans="1:38" x14ac:dyDescent="0.3">
      <c r="A13" s="1"/>
      <c r="B13">
        <v>9</v>
      </c>
      <c r="C13" s="13">
        <f>'S3 UE after recession'!C13</f>
        <v>5.3716517588060855</v>
      </c>
      <c r="D13" s="13">
        <f>'S3 UE after recession'!D13</f>
        <v>5.4551972104845801</v>
      </c>
      <c r="E13" s="13">
        <f>'S3 UE after recession'!E13</f>
        <v>7.5303756808342257</v>
      </c>
      <c r="F13" s="13">
        <f>'S3 UE after recession'!F13</f>
        <v>9.3279912584228732</v>
      </c>
      <c r="G13" s="13">
        <f>'S3 UE after recession'!G13+L13*$A$2/G$2</f>
        <v>6.7685461820531962</v>
      </c>
      <c r="H13" s="13">
        <f>'S3 UE after recession'!H13+M13*$A$2/H$2</f>
        <v>6.4212717319705757</v>
      </c>
      <c r="I13" s="13">
        <f>'S3 UE after recession'!I13+N13*$A$2/I$2</f>
        <v>6.6223398911681368</v>
      </c>
      <c r="J13" s="5"/>
      <c r="K13" s="5"/>
      <c r="L13" s="10">
        <f>'S4 GE after recession'!AJ13</f>
        <v>1.964372233438727E-2</v>
      </c>
      <c r="M13" s="10">
        <f>'S4 GE after recession'!AK13</f>
        <v>0.13863114388250164</v>
      </c>
      <c r="N13" s="10">
        <f>'S4 GE after recession'!AL13</f>
        <v>9.3997581294444466E-2</v>
      </c>
      <c r="P13">
        <v>9</v>
      </c>
      <c r="Q13" s="13">
        <f t="shared" si="3"/>
        <v>1.8383772317062124</v>
      </c>
      <c r="R13" s="13">
        <f t="shared" si="0"/>
        <v>0.60930453444066313</v>
      </c>
      <c r="S13" s="13">
        <f t="shared" si="0"/>
        <v>1.2589093044524011</v>
      </c>
      <c r="T13" s="13">
        <f t="shared" si="0"/>
        <v>2.0847251100754765</v>
      </c>
      <c r="U13" s="13">
        <f t="shared" si="0"/>
        <v>1.2631855737752717</v>
      </c>
      <c r="V13" s="13">
        <f t="shared" si="0"/>
        <v>2.1544364577980959</v>
      </c>
      <c r="W13" s="13">
        <f t="shared" si="0"/>
        <v>1.6554094476852432</v>
      </c>
      <c r="Y13">
        <v>9</v>
      </c>
      <c r="Z13">
        <f t="shared" si="6"/>
        <v>0.23651662367095039</v>
      </c>
      <c r="AA13">
        <f t="shared" si="4"/>
        <v>-3.5411387094910651E-2</v>
      </c>
      <c r="AB13">
        <f t="shared" si="4"/>
        <v>4.0973451100710712E-2</v>
      </c>
      <c r="AC13">
        <f t="shared" si="4"/>
        <v>0.29698739777139949</v>
      </c>
      <c r="AD13">
        <f t="shared" si="4"/>
        <v>-0.22299700775768017</v>
      </c>
      <c r="AE13">
        <f t="shared" si="4"/>
        <v>0.1748149041505842</v>
      </c>
      <c r="AF13">
        <f t="shared" si="4"/>
        <v>-0.12547203701676768</v>
      </c>
      <c r="AH13" s="8">
        <v>9</v>
      </c>
      <c r="AI13" s="8">
        <f t="shared" si="7"/>
        <v>1.4478290451686884</v>
      </c>
      <c r="AJ13" s="8">
        <f t="shared" si="8"/>
        <v>1.2631855737752717</v>
      </c>
      <c r="AK13" s="8">
        <f t="shared" si="5"/>
        <v>2.1544364577980959</v>
      </c>
      <c r="AL13" s="8">
        <f t="shared" si="5"/>
        <v>1.6554094476852432</v>
      </c>
    </row>
    <row r="14" spans="1:38" x14ac:dyDescent="0.3">
      <c r="A14" s="1"/>
      <c r="B14">
        <v>10</v>
      </c>
      <c r="C14" s="13">
        <f>'S3 UE after recession'!C14</f>
        <v>5.51299293914213</v>
      </c>
      <c r="D14" s="13">
        <f>'S3 UE after recession'!D14</f>
        <v>5.8786004670876215</v>
      </c>
      <c r="E14" s="13">
        <f>'S3 UE after recession'!E14</f>
        <v>7.4585378551242005</v>
      </c>
      <c r="F14" s="13">
        <f>'S3 UE after recession'!F14</f>
        <v>9.3570904745090591</v>
      </c>
      <c r="G14" s="13">
        <f>'S3 UE after recession'!G14+L14*$A$2/G$2</f>
        <v>6.949940915537514</v>
      </c>
      <c r="H14" s="13">
        <f>'S3 UE after recession'!H14+M14*$A$2/H$2</f>
        <v>6.3130273404147879</v>
      </c>
      <c r="I14" s="13">
        <f>'S3 UE after recession'!I14+N14*$A$2/I$2</f>
        <v>6.9048699059309406</v>
      </c>
      <c r="J14" s="5"/>
      <c r="K14" s="5"/>
      <c r="L14" s="10">
        <f>'S4 GE after recession'!AJ14</f>
        <v>5.1657200617474253E-3</v>
      </c>
      <c r="M14" s="10">
        <f>'S4 GE after recession'!AK14</f>
        <v>0.12430358338042291</v>
      </c>
      <c r="N14" s="10">
        <f>'S4 GE after recession'!AL14</f>
        <v>7.8369616859302216E-2</v>
      </c>
      <c r="P14">
        <v>10</v>
      </c>
      <c r="Q14" s="13">
        <f t="shared" si="3"/>
        <v>1.9797184120422568</v>
      </c>
      <c r="R14" s="13">
        <f t="shared" si="0"/>
        <v>1.0327077910437046</v>
      </c>
      <c r="S14" s="13">
        <f t="shared" si="0"/>
        <v>1.187071478742376</v>
      </c>
      <c r="T14" s="13">
        <f t="shared" si="0"/>
        <v>2.1138243261616623</v>
      </c>
      <c r="U14" s="13">
        <f t="shared" si="0"/>
        <v>1.4445803072595895</v>
      </c>
      <c r="V14" s="13">
        <f t="shared" si="0"/>
        <v>2.0461920662423081</v>
      </c>
      <c r="W14" s="13">
        <f t="shared" si="0"/>
        <v>1.937939462448047</v>
      </c>
      <c r="Y14">
        <v>10</v>
      </c>
      <c r="Z14">
        <f t="shared" si="6"/>
        <v>0.14134118033604448</v>
      </c>
      <c r="AA14">
        <f t="shared" si="4"/>
        <v>0.42340325660304146</v>
      </c>
      <c r="AB14">
        <f t="shared" si="4"/>
        <v>-7.1837825710025172E-2</v>
      </c>
      <c r="AC14">
        <f t="shared" si="4"/>
        <v>2.909921608618582E-2</v>
      </c>
      <c r="AD14">
        <f t="shared" si="4"/>
        <v>0.18139473348431778</v>
      </c>
      <c r="AE14">
        <f t="shared" si="4"/>
        <v>-0.1082443915557878</v>
      </c>
      <c r="AF14">
        <f t="shared" si="4"/>
        <v>0.28253001476280382</v>
      </c>
      <c r="AH14" s="8">
        <v>10</v>
      </c>
      <c r="AI14" s="8">
        <f t="shared" si="7"/>
        <v>1.5783305019975</v>
      </c>
      <c r="AJ14" s="8">
        <f t="shared" si="8"/>
        <v>1.4445803072595895</v>
      </c>
      <c r="AK14" s="8">
        <f t="shared" si="5"/>
        <v>2.0461920662423081</v>
      </c>
      <c r="AL14" s="8">
        <f t="shared" si="5"/>
        <v>1.937939462448047</v>
      </c>
    </row>
    <row r="15" spans="1:38" x14ac:dyDescent="0.3">
      <c r="A15" s="1"/>
      <c r="B15">
        <v>11</v>
      </c>
      <c r="C15" s="13">
        <f>'S3 UE after recession'!C15</f>
        <v>5.8624982046248864</v>
      </c>
      <c r="D15" s="13">
        <f>'S3 UE after recession'!D15</f>
        <v>5.9696491493547201</v>
      </c>
      <c r="E15" s="13">
        <f>'S3 UE after recession'!E15</f>
        <v>7.1894328936582461</v>
      </c>
      <c r="F15" s="13">
        <f>'S3 UE after recession'!F15</f>
        <v>9.5729508271182127</v>
      </c>
      <c r="G15" s="13">
        <f>'S3 UE after recession'!G15+L15*$A$2/G$2</f>
        <v>7.0490428875490458</v>
      </c>
      <c r="H15" s="13">
        <f>'S3 UE after recession'!H15+M15*$A$2/H$2</f>
        <v>6.2708122679240628</v>
      </c>
      <c r="I15" s="13">
        <f>'S3 UE after recession'!I15+N15*$A$2/I$2</f>
        <v>7.1860715739943331</v>
      </c>
      <c r="J15" s="5"/>
      <c r="K15" s="5"/>
      <c r="L15" s="10">
        <f>'S4 GE after recession'!AJ15</f>
        <v>3.3162996070650763E-2</v>
      </c>
      <c r="M15" s="10">
        <f>'S4 GE after recession'!AK15</f>
        <v>0.11740680679065463</v>
      </c>
      <c r="N15" s="10">
        <f>'S4 GE after recession'!AL15</f>
        <v>7.2727301882716588E-2</v>
      </c>
      <c r="P15">
        <v>11</v>
      </c>
      <c r="Q15" s="13">
        <f t="shared" si="3"/>
        <v>2.3292236775250132</v>
      </c>
      <c r="R15" s="13">
        <f t="shared" si="0"/>
        <v>1.1237564733108032</v>
      </c>
      <c r="S15" s="13">
        <f t="shared" si="0"/>
        <v>0.91796651727642153</v>
      </c>
      <c r="T15" s="13">
        <f t="shared" si="0"/>
        <v>2.3296846787708159</v>
      </c>
      <c r="U15" s="13">
        <f t="shared" si="0"/>
        <v>1.5436822792711213</v>
      </c>
      <c r="V15" s="13">
        <f t="shared" si="0"/>
        <v>2.003976993751583</v>
      </c>
      <c r="W15" s="13">
        <f t="shared" si="0"/>
        <v>2.2191411305114395</v>
      </c>
      <c r="Y15">
        <v>11</v>
      </c>
      <c r="Z15">
        <f t="shared" si="6"/>
        <v>0.3495052654827564</v>
      </c>
      <c r="AA15">
        <f t="shared" si="4"/>
        <v>9.1048682267098613E-2</v>
      </c>
      <c r="AB15">
        <f t="shared" si="4"/>
        <v>-0.26910496146595442</v>
      </c>
      <c r="AC15">
        <f t="shared" si="4"/>
        <v>0.21586035260915359</v>
      </c>
      <c r="AD15">
        <f t="shared" si="4"/>
        <v>9.9101972011531814E-2</v>
      </c>
      <c r="AE15">
        <f t="shared" si="4"/>
        <v>-4.2215072490725092E-2</v>
      </c>
      <c r="AF15">
        <f t="shared" si="4"/>
        <v>0.28120166806339242</v>
      </c>
      <c r="AH15" s="8">
        <v>11</v>
      </c>
      <c r="AI15" s="8">
        <f t="shared" si="7"/>
        <v>1.6751578367207636</v>
      </c>
      <c r="AJ15" s="8">
        <f t="shared" si="8"/>
        <v>1.5436822792711213</v>
      </c>
      <c r="AK15" s="8">
        <f t="shared" si="5"/>
        <v>2.003976993751583</v>
      </c>
      <c r="AL15" s="8">
        <f t="shared" si="5"/>
        <v>2.2191411305114395</v>
      </c>
    </row>
    <row r="16" spans="1:38" x14ac:dyDescent="0.3">
      <c r="A16" s="1"/>
      <c r="B16">
        <v>12</v>
      </c>
      <c r="C16" s="13">
        <f>'S3 UE after recession'!C16</f>
        <v>6.0666905700968092</v>
      </c>
      <c r="D16" s="13">
        <f>'S3 UE after recession'!D16</f>
        <v>6.6188043033007782</v>
      </c>
      <c r="E16" s="13">
        <f>'S3 UE after recession'!E16</f>
        <v>7.4713494899376078</v>
      </c>
      <c r="F16" s="13">
        <f>'S3 UE after recession'!F16</f>
        <v>9.8321581990538505</v>
      </c>
      <c r="G16" s="13">
        <f>'S3 UE after recession'!G16+L16*$A$2/G$2</f>
        <v>7.1962658188528312</v>
      </c>
      <c r="H16" s="13">
        <f>'S3 UE after recession'!H16+M16*$A$2/H$2</f>
        <v>6.5337479162749181</v>
      </c>
      <c r="I16" s="13">
        <f>'S3 UE after recession'!I16+N16*$A$2/I$2</f>
        <v>7.7611997546062597</v>
      </c>
      <c r="J16" s="5"/>
      <c r="K16" s="5"/>
      <c r="L16" s="10">
        <f>'S4 GE after recession'!AJ16</f>
        <v>7.6722615038926634E-2</v>
      </c>
      <c r="M16" s="10">
        <f>'S4 GE after recession'!AK16</f>
        <v>0.15601466353222548</v>
      </c>
      <c r="N16" s="10">
        <f>'S4 GE after recession'!AL16</f>
        <v>9.0772750621923137E-2</v>
      </c>
      <c r="P16">
        <v>12</v>
      </c>
      <c r="Q16" s="13">
        <f t="shared" si="3"/>
        <v>2.5334160429969361</v>
      </c>
      <c r="R16" s="13">
        <f t="shared" si="0"/>
        <v>1.7729116272568612</v>
      </c>
      <c r="S16" s="13">
        <f t="shared" si="0"/>
        <v>1.1998831135557833</v>
      </c>
      <c r="T16" s="13">
        <f t="shared" si="0"/>
        <v>2.5888920507064537</v>
      </c>
      <c r="U16" s="13">
        <f t="shared" si="0"/>
        <v>1.6909052105749067</v>
      </c>
      <c r="V16" s="13">
        <f t="shared" si="0"/>
        <v>2.2669126421024384</v>
      </c>
      <c r="W16" s="13">
        <f t="shared" si="0"/>
        <v>2.7942693111233661</v>
      </c>
      <c r="Y16">
        <v>12</v>
      </c>
      <c r="Z16">
        <f t="shared" si="6"/>
        <v>0.20419236547192288</v>
      </c>
      <c r="AA16">
        <f t="shared" si="4"/>
        <v>0.64915515394605805</v>
      </c>
      <c r="AB16">
        <f t="shared" si="4"/>
        <v>0.28191659627936172</v>
      </c>
      <c r="AC16">
        <f t="shared" si="4"/>
        <v>0.25920737193563781</v>
      </c>
      <c r="AD16">
        <f t="shared" si="4"/>
        <v>0.14722293130378539</v>
      </c>
      <c r="AE16">
        <f t="shared" si="4"/>
        <v>0.26293564835085537</v>
      </c>
      <c r="AF16">
        <f t="shared" si="4"/>
        <v>0.57512818061192661</v>
      </c>
      <c r="AH16" s="8">
        <v>12</v>
      </c>
      <c r="AI16" s="8">
        <f t="shared" si="7"/>
        <v>2.0237757086290085</v>
      </c>
      <c r="AJ16" s="8">
        <f t="shared" si="8"/>
        <v>1.6909052105749067</v>
      </c>
      <c r="AK16" s="8">
        <f t="shared" si="5"/>
        <v>2.2669126421024384</v>
      </c>
      <c r="AL16" s="8">
        <f t="shared" si="5"/>
        <v>2.7942693111233661</v>
      </c>
    </row>
    <row r="17" spans="1:38" x14ac:dyDescent="0.3">
      <c r="A17" s="1"/>
      <c r="B17">
        <v>13</v>
      </c>
      <c r="C17" s="13">
        <f>'S3 UE after recession'!C17</f>
        <v>5.9463327370304118</v>
      </c>
      <c r="D17" s="13">
        <f>'S3 UE after recession'!D17</f>
        <v>7.1524035352446651</v>
      </c>
      <c r="E17" s="13">
        <f>'S3 UE after recession'!E17</f>
        <v>7.4379630827220486</v>
      </c>
      <c r="F17" s="13">
        <f>'S3 UE after recession'!F17</f>
        <v>9.8458113904120754</v>
      </c>
      <c r="G17" s="13">
        <f>'S3 UE after recession'!G17+L17*$A$2/G$2</f>
        <v>7.1073370710629904</v>
      </c>
      <c r="H17" s="13">
        <f>'S3 UE after recession'!H17+M17*$A$2/H$2</f>
        <v>6.7056369640177351</v>
      </c>
      <c r="I17" s="13">
        <f>'S3 UE after recession'!I17+N17*$A$2/I$2</f>
        <v>8.4571217524113269</v>
      </c>
      <c r="J17" s="5"/>
      <c r="K17" s="5"/>
      <c r="L17" s="10">
        <f>'S4 GE after recession'!AJ17</f>
        <v>4.673303558127273E-2</v>
      </c>
      <c r="M17" s="10">
        <f>'S4 GE after recession'!AK17</f>
        <v>0.15159863007553476</v>
      </c>
      <c r="N17" s="10">
        <f>'S4 GE after recession'!AL17</f>
        <v>0.12243825103605133</v>
      </c>
      <c r="P17">
        <v>13</v>
      </c>
      <c r="Q17" s="13">
        <f t="shared" si="3"/>
        <v>2.4130582099305387</v>
      </c>
      <c r="R17" s="13">
        <f t="shared" si="0"/>
        <v>2.3065108592007482</v>
      </c>
      <c r="S17" s="13">
        <f t="shared" si="0"/>
        <v>1.1664967063402241</v>
      </c>
      <c r="T17" s="13">
        <f t="shared" si="0"/>
        <v>2.6025452420646786</v>
      </c>
      <c r="U17" s="13">
        <f t="shared" si="0"/>
        <v>1.6019764627850659</v>
      </c>
      <c r="V17" s="13">
        <f t="shared" si="0"/>
        <v>2.4388016898452554</v>
      </c>
      <c r="W17" s="13">
        <f t="shared" si="0"/>
        <v>3.4901913089284333</v>
      </c>
      <c r="Y17">
        <v>13</v>
      </c>
      <c r="Z17">
        <f t="shared" si="6"/>
        <v>-0.12035783306639747</v>
      </c>
      <c r="AA17">
        <f t="shared" si="4"/>
        <v>0.53359923194388692</v>
      </c>
      <c r="AB17">
        <f t="shared" si="4"/>
        <v>-3.3386407215559188E-2</v>
      </c>
      <c r="AC17">
        <f t="shared" si="4"/>
        <v>1.3653191358224959E-2</v>
      </c>
      <c r="AD17">
        <f t="shared" si="4"/>
        <v>-8.8928747789840834E-2</v>
      </c>
      <c r="AE17">
        <f t="shared" si="4"/>
        <v>0.17188904774281699</v>
      </c>
      <c r="AF17">
        <f t="shared" si="4"/>
        <v>0.69592199780506725</v>
      </c>
      <c r="AH17" s="8">
        <v>13</v>
      </c>
      <c r="AI17" s="8">
        <f t="shared" si="7"/>
        <v>2.1221527543840475</v>
      </c>
      <c r="AJ17" s="8">
        <f t="shared" si="8"/>
        <v>1.6019764627850659</v>
      </c>
      <c r="AK17" s="8">
        <f t="shared" si="5"/>
        <v>2.4388016898452554</v>
      </c>
      <c r="AL17" s="8">
        <f t="shared" si="5"/>
        <v>3.4901913089284333</v>
      </c>
    </row>
    <row r="18" spans="1:38" x14ac:dyDescent="0.3">
      <c r="A18" s="1"/>
      <c r="B18">
        <v>14</v>
      </c>
      <c r="C18" s="13">
        <f>'S3 UE after recession'!C18</f>
        <v>5.864622082939607</v>
      </c>
      <c r="D18" s="13">
        <f>'S3 UE after recession'!D18</f>
        <v>8.0545056266643744</v>
      </c>
      <c r="E18" s="13">
        <f>'S3 UE after recession'!E18</f>
        <v>7.35309019557267</v>
      </c>
      <c r="F18" s="13">
        <f>'S3 UE after recession'!F18</f>
        <v>10.130869482753949</v>
      </c>
      <c r="G18" s="13">
        <f>'S3 UE after recession'!G18+L18*$A$2/G$2</f>
        <v>7.0635436981410518</v>
      </c>
      <c r="H18" s="13">
        <f>'S3 UE after recession'!H18+M18*$A$2/H$2</f>
        <v>6.7457521265254146</v>
      </c>
      <c r="I18" s="13">
        <f>'S3 UE after recession'!I18+N18*$A$2/I$2</f>
        <v>8.9848941066605779</v>
      </c>
      <c r="J18" s="5"/>
      <c r="K18" s="5"/>
      <c r="L18" s="10">
        <f>'S4 GE after recession'!AJ18</f>
        <v>3.4763768936130202E-2</v>
      </c>
      <c r="M18" s="10">
        <f>'S4 GE after recession'!AK18</f>
        <v>0.18867108235659691</v>
      </c>
      <c r="N18" s="10">
        <f>'S4 GE after recession'!AL18</f>
        <v>0.12707145915344098</v>
      </c>
      <c r="P18">
        <v>14</v>
      </c>
      <c r="Q18" s="13">
        <f t="shared" si="3"/>
        <v>2.3313475558397339</v>
      </c>
      <c r="R18" s="13">
        <f t="shared" si="0"/>
        <v>3.2086129506204575</v>
      </c>
      <c r="S18" s="13">
        <f t="shared" si="0"/>
        <v>1.0816238191908454</v>
      </c>
      <c r="T18" s="13">
        <f t="shared" si="0"/>
        <v>2.8876033344065526</v>
      </c>
      <c r="U18" s="13">
        <f t="shared" si="0"/>
        <v>1.5581830898631273</v>
      </c>
      <c r="V18" s="13">
        <f t="shared" si="0"/>
        <v>2.4789168523529348</v>
      </c>
      <c r="W18" s="13">
        <f t="shared" si="0"/>
        <v>4.0179636631776843</v>
      </c>
      <c r="Y18">
        <v>14</v>
      </c>
      <c r="Z18">
        <f t="shared" si="6"/>
        <v>-8.1710654090804802E-2</v>
      </c>
      <c r="AA18">
        <f t="shared" si="4"/>
        <v>0.90210209141970932</v>
      </c>
      <c r="AB18">
        <f t="shared" si="4"/>
        <v>-8.4872887149378684E-2</v>
      </c>
      <c r="AC18">
        <f t="shared" si="4"/>
        <v>0.28505809234187396</v>
      </c>
      <c r="AD18">
        <f t="shared" si="4"/>
        <v>-4.3793372921938634E-2</v>
      </c>
      <c r="AE18">
        <f t="shared" si="4"/>
        <v>4.0115162507679436E-2</v>
      </c>
      <c r="AF18">
        <f t="shared" si="4"/>
        <v>0.52777235424925095</v>
      </c>
      <c r="AH18" s="8">
        <v>14</v>
      </c>
      <c r="AI18" s="8">
        <f t="shared" si="7"/>
        <v>2.3772969150143974</v>
      </c>
      <c r="AJ18" s="8">
        <f t="shared" si="8"/>
        <v>1.5581830898631273</v>
      </c>
      <c r="AK18" s="8">
        <f t="shared" si="5"/>
        <v>2.4789168523529348</v>
      </c>
      <c r="AL18" s="8">
        <f t="shared" si="5"/>
        <v>4.0179636631776843</v>
      </c>
    </row>
    <row r="19" spans="1:38" x14ac:dyDescent="0.3">
      <c r="A19" s="1"/>
      <c r="B19">
        <v>15</v>
      </c>
      <c r="C19" s="13">
        <f>'S3 UE after recession'!C19</f>
        <v>5.9670954232725091</v>
      </c>
      <c r="D19" s="13">
        <f>'S3 UE after recession'!D19</f>
        <v>8.1055445373803572</v>
      </c>
      <c r="E19" s="13">
        <f>'S3 UE after recession'!E19</f>
        <v>7.2242368602249254</v>
      </c>
      <c r="F19" s="13">
        <f>'S3 UE after recession'!F19</f>
        <v>10.410496279708155</v>
      </c>
      <c r="G19" s="13">
        <f>'S3 UE after recession'!G19+L19*$A$2/G$2</f>
        <v>7.1723954415216093</v>
      </c>
      <c r="H19" s="13">
        <f>'S3 UE after recession'!H19+M19*$A$2/H$2</f>
        <v>6.7027510456472799</v>
      </c>
      <c r="I19" s="13">
        <f>'S3 UE after recession'!I19+N19*$A$2/I$2</f>
        <v>9.1782783241116679</v>
      </c>
      <c r="J19" s="5"/>
      <c r="K19" s="5"/>
      <c r="L19" s="10">
        <f>'S4 GE after recession'!AJ19</f>
        <v>3.7449250588550864E-2</v>
      </c>
      <c r="M19" s="10">
        <f>'S4 GE after recession'!AK19</f>
        <v>0.17992864068848879</v>
      </c>
      <c r="N19" s="10">
        <f>'S4 GE after recession'!AL19</f>
        <v>9.22812042721044E-2</v>
      </c>
      <c r="P19">
        <v>15</v>
      </c>
      <c r="Q19" s="13">
        <f t="shared" si="3"/>
        <v>2.433820896172636</v>
      </c>
      <c r="R19" s="13">
        <f t="shared" si="0"/>
        <v>3.2596518613364402</v>
      </c>
      <c r="S19" s="13">
        <f t="shared" si="0"/>
        <v>0.95277048384310081</v>
      </c>
      <c r="T19" s="13">
        <f t="shared" si="0"/>
        <v>3.1672301313607587</v>
      </c>
      <c r="U19" s="13">
        <f t="shared" si="0"/>
        <v>1.6670348332436848</v>
      </c>
      <c r="V19" s="13">
        <f t="shared" si="0"/>
        <v>2.4359157714748001</v>
      </c>
      <c r="W19" s="13">
        <f t="shared" si="0"/>
        <v>4.2113478806287743</v>
      </c>
      <c r="Y19">
        <v>15</v>
      </c>
      <c r="Z19">
        <f t="shared" si="6"/>
        <v>0.10247334033290212</v>
      </c>
      <c r="AA19">
        <f t="shared" si="4"/>
        <v>5.1038910715982766E-2</v>
      </c>
      <c r="AB19">
        <f t="shared" si="4"/>
        <v>-0.12885333534774457</v>
      </c>
      <c r="AC19">
        <f t="shared" si="4"/>
        <v>0.27962679695420611</v>
      </c>
      <c r="AD19">
        <f t="shared" si="4"/>
        <v>0.10885174338055759</v>
      </c>
      <c r="AE19">
        <f t="shared" si="4"/>
        <v>-4.3001080878134701E-2</v>
      </c>
      <c r="AF19">
        <f t="shared" si="4"/>
        <v>0.19338421745109002</v>
      </c>
      <c r="AH19" s="8">
        <v>15</v>
      </c>
      <c r="AI19" s="8">
        <f t="shared" si="7"/>
        <v>2.453368343178234</v>
      </c>
      <c r="AJ19" s="8">
        <f t="shared" si="8"/>
        <v>1.6670348332436848</v>
      </c>
      <c r="AK19" s="8">
        <f t="shared" si="5"/>
        <v>2.4359157714748001</v>
      </c>
      <c r="AL19" s="8">
        <f t="shared" si="5"/>
        <v>4.2113478806287743</v>
      </c>
    </row>
    <row r="20" spans="1:38" x14ac:dyDescent="0.3">
      <c r="A20" s="1"/>
      <c r="B20">
        <v>16</v>
      </c>
      <c r="C20" s="13">
        <f>'S3 UE after recession'!C20</f>
        <v>5.9073690229433211</v>
      </c>
      <c r="D20" s="13">
        <f>'S3 UE after recession'!D20</f>
        <v>8.5633016690817367</v>
      </c>
      <c r="E20" s="13">
        <f>'S3 UE after recession'!E20</f>
        <v>7.4838402519638896</v>
      </c>
      <c r="F20" s="13">
        <f>'S3 UE after recession'!F20</f>
        <v>10.750112561909051</v>
      </c>
      <c r="G20" s="13">
        <f>'S3 UE after recession'!G20+L20*$A$2/G$2</f>
        <v>7.3756314790210951</v>
      </c>
      <c r="H20" s="13">
        <f>'S3 UE after recession'!H20+M20*$A$2/H$2</f>
        <v>6.721561179861288</v>
      </c>
      <c r="I20" s="13">
        <f>'S3 UE after recession'!I20+N20*$A$2/I$2</f>
        <v>9.4664677955829504</v>
      </c>
      <c r="J20" s="5"/>
      <c r="K20" s="5"/>
      <c r="L20" s="10">
        <f>'S4 GE after recession'!AJ20</f>
        <v>6.4231133574283117E-2</v>
      </c>
      <c r="M20" s="10">
        <f>'S4 GE after recession'!AK20</f>
        <v>0.18403234903009702</v>
      </c>
      <c r="N20" s="10">
        <f>'S4 GE after recession'!AL20</f>
        <v>0.10109332748579147</v>
      </c>
      <c r="P20">
        <v>16</v>
      </c>
      <c r="Q20" s="13">
        <f t="shared" si="3"/>
        <v>2.374094495843448</v>
      </c>
      <c r="R20" s="13">
        <f t="shared" si="3"/>
        <v>3.7174089930378198</v>
      </c>
      <c r="S20" s="13">
        <f t="shared" si="3"/>
        <v>1.212373875582065</v>
      </c>
      <c r="T20" s="13">
        <f t="shared" si="3"/>
        <v>3.5068464135616537</v>
      </c>
      <c r="U20" s="13">
        <f t="shared" si="3"/>
        <v>1.8702708707431706</v>
      </c>
      <c r="V20" s="13">
        <f t="shared" si="3"/>
        <v>2.4547259056888082</v>
      </c>
      <c r="W20" s="13">
        <f t="shared" si="3"/>
        <v>4.4995373521000568</v>
      </c>
      <c r="Y20">
        <v>16</v>
      </c>
      <c r="Z20">
        <f t="shared" si="6"/>
        <v>-5.9726400329187967E-2</v>
      </c>
      <c r="AA20">
        <f t="shared" si="4"/>
        <v>0.45775713170137955</v>
      </c>
      <c r="AB20">
        <f t="shared" si="4"/>
        <v>0.25960339173896418</v>
      </c>
      <c r="AC20">
        <f t="shared" si="4"/>
        <v>0.33961628220089501</v>
      </c>
      <c r="AD20">
        <f t="shared" si="4"/>
        <v>0.20323603749948571</v>
      </c>
      <c r="AE20">
        <f t="shared" si="4"/>
        <v>1.8810134214008123E-2</v>
      </c>
      <c r="AF20">
        <f t="shared" si="4"/>
        <v>0.28818947147128249</v>
      </c>
      <c r="AH20" s="8">
        <v>16</v>
      </c>
      <c r="AI20" s="8">
        <f t="shared" si="7"/>
        <v>2.7026809445062465</v>
      </c>
      <c r="AJ20" s="8">
        <f t="shared" si="8"/>
        <v>1.8702708707431706</v>
      </c>
      <c r="AK20" s="8">
        <f t="shared" si="5"/>
        <v>2.4547259056888082</v>
      </c>
      <c r="AL20" s="8">
        <f t="shared" si="5"/>
        <v>4.4995373521000568</v>
      </c>
    </row>
    <row r="21" spans="1:38" x14ac:dyDescent="0.3">
      <c r="A21" s="1"/>
      <c r="B21">
        <v>17</v>
      </c>
      <c r="C21" s="13">
        <f>'S3 UE after recession'!C21</f>
        <v>5.9380757116538891</v>
      </c>
      <c r="D21" s="13">
        <f>'S3 UE after recession'!D21</f>
        <v>8.7902440068951488</v>
      </c>
      <c r="E21" s="13">
        <f>'S3 UE after recession'!E21</f>
        <v>7.4707553784272474</v>
      </c>
      <c r="F21" s="13">
        <f>'S3 UE after recession'!F21</f>
        <v>10.8486447071109</v>
      </c>
      <c r="G21" s="13">
        <f>'S3 UE after recession'!G21+L21*$A$2/G$2</f>
        <v>7.6243079172322847</v>
      </c>
      <c r="H21" s="13">
        <f>'S3 UE after recession'!H21+M21*$A$2/H$2</f>
        <v>6.7371230586203961</v>
      </c>
      <c r="I21" s="13">
        <f>'S3 UE after recession'!I21+N21*$A$2/I$2</f>
        <v>9.8813236687516088</v>
      </c>
      <c r="J21" s="5"/>
      <c r="K21" s="5"/>
      <c r="L21" s="10">
        <f>'S4 GE after recession'!AJ21</f>
        <v>7.1273103098139057E-2</v>
      </c>
      <c r="M21" s="10">
        <f>'S4 GE after recession'!AK21</f>
        <v>0.20052109249769101</v>
      </c>
      <c r="N21" s="10">
        <f>'S4 GE after recession'!AL21</f>
        <v>0.10102943694175925</v>
      </c>
      <c r="P21">
        <v>17</v>
      </c>
      <c r="Q21" s="13">
        <f t="shared" si="3"/>
        <v>2.404801184554016</v>
      </c>
      <c r="R21" s="13">
        <f t="shared" si="3"/>
        <v>3.9443513308512319</v>
      </c>
      <c r="S21" s="13">
        <f t="shared" si="3"/>
        <v>1.1992890020454228</v>
      </c>
      <c r="T21" s="13">
        <f t="shared" si="3"/>
        <v>3.605378558763503</v>
      </c>
      <c r="U21" s="13">
        <f t="shared" si="3"/>
        <v>2.1189473089543602</v>
      </c>
      <c r="V21" s="13">
        <f t="shared" si="3"/>
        <v>2.4702877844479163</v>
      </c>
      <c r="W21" s="13">
        <f t="shared" si="3"/>
        <v>4.9143932252687152</v>
      </c>
      <c r="Y21">
        <v>17</v>
      </c>
      <c r="Z21">
        <f t="shared" si="6"/>
        <v>3.0706688710568031E-2</v>
      </c>
      <c r="AA21">
        <f t="shared" si="6"/>
        <v>0.22694233781341211</v>
      </c>
      <c r="AB21">
        <f t="shared" si="6"/>
        <v>-1.3084873536642228E-2</v>
      </c>
      <c r="AC21">
        <f t="shared" si="6"/>
        <v>9.8532145201849275E-2</v>
      </c>
      <c r="AD21">
        <f t="shared" si="6"/>
        <v>0.24867643821118968</v>
      </c>
      <c r="AE21">
        <f t="shared" si="6"/>
        <v>1.5561878759108083E-2</v>
      </c>
      <c r="AF21">
        <f t="shared" si="6"/>
        <v>0.41485587316865846</v>
      </c>
      <c r="AH21" s="8">
        <v>17</v>
      </c>
      <c r="AI21" s="8">
        <f t="shared" si="7"/>
        <v>2.7884550190535435</v>
      </c>
      <c r="AJ21" s="8">
        <f t="shared" si="8"/>
        <v>2.1189473089543602</v>
      </c>
      <c r="AK21" s="8">
        <f t="shared" si="8"/>
        <v>2.4702877844479163</v>
      </c>
      <c r="AL21" s="8">
        <f t="shared" si="8"/>
        <v>4.9143932252687152</v>
      </c>
    </row>
    <row r="22" spans="1:38" x14ac:dyDescent="0.3">
      <c r="A22" s="1"/>
      <c r="B22">
        <v>18</v>
      </c>
      <c r="C22" s="13">
        <f>'S3 UE after recession'!C22</f>
        <v>5.9123599264090982</v>
      </c>
      <c r="D22" s="13">
        <f>'S3 UE after recession'!D22</f>
        <v>8.9823612117080653</v>
      </c>
      <c r="E22" s="13"/>
      <c r="F22" s="13">
        <f>'S3 UE after recession'!F22</f>
        <v>10.419621482451783</v>
      </c>
      <c r="G22" s="13">
        <f>'S3 UE after recession'!G22+L22*$A$2/G$2</f>
        <v>7.6549019281035955</v>
      </c>
      <c r="H22" s="13">
        <f>'S3 UE after recession'!H22+M22*$A$2/H$2</f>
        <v>6.4404728774552211</v>
      </c>
      <c r="I22" s="13">
        <f>'S3 UE after recession'!I22+N22*$A$2/I$2</f>
        <v>9.9966413334834527</v>
      </c>
      <c r="J22" s="5"/>
      <c r="K22" s="5"/>
      <c r="L22" s="10">
        <f>'S4 GE after recession'!AJ22</f>
        <v>7.0854005014850369E-2</v>
      </c>
      <c r="M22" s="10">
        <f>'S4 GE after recession'!AK22</f>
        <v>0.15312347683353064</v>
      </c>
      <c r="N22" s="10">
        <f>'S4 GE after recession'!AL22</f>
        <v>9.6272895612021653E-2</v>
      </c>
      <c r="P22">
        <v>18</v>
      </c>
      <c r="Q22" s="13">
        <f t="shared" si="3"/>
        <v>2.3790853993092251</v>
      </c>
      <c r="R22" s="13">
        <f t="shared" si="3"/>
        <v>4.1364685356641484</v>
      </c>
      <c r="T22" s="13">
        <f t="shared" si="3"/>
        <v>3.176355334104386</v>
      </c>
      <c r="U22" s="13">
        <f t="shared" si="3"/>
        <v>2.149541319825671</v>
      </c>
      <c r="V22" s="13">
        <f t="shared" si="3"/>
        <v>2.1736376032827414</v>
      </c>
      <c r="W22" s="13">
        <f t="shared" si="3"/>
        <v>5.0297108900005592</v>
      </c>
      <c r="Y22">
        <v>18</v>
      </c>
      <c r="Z22">
        <f t="shared" si="6"/>
        <v>-2.5715785244790901E-2</v>
      </c>
      <c r="AA22">
        <f t="shared" si="6"/>
        <v>0.1921172048129165</v>
      </c>
      <c r="AC22">
        <f t="shared" si="6"/>
        <v>-0.42902322465911702</v>
      </c>
      <c r="AD22">
        <f t="shared" si="6"/>
        <v>3.0594010871310751E-2</v>
      </c>
      <c r="AE22">
        <f t="shared" si="6"/>
        <v>-0.29665018116517494</v>
      </c>
      <c r="AF22">
        <f t="shared" si="6"/>
        <v>0.11531766473184391</v>
      </c>
      <c r="AH22" s="8">
        <v>18</v>
      </c>
      <c r="AI22" s="8">
        <f t="shared" si="7"/>
        <v>2.7009144173565462</v>
      </c>
      <c r="AJ22" s="8">
        <f t="shared" ref="AJ22:AL37" si="9">AJ21+AD22</f>
        <v>2.149541319825671</v>
      </c>
      <c r="AK22" s="8">
        <f t="shared" si="9"/>
        <v>2.1736376032827414</v>
      </c>
      <c r="AL22" s="8">
        <f t="shared" si="9"/>
        <v>5.0297108900005592</v>
      </c>
    </row>
    <row r="23" spans="1:38" x14ac:dyDescent="0.3">
      <c r="A23" s="1"/>
      <c r="B23">
        <v>19</v>
      </c>
      <c r="C23" s="13">
        <f>'S3 UE after recession'!C23</f>
        <v>5.9698838036518858</v>
      </c>
      <c r="D23" s="13">
        <f>'S3 UE after recession'!D23</f>
        <v>8.7843975420785458</v>
      </c>
      <c r="E23" s="13"/>
      <c r="F23" s="13">
        <f>'S3 UE after recession'!F23</f>
        <v>10.435309217781153</v>
      </c>
      <c r="G23" s="13">
        <f>'S3 UE after recession'!G23+L23*$A$2/G$2</f>
        <v>7.9457369719229982</v>
      </c>
      <c r="H23" s="13">
        <f>'S3 UE after recession'!H23+M23*$A$2/H$2</f>
        <v>6.6199980508165783</v>
      </c>
      <c r="I23" s="13">
        <f>'S3 UE after recession'!I23+N23*$A$2/I$2</f>
        <v>9.8625023961305693</v>
      </c>
      <c r="J23" s="5"/>
      <c r="K23" s="5"/>
      <c r="L23" s="10">
        <f>'S4 GE after recession'!AJ23</f>
        <v>0.10099117727961564</v>
      </c>
      <c r="M23" s="10">
        <f>'S4 GE after recession'!AK23</f>
        <v>0.17925626073424022</v>
      </c>
      <c r="N23" s="10">
        <f>'S4 GE after recession'!AL23</f>
        <v>7.9960848694920525E-2</v>
      </c>
      <c r="P23">
        <v>19</v>
      </c>
      <c r="Q23" s="13">
        <f t="shared" si="3"/>
        <v>2.4366092765520126</v>
      </c>
      <c r="R23" s="13">
        <f t="shared" si="3"/>
        <v>3.9385048660346289</v>
      </c>
      <c r="T23" s="13">
        <f t="shared" si="3"/>
        <v>3.1920430694337565</v>
      </c>
      <c r="U23" s="13">
        <f t="shared" si="3"/>
        <v>2.4403763636450737</v>
      </c>
      <c r="V23" s="13">
        <f t="shared" si="3"/>
        <v>2.3531627766440986</v>
      </c>
      <c r="W23" s="13">
        <f t="shared" si="3"/>
        <v>4.8955719526476758</v>
      </c>
      <c r="Y23">
        <v>19</v>
      </c>
      <c r="Z23">
        <f t="shared" si="6"/>
        <v>5.7523877242787513E-2</v>
      </c>
      <c r="AA23">
        <f t="shared" si="6"/>
        <v>-0.1979636696295195</v>
      </c>
      <c r="AC23">
        <f t="shared" si="6"/>
        <v>1.5687735329370511E-2</v>
      </c>
      <c r="AD23">
        <f t="shared" si="6"/>
        <v>0.29083504381940273</v>
      </c>
      <c r="AE23">
        <f t="shared" si="6"/>
        <v>0.1795251733613572</v>
      </c>
      <c r="AF23">
        <f t="shared" si="6"/>
        <v>-0.1341389373528834</v>
      </c>
      <c r="AH23" s="8">
        <v>19</v>
      </c>
      <c r="AI23" s="8">
        <f t="shared" si="7"/>
        <v>2.6593303983374259</v>
      </c>
      <c r="AJ23" s="8">
        <f t="shared" si="9"/>
        <v>2.4403763636450737</v>
      </c>
      <c r="AK23" s="8">
        <f t="shared" si="9"/>
        <v>2.3531627766440986</v>
      </c>
      <c r="AL23" s="8">
        <f t="shared" si="9"/>
        <v>4.8955719526476758</v>
      </c>
    </row>
    <row r="24" spans="1:38" x14ac:dyDescent="0.3">
      <c r="A24" s="1"/>
      <c r="B24">
        <v>20</v>
      </c>
      <c r="C24" s="13">
        <f>'S3 UE after recession'!C24</f>
        <v>6.0633259716792836</v>
      </c>
      <c r="D24" s="13">
        <f>'S3 UE after recession'!D24</f>
        <v>8.6438136161070407</v>
      </c>
      <c r="E24" s="13"/>
      <c r="F24" s="13">
        <f>'S3 UE after recession'!F24</f>
        <v>10.315859911201136</v>
      </c>
      <c r="G24" s="13">
        <f>'S3 UE after recession'!G24+L24*$A$2/G$2</f>
        <v>7.9193939395042783</v>
      </c>
      <c r="H24" s="13">
        <f>'S3 UE after recession'!H24+M24*$A$2/H$2</f>
        <v>6.7398093444047218</v>
      </c>
      <c r="I24" s="13">
        <f>'S3 UE after recession'!I24+N24*$A$2/I$2</f>
        <v>9.9737078118553022</v>
      </c>
      <c r="J24" s="5"/>
      <c r="K24" s="5"/>
      <c r="L24" s="10">
        <f>'S4 GE after recession'!AJ24</f>
        <v>9.9433760941824101E-2</v>
      </c>
      <c r="M24" s="10">
        <f>'S4 GE after recession'!AK24</f>
        <v>0.1717552086753904</v>
      </c>
      <c r="N24" s="10">
        <f>'S4 GE after recession'!AL24</f>
        <v>7.2374746146198543E-2</v>
      </c>
      <c r="P24">
        <v>20</v>
      </c>
      <c r="Q24" s="13">
        <f t="shared" si="3"/>
        <v>2.5300514445794104</v>
      </c>
      <c r="R24" s="13">
        <f t="shared" si="3"/>
        <v>3.7979209400631238</v>
      </c>
      <c r="T24" s="13">
        <f t="shared" si="3"/>
        <v>3.0725937628537388</v>
      </c>
      <c r="U24" s="13">
        <f t="shared" si="3"/>
        <v>2.4140333312263538</v>
      </c>
      <c r="V24" s="13">
        <f t="shared" si="3"/>
        <v>2.472974070232242</v>
      </c>
      <c r="W24" s="13">
        <f t="shared" si="3"/>
        <v>5.0067773683724086</v>
      </c>
      <c r="Y24">
        <v>20</v>
      </c>
      <c r="Z24">
        <f t="shared" si="6"/>
        <v>9.3442168027397798E-2</v>
      </c>
      <c r="AA24">
        <f t="shared" si="6"/>
        <v>-0.14058392597150515</v>
      </c>
      <c r="AC24">
        <f t="shared" si="6"/>
        <v>-0.11944930658001773</v>
      </c>
      <c r="AD24">
        <f t="shared" si="6"/>
        <v>-2.6343032418719936E-2</v>
      </c>
      <c r="AE24">
        <f t="shared" si="6"/>
        <v>0.11981129358814346</v>
      </c>
      <c r="AF24">
        <f t="shared" si="6"/>
        <v>0.11120541572473286</v>
      </c>
      <c r="AH24" s="8">
        <v>20</v>
      </c>
      <c r="AI24" s="8">
        <f t="shared" si="7"/>
        <v>2.6038000434960509</v>
      </c>
      <c r="AJ24" s="8">
        <f t="shared" si="9"/>
        <v>2.4140333312263538</v>
      </c>
      <c r="AK24" s="8">
        <f t="shared" si="9"/>
        <v>2.472974070232242</v>
      </c>
      <c r="AL24" s="8">
        <f t="shared" si="9"/>
        <v>5.0067773683724086</v>
      </c>
    </row>
    <row r="25" spans="1:38" x14ac:dyDescent="0.3">
      <c r="A25" s="1"/>
      <c r="B25">
        <v>21</v>
      </c>
      <c r="C25" s="13">
        <f>'S3 UE after recession'!C25</f>
        <v>5.9505965939266616</v>
      </c>
      <c r="D25" s="13">
        <f>'S3 UE after recession'!D25</f>
        <v>8.4195322954057907</v>
      </c>
      <c r="E25" s="13"/>
      <c r="F25" s="13">
        <f>'S3 UE after recession'!F25</f>
        <v>10.16710578554156</v>
      </c>
      <c r="G25" s="13">
        <f>'S3 UE after recession'!G25+L25*$A$2/G$2</f>
        <v>7.9481341099571434</v>
      </c>
      <c r="H25" s="13">
        <f>'S3 UE after recession'!H25+M25*$A$2/H$2</f>
        <v>6.8573880999823382</v>
      </c>
      <c r="I25" s="13">
        <f>'S3 UE after recession'!I25+N25*$A$2/I$2</f>
        <v>9.9418592739106622</v>
      </c>
      <c r="J25" s="5"/>
      <c r="K25" s="5"/>
      <c r="L25" s="10">
        <f>'S4 GE after recession'!AJ25</f>
        <v>0.1147044087934582</v>
      </c>
      <c r="M25" s="10">
        <f>'S4 GE after recession'!AK25</f>
        <v>0.17887260831638127</v>
      </c>
      <c r="N25" s="10">
        <f>'S4 GE after recession'!AL25</f>
        <v>3.6537610087567923E-2</v>
      </c>
      <c r="P25">
        <v>21</v>
      </c>
      <c r="Q25" s="13">
        <f t="shared" si="3"/>
        <v>2.4173220668267885</v>
      </c>
      <c r="R25" s="13">
        <f t="shared" si="3"/>
        <v>3.5736396193618738</v>
      </c>
      <c r="T25" s="13">
        <f t="shared" si="3"/>
        <v>2.9238396371941633</v>
      </c>
      <c r="U25" s="13">
        <f t="shared" si="3"/>
        <v>2.4427735016792189</v>
      </c>
      <c r="V25" s="13">
        <f t="shared" si="3"/>
        <v>2.5905528258098585</v>
      </c>
      <c r="W25" s="13">
        <f t="shared" si="3"/>
        <v>4.9749288304277686</v>
      </c>
      <c r="Y25">
        <v>21</v>
      </c>
      <c r="Z25">
        <f t="shared" si="6"/>
        <v>-0.11272937775262193</v>
      </c>
      <c r="AA25">
        <f t="shared" si="6"/>
        <v>-0.22428132070124995</v>
      </c>
      <c r="AC25">
        <f t="shared" si="6"/>
        <v>-0.14875412565957546</v>
      </c>
      <c r="AD25">
        <f t="shared" si="6"/>
        <v>2.8740170452865144E-2</v>
      </c>
      <c r="AE25">
        <f t="shared" si="6"/>
        <v>0.11757875557761643</v>
      </c>
      <c r="AF25">
        <f t="shared" si="6"/>
        <v>-3.1848537944640043E-2</v>
      </c>
      <c r="AH25" s="8">
        <v>21</v>
      </c>
      <c r="AI25" s="8">
        <f t="shared" si="7"/>
        <v>2.4418784354582352</v>
      </c>
      <c r="AJ25" s="8">
        <f t="shared" si="9"/>
        <v>2.4427735016792189</v>
      </c>
      <c r="AK25" s="8">
        <f t="shared" si="9"/>
        <v>2.5905528258098585</v>
      </c>
      <c r="AL25" s="8">
        <f t="shared" si="9"/>
        <v>4.9749288304277686</v>
      </c>
    </row>
    <row r="26" spans="1:38" x14ac:dyDescent="0.3">
      <c r="A26" s="1"/>
      <c r="B26">
        <v>22</v>
      </c>
      <c r="C26" s="13">
        <f>'S3 UE after recession'!C26</f>
        <v>5.8370251673107738</v>
      </c>
      <c r="D26" s="13">
        <f>'S3 UE after recession'!D26</f>
        <v>8.410649455425574</v>
      </c>
      <c r="E26" s="13"/>
      <c r="F26" s="13">
        <f>'S3 UE after recession'!F26</f>
        <v>10.067150438643994</v>
      </c>
      <c r="G26" s="13">
        <f>'S3 UE after recession'!G26+L26*$A$2/G$2</f>
        <v>8.2620505011545955</v>
      </c>
      <c r="H26" s="13">
        <f>'S3 UE after recession'!H26+M26*$A$2/H$2</f>
        <v>6.569214850800658</v>
      </c>
      <c r="I26" s="13">
        <f>'S3 UE after recession'!I26+N26*$A$2/I$2</f>
        <v>10.342172475155323</v>
      </c>
      <c r="J26" s="5"/>
      <c r="K26" s="5"/>
      <c r="L26" s="10">
        <f>'S4 GE after recession'!AJ26</f>
        <v>0.12907477832906994</v>
      </c>
      <c r="M26" s="10">
        <f>'S4 GE after recession'!AK26</f>
        <v>0.14506176729320525</v>
      </c>
      <c r="N26" s="10">
        <f>'S4 GE after recession'!AL26</f>
        <v>6.6784002836973666E-2</v>
      </c>
      <c r="P26">
        <v>22</v>
      </c>
      <c r="Q26" s="13">
        <f t="shared" si="3"/>
        <v>2.3037506402109007</v>
      </c>
      <c r="R26" s="13">
        <f t="shared" si="3"/>
        <v>3.564756779381657</v>
      </c>
      <c r="T26" s="13">
        <f t="shared" si="3"/>
        <v>2.823884290296597</v>
      </c>
      <c r="U26" s="13">
        <f t="shared" si="3"/>
        <v>2.756689892876671</v>
      </c>
      <c r="V26" s="13">
        <f t="shared" si="3"/>
        <v>2.3023795766281783</v>
      </c>
      <c r="W26" s="13">
        <f t="shared" si="3"/>
        <v>5.3752420316724292</v>
      </c>
      <c r="Y26">
        <v>22</v>
      </c>
      <c r="Z26">
        <f t="shared" si="6"/>
        <v>-0.11357142661588782</v>
      </c>
      <c r="AA26">
        <f t="shared" si="6"/>
        <v>-8.8828399802167723E-3</v>
      </c>
      <c r="AC26">
        <f t="shared" si="6"/>
        <v>-9.9955346897566244E-2</v>
      </c>
      <c r="AD26">
        <f t="shared" si="6"/>
        <v>0.31391639119745207</v>
      </c>
      <c r="AE26">
        <f t="shared" si="6"/>
        <v>-0.28817324918168019</v>
      </c>
      <c r="AF26">
        <f t="shared" si="6"/>
        <v>0.40031320124466063</v>
      </c>
      <c r="AH26" s="8">
        <v>22</v>
      </c>
      <c r="AI26" s="8">
        <f t="shared" si="7"/>
        <v>2.3677418976270115</v>
      </c>
      <c r="AJ26" s="8">
        <f t="shared" si="9"/>
        <v>2.756689892876671</v>
      </c>
      <c r="AK26" s="8">
        <f t="shared" si="9"/>
        <v>2.3023795766281783</v>
      </c>
      <c r="AL26" s="8">
        <f t="shared" si="9"/>
        <v>5.3752420316724292</v>
      </c>
    </row>
    <row r="27" spans="1:38" x14ac:dyDescent="0.3">
      <c r="A27" s="1"/>
      <c r="B27">
        <v>23</v>
      </c>
      <c r="C27" s="13">
        <f>'S3 UE after recession'!C27</f>
        <v>6.0392239462660022</v>
      </c>
      <c r="D27" s="13">
        <f>'S3 UE after recession'!D27</f>
        <v>8.37726882153882</v>
      </c>
      <c r="E27" s="13"/>
      <c r="F27" s="13">
        <f>'S3 UE after recession'!F27</f>
        <v>10.051931104139292</v>
      </c>
      <c r="G27" s="13">
        <f>'S3 UE after recession'!G27+L27*$A$2/G$2</f>
        <v>8.3580553997472098</v>
      </c>
      <c r="H27" s="13">
        <f>'S3 UE after recession'!H27+M27*$A$2/H$2</f>
        <v>6.4664048535680179</v>
      </c>
      <c r="I27" s="13">
        <f>'S3 UE after recession'!I27+N27*$A$2/I$2</f>
        <v>10.159104540981696</v>
      </c>
      <c r="J27" s="5"/>
      <c r="K27" s="5"/>
      <c r="L27" s="10">
        <f>'S4 GE after recession'!AJ27</f>
        <v>0.10660849474210422</v>
      </c>
      <c r="M27" s="10">
        <f>'S4 GE after recession'!AK27</f>
        <v>0.11264489121677414</v>
      </c>
      <c r="N27" s="10">
        <f>'S4 GE after recession'!AL27</f>
        <v>5.2228140384005708E-2</v>
      </c>
      <c r="P27">
        <v>23</v>
      </c>
      <c r="Q27" s="13">
        <f t="shared" si="3"/>
        <v>2.5059494191661291</v>
      </c>
      <c r="R27" s="13">
        <f t="shared" si="3"/>
        <v>3.5313761454949031</v>
      </c>
      <c r="T27" s="13">
        <f t="shared" si="3"/>
        <v>2.8086649557918957</v>
      </c>
      <c r="U27" s="13">
        <f t="shared" si="3"/>
        <v>2.8526947914692853</v>
      </c>
      <c r="V27" s="13">
        <f t="shared" si="3"/>
        <v>2.1995695793955381</v>
      </c>
      <c r="W27" s="13">
        <f t="shared" si="3"/>
        <v>5.1921740974988024</v>
      </c>
      <c r="Y27">
        <v>23</v>
      </c>
      <c r="Z27">
        <f t="shared" si="6"/>
        <v>0.20219877895522842</v>
      </c>
      <c r="AA27">
        <f t="shared" si="6"/>
        <v>-3.3380633886753941E-2</v>
      </c>
      <c r="AC27">
        <f t="shared" si="6"/>
        <v>-1.5219334504701365E-2</v>
      </c>
      <c r="AD27">
        <f t="shared" si="6"/>
        <v>9.6004898592614296E-2</v>
      </c>
      <c r="AE27">
        <f t="shared" si="6"/>
        <v>-0.10280999723264017</v>
      </c>
      <c r="AF27">
        <f t="shared" si="6"/>
        <v>-0.18306793417362677</v>
      </c>
      <c r="AH27" s="8">
        <v>23</v>
      </c>
      <c r="AI27" s="8">
        <f t="shared" si="7"/>
        <v>2.4189415011482693</v>
      </c>
      <c r="AJ27" s="8">
        <f t="shared" si="9"/>
        <v>2.8526947914692853</v>
      </c>
      <c r="AK27" s="8">
        <f t="shared" si="9"/>
        <v>2.1995695793955381</v>
      </c>
      <c r="AL27" s="8">
        <f t="shared" si="9"/>
        <v>5.1921740974988024</v>
      </c>
    </row>
    <row r="28" spans="1:38" x14ac:dyDescent="0.3">
      <c r="A28" s="1"/>
      <c r="B28">
        <v>24</v>
      </c>
      <c r="C28" s="13">
        <f>'S3 UE after recession'!C28</f>
        <v>6.0192700729927013</v>
      </c>
      <c r="D28" s="13">
        <f>'S3 UE after recession'!D28</f>
        <v>8.2694960212201583</v>
      </c>
      <c r="E28" s="13"/>
      <c r="F28" s="13">
        <f>'S3 UE after recession'!F28</f>
        <v>9.4384194137227517</v>
      </c>
      <c r="G28" s="13">
        <f>'S3 UE after recession'!G28+L28*$A$2/G$2</f>
        <v>8.347782247208702</v>
      </c>
      <c r="H28" s="13">
        <f>'S3 UE after recession'!H28+M28*$A$2/H$2</f>
        <v>6.3861114695316861</v>
      </c>
      <c r="I28" s="13">
        <f>'S3 UE after recession'!I28+N28*$A$2/I$2</f>
        <v>10.031958013300667</v>
      </c>
      <c r="J28" s="5"/>
      <c r="K28" s="5"/>
      <c r="L28" s="10">
        <f>'S4 GE after recession'!AJ28</f>
        <v>0.13488309386162944</v>
      </c>
      <c r="M28" s="10">
        <f>'S4 GE after recession'!AK28</f>
        <v>0.10016429979126996</v>
      </c>
      <c r="N28" s="10">
        <f>'S4 GE after recession'!AL28</f>
        <v>3.400101395552603E-2</v>
      </c>
      <c r="P28">
        <v>24</v>
      </c>
      <c r="Q28" s="13">
        <f t="shared" si="3"/>
        <v>2.4859955458928282</v>
      </c>
      <c r="R28" s="13">
        <f t="shared" si="3"/>
        <v>3.4236033451762413</v>
      </c>
      <c r="T28" s="13">
        <f t="shared" si="3"/>
        <v>2.1951532653753549</v>
      </c>
      <c r="U28" s="13">
        <f t="shared" si="3"/>
        <v>2.8424216389307775</v>
      </c>
      <c r="V28" s="13">
        <f t="shared" si="3"/>
        <v>2.1192761953592063</v>
      </c>
      <c r="W28" s="13">
        <f t="shared" si="3"/>
        <v>5.0650275698177731</v>
      </c>
      <c r="Y28">
        <v>24</v>
      </c>
      <c r="Z28">
        <f t="shared" si="6"/>
        <v>-1.9953873273300893E-2</v>
      </c>
      <c r="AA28">
        <f t="shared" si="6"/>
        <v>-0.10777280031866177</v>
      </c>
      <c r="AC28">
        <f t="shared" si="6"/>
        <v>-0.61351169041654074</v>
      </c>
      <c r="AD28">
        <f t="shared" si="6"/>
        <v>-1.0273152538507802E-2</v>
      </c>
      <c r="AE28">
        <f t="shared" si="6"/>
        <v>-8.0293384036331794E-2</v>
      </c>
      <c r="AF28">
        <f t="shared" si="6"/>
        <v>-0.1271465276810293</v>
      </c>
      <c r="AH28" s="8">
        <v>24</v>
      </c>
      <c r="AI28" s="8">
        <f t="shared" si="7"/>
        <v>2.1718620464787683</v>
      </c>
      <c r="AJ28" s="8">
        <f t="shared" si="9"/>
        <v>2.8424216389307775</v>
      </c>
      <c r="AK28" s="8">
        <f t="shared" si="9"/>
        <v>2.1192761953592063</v>
      </c>
      <c r="AL28" s="8">
        <f t="shared" si="9"/>
        <v>5.0650275698177731</v>
      </c>
    </row>
    <row r="29" spans="1:38" x14ac:dyDescent="0.3">
      <c r="A29" s="1"/>
      <c r="B29">
        <v>25</v>
      </c>
      <c r="C29" s="13">
        <f>'S3 UE after recession'!C29</f>
        <v>5.8375398357719419</v>
      </c>
      <c r="D29" s="13">
        <f>'S3 UE after recession'!D29</f>
        <v>8.2026078022222464</v>
      </c>
      <c r="E29" s="13"/>
      <c r="F29" s="13">
        <f>'S3 UE after recession'!F29</f>
        <v>9.4652992488706325</v>
      </c>
      <c r="G29" s="13">
        <f>'S3 UE after recession'!G29+L29*$A$2/G$2</f>
        <v>8.4452096437965487</v>
      </c>
      <c r="H29" s="13">
        <f>'S3 UE after recession'!H29+M29*$A$2/H$2</f>
        <v>6.4203057641087931</v>
      </c>
      <c r="I29" s="13">
        <f>'S3 UE after recession'!I29+N29*$A$2/I$2</f>
        <v>9.9196159057003719</v>
      </c>
      <c r="J29" s="5"/>
      <c r="K29" s="5"/>
      <c r="L29" s="10">
        <f>'S4 GE after recession'!AJ29</f>
        <v>0.16424933472238495</v>
      </c>
      <c r="M29" s="10">
        <f>'S4 GE after recession'!AK29</f>
        <v>7.6142141183757228E-2</v>
      </c>
      <c r="N29" s="10">
        <f>'S4 GE after recession'!AL29</f>
        <v>2.6299340080328353E-2</v>
      </c>
      <c r="P29">
        <v>25</v>
      </c>
      <c r="Q29" s="13">
        <f t="shared" si="3"/>
        <v>2.3042653086720688</v>
      </c>
      <c r="R29" s="13">
        <f t="shared" si="3"/>
        <v>3.3567151261783295</v>
      </c>
      <c r="T29" s="13">
        <f t="shared" si="3"/>
        <v>2.2220331005232357</v>
      </c>
      <c r="U29" s="13">
        <f t="shared" si="3"/>
        <v>2.9398490355186242</v>
      </c>
      <c r="V29" s="13">
        <f t="shared" si="3"/>
        <v>2.1534704899363133</v>
      </c>
      <c r="W29" s="13">
        <f t="shared" si="3"/>
        <v>4.9526854622174783</v>
      </c>
      <c r="Y29">
        <v>25</v>
      </c>
      <c r="Z29">
        <f t="shared" si="6"/>
        <v>-0.18173023722075943</v>
      </c>
      <c r="AA29">
        <f t="shared" si="6"/>
        <v>-6.6888218997911864E-2</v>
      </c>
      <c r="AC29">
        <f t="shared" si="6"/>
        <v>2.6879835147880726E-2</v>
      </c>
      <c r="AD29">
        <f t="shared" si="6"/>
        <v>9.7427396587846715E-2</v>
      </c>
      <c r="AE29">
        <f t="shared" si="6"/>
        <v>3.4194294577106987E-2</v>
      </c>
      <c r="AF29">
        <f t="shared" si="6"/>
        <v>-0.11234210760029484</v>
      </c>
      <c r="AH29" s="8">
        <v>25</v>
      </c>
      <c r="AI29" s="8">
        <f t="shared" si="7"/>
        <v>2.0979491727885047</v>
      </c>
      <c r="AJ29" s="8">
        <f t="shared" si="9"/>
        <v>2.9398490355186242</v>
      </c>
      <c r="AK29" s="8">
        <f t="shared" si="9"/>
        <v>2.1534704899363133</v>
      </c>
      <c r="AL29" s="8">
        <f t="shared" si="9"/>
        <v>4.9526854622174783</v>
      </c>
    </row>
    <row r="30" spans="1:38" x14ac:dyDescent="0.3">
      <c r="A30" s="1"/>
      <c r="B30">
        <v>26</v>
      </c>
      <c r="C30" s="13">
        <f>'S3 UE after recession'!C30</f>
        <v>5.7278348598261193</v>
      </c>
      <c r="D30" s="13">
        <f>'S3 UE after recession'!D30</f>
        <v>7.9360397750015803</v>
      </c>
      <c r="E30" s="13"/>
      <c r="F30" s="13">
        <f>'S3 UE after recession'!F30</f>
        <v>9.1559956544194918</v>
      </c>
      <c r="G30" s="13">
        <f>'S3 UE after recession'!G30+L30*$A$2/G$2</f>
        <v>8.2130158844961425</v>
      </c>
      <c r="H30" s="13">
        <f>'S3 UE after recession'!H30+M30*$A$2/H$2</f>
        <v>6.407743002287023</v>
      </c>
      <c r="I30" s="13">
        <f>'S3 UE after recession'!I30+N30*$A$2/I$2</f>
        <v>9.8487695720036363</v>
      </c>
      <c r="J30" s="5"/>
      <c r="K30" s="5"/>
      <c r="L30" s="10">
        <f>'S4 GE after recession'!AJ30</f>
        <v>0.11822010726240978</v>
      </c>
      <c r="M30" s="10">
        <f>'S4 GE after recession'!AK30</f>
        <v>5.8286254399824759E-2</v>
      </c>
      <c r="N30" s="10">
        <f>'S4 GE after recession'!AL30</f>
        <v>7.611151114483565E-3</v>
      </c>
      <c r="P30">
        <v>26</v>
      </c>
      <c r="Q30" s="13">
        <f t="shared" si="3"/>
        <v>2.1945603327262462</v>
      </c>
      <c r="R30" s="13">
        <f t="shared" si="3"/>
        <v>3.0901470989576634</v>
      </c>
      <c r="T30" s="13">
        <f t="shared" si="3"/>
        <v>1.912729506072095</v>
      </c>
      <c r="U30" s="13">
        <f t="shared" si="3"/>
        <v>2.707655276218218</v>
      </c>
      <c r="V30" s="13">
        <f t="shared" si="3"/>
        <v>2.1409077281145432</v>
      </c>
      <c r="W30" s="13">
        <f t="shared" si="3"/>
        <v>4.8818391285207428</v>
      </c>
      <c r="Y30">
        <v>26</v>
      </c>
      <c r="Z30">
        <f t="shared" si="6"/>
        <v>-0.10970497594582262</v>
      </c>
      <c r="AA30">
        <f t="shared" si="6"/>
        <v>-0.26656802722066608</v>
      </c>
      <c r="AC30">
        <f t="shared" si="6"/>
        <v>-0.30930359445114064</v>
      </c>
      <c r="AD30">
        <f t="shared" si="6"/>
        <v>-0.2321937593004062</v>
      </c>
      <c r="AE30">
        <f t="shared" si="6"/>
        <v>-1.2562761821770074E-2</v>
      </c>
      <c r="AF30">
        <f t="shared" si="6"/>
        <v>-7.0846333696735542E-2</v>
      </c>
      <c r="AH30" s="8">
        <v>26</v>
      </c>
      <c r="AI30" s="8">
        <f t="shared" si="7"/>
        <v>1.869423640249295</v>
      </c>
      <c r="AJ30" s="8">
        <f t="shared" si="9"/>
        <v>2.707655276218218</v>
      </c>
      <c r="AK30" s="8">
        <f t="shared" si="9"/>
        <v>2.1409077281145432</v>
      </c>
      <c r="AL30" s="8">
        <f t="shared" si="9"/>
        <v>4.8818391285207428</v>
      </c>
    </row>
    <row r="31" spans="1:38" x14ac:dyDescent="0.3">
      <c r="A31" s="1"/>
      <c r="B31">
        <v>27</v>
      </c>
      <c r="C31" s="13">
        <f>'S3 UE after recession'!C31</f>
        <v>5.8168131068801889</v>
      </c>
      <c r="D31" s="13">
        <f>'S3 UE after recession'!D31</f>
        <v>7.711741299816838</v>
      </c>
      <c r="E31" s="13"/>
      <c r="F31" s="13">
        <f>'S3 UE after recession'!F31</f>
        <v>8.833515000982791</v>
      </c>
      <c r="G31" s="13">
        <f>'S3 UE after recession'!G31+L31*$A$2/G$2</f>
        <v>8.019840293297321</v>
      </c>
      <c r="H31" s="13">
        <f>'S3 UE after recession'!H31+M31*$A$2/H$2</f>
        <v>6.6650837961986982</v>
      </c>
      <c r="I31" s="13">
        <f>'S3 UE after recession'!I31+N31*$A$2/I$2</f>
        <v>9.9375298933947516</v>
      </c>
      <c r="J31" s="5"/>
      <c r="K31" s="5"/>
      <c r="L31" s="10">
        <f>'S4 GE after recession'!AJ31</f>
        <v>0.13350215965004505</v>
      </c>
      <c r="M31" s="10">
        <f>'S4 GE after recession'!AK31</f>
        <v>7.2241825029419754E-2</v>
      </c>
      <c r="N31" s="10">
        <f>'S4 GE after recession'!AL31</f>
        <v>1.3710247426513472E-2</v>
      </c>
      <c r="P31">
        <v>27</v>
      </c>
      <c r="Q31" s="13">
        <f t="shared" si="3"/>
        <v>2.2835385797803158</v>
      </c>
      <c r="R31" s="13">
        <f t="shared" si="3"/>
        <v>2.865848623772921</v>
      </c>
      <c r="T31" s="13">
        <f t="shared" si="3"/>
        <v>1.5902488526353942</v>
      </c>
      <c r="U31" s="13">
        <f t="shared" si="3"/>
        <v>2.5144796850193964</v>
      </c>
      <c r="V31" s="13">
        <f t="shared" si="3"/>
        <v>2.3982485220262184</v>
      </c>
      <c r="W31" s="13">
        <f t="shared" si="3"/>
        <v>4.970599449911858</v>
      </c>
      <c r="Y31">
        <v>27</v>
      </c>
      <c r="Z31">
        <f t="shared" si="6"/>
        <v>8.8978247054069648E-2</v>
      </c>
      <c r="AA31">
        <f t="shared" si="6"/>
        <v>-0.22429847518474233</v>
      </c>
      <c r="AC31">
        <f t="shared" si="6"/>
        <v>-0.32248065343670085</v>
      </c>
      <c r="AD31">
        <f t="shared" si="6"/>
        <v>-0.19317559119882155</v>
      </c>
      <c r="AE31">
        <f t="shared" si="6"/>
        <v>0.25734079391167519</v>
      </c>
      <c r="AF31">
        <f t="shared" si="6"/>
        <v>8.8760321391115227E-2</v>
      </c>
      <c r="AH31" s="8">
        <v>27</v>
      </c>
      <c r="AI31" s="8">
        <f t="shared" si="7"/>
        <v>1.7168233463935039</v>
      </c>
      <c r="AJ31" s="8">
        <f t="shared" si="9"/>
        <v>2.5144796850193964</v>
      </c>
      <c r="AK31" s="8">
        <f t="shared" si="9"/>
        <v>2.3982485220262184</v>
      </c>
      <c r="AL31" s="8">
        <f t="shared" si="9"/>
        <v>4.970599449911858</v>
      </c>
    </row>
    <row r="32" spans="1:38" x14ac:dyDescent="0.3">
      <c r="A32" s="1"/>
      <c r="B32">
        <v>28</v>
      </c>
      <c r="C32" s="13">
        <f>'S3 UE after recession'!C32</f>
        <v>5.7254023598956287</v>
      </c>
      <c r="D32" s="13">
        <f>'S3 UE after recession'!D32</f>
        <v>7.5933413852859317</v>
      </c>
      <c r="E32" s="13"/>
      <c r="F32" s="13">
        <f>'S3 UE after recession'!F32</f>
        <v>8.4640196742345939</v>
      </c>
      <c r="G32" s="13">
        <f>'S3 UE after recession'!G32+L32*$A$2/G$2</f>
        <v>8.1530032062215039</v>
      </c>
      <c r="H32" s="13">
        <f>'S3 UE after recession'!H32+M32*$A$2/H$2</f>
        <v>6.5358966943547223</v>
      </c>
      <c r="I32" s="13">
        <f>'S3 UE after recession'!I32+N32*$A$2/I$2</f>
        <v>9.9230436368015962</v>
      </c>
      <c r="J32" s="5"/>
      <c r="K32" s="5"/>
      <c r="L32" s="10">
        <f>'S4 GE after recession'!AJ32</f>
        <v>0.13878220595800425</v>
      </c>
      <c r="M32" s="10">
        <f>'S4 GE after recession'!AK32</f>
        <v>7.6275889072195152E-2</v>
      </c>
      <c r="N32" s="10">
        <f>'S4 GE after recession'!AL32</f>
        <v>7.3131660505179885E-3</v>
      </c>
      <c r="P32">
        <v>28</v>
      </c>
      <c r="Q32" s="13">
        <f t="shared" si="3"/>
        <v>2.1921278327957556</v>
      </c>
      <c r="R32" s="13">
        <f t="shared" si="3"/>
        <v>2.7474487092420148</v>
      </c>
      <c r="T32" s="13">
        <f t="shared" si="3"/>
        <v>1.2207535258871971</v>
      </c>
      <c r="U32" s="13">
        <f t="shared" si="3"/>
        <v>2.6476425979435794</v>
      </c>
      <c r="V32" s="13">
        <f t="shared" si="3"/>
        <v>2.2690614201822425</v>
      </c>
      <c r="W32" s="13">
        <f t="shared" si="3"/>
        <v>4.9561131933187026</v>
      </c>
      <c r="Y32">
        <v>28</v>
      </c>
      <c r="Z32">
        <f t="shared" si="6"/>
        <v>-9.1410746984560198E-2</v>
      </c>
      <c r="AA32">
        <f t="shared" si="6"/>
        <v>-0.11839991453090626</v>
      </c>
      <c r="AC32">
        <f t="shared" si="6"/>
        <v>-0.36949532674819707</v>
      </c>
      <c r="AD32">
        <f t="shared" si="6"/>
        <v>0.13316291292418292</v>
      </c>
      <c r="AE32">
        <f t="shared" si="6"/>
        <v>-0.12918710184397586</v>
      </c>
      <c r="AF32">
        <f t="shared" si="6"/>
        <v>-1.4486256593155389E-2</v>
      </c>
      <c r="AH32" s="8">
        <v>28</v>
      </c>
      <c r="AI32" s="8">
        <f t="shared" si="7"/>
        <v>1.523721350305616</v>
      </c>
      <c r="AJ32" s="8">
        <f t="shared" si="9"/>
        <v>2.6476425979435794</v>
      </c>
      <c r="AK32" s="8">
        <f t="shared" si="9"/>
        <v>2.2690614201822425</v>
      </c>
      <c r="AL32" s="8">
        <f t="shared" si="9"/>
        <v>4.9561131933187026</v>
      </c>
    </row>
    <row r="33" spans="1:38" x14ac:dyDescent="0.3">
      <c r="A33" s="1"/>
      <c r="B33">
        <v>29</v>
      </c>
      <c r="C33" s="13">
        <f>'S3 UE after recession'!C33</f>
        <v>5.6699190176133811</v>
      </c>
      <c r="D33" s="13">
        <f>'S3 UE after recession'!D33</f>
        <v>7.6556722996260946</v>
      </c>
      <c r="E33" s="13"/>
      <c r="F33" s="13">
        <f>'S3 UE after recession'!F33</f>
        <v>8.3069965368967402</v>
      </c>
      <c r="G33" s="13">
        <f>'S3 UE after recession'!G33+L33*$A$2/G$2</f>
        <v>8.1134456573932834</v>
      </c>
      <c r="H33" s="13">
        <f>'S3 UE after recession'!H33+M33*$A$2/H$2</f>
        <v>6.1721641910849154</v>
      </c>
      <c r="I33" s="13">
        <f>'S3 UE after recession'!I33+N33*$A$2/I$2</f>
        <v>9.6357327621998472</v>
      </c>
      <c r="J33" s="5"/>
      <c r="K33" s="5"/>
      <c r="L33" s="10">
        <f>'S4 GE after recession'!AJ33</f>
        <v>0.13351627598480514</v>
      </c>
      <c r="M33" s="10">
        <f>'S4 GE after recession'!AK33</f>
        <v>1.935177447274599E-2</v>
      </c>
      <c r="N33" s="10">
        <f>'S4 GE after recession'!AL33</f>
        <v>-8.0948920054153134E-4</v>
      </c>
      <c r="P33">
        <v>29</v>
      </c>
      <c r="Q33" s="13">
        <f t="shared" si="3"/>
        <v>2.136644490513508</v>
      </c>
      <c r="R33" s="13">
        <f t="shared" si="3"/>
        <v>2.8097796235821777</v>
      </c>
      <c r="T33" s="13">
        <f t="shared" si="3"/>
        <v>1.0637303885493434</v>
      </c>
      <c r="U33" s="13">
        <f t="shared" si="3"/>
        <v>2.6080850491153589</v>
      </c>
      <c r="V33" s="13">
        <f t="shared" si="3"/>
        <v>1.9053289169124357</v>
      </c>
      <c r="W33" s="13">
        <f t="shared" si="3"/>
        <v>4.6688023187169536</v>
      </c>
      <c r="Y33">
        <v>29</v>
      </c>
      <c r="Z33">
        <f t="shared" si="6"/>
        <v>-5.5483342282247605E-2</v>
      </c>
      <c r="AA33">
        <f t="shared" si="6"/>
        <v>6.2330914340162913E-2</v>
      </c>
      <c r="AC33">
        <f t="shared" si="6"/>
        <v>-0.15702313733785367</v>
      </c>
      <c r="AD33">
        <f t="shared" si="6"/>
        <v>-3.955754882822049E-2</v>
      </c>
      <c r="AE33">
        <f t="shared" si="6"/>
        <v>-0.36373250326980688</v>
      </c>
      <c r="AF33">
        <f t="shared" si="6"/>
        <v>-0.28731087460174898</v>
      </c>
      <c r="AH33" s="8">
        <v>29</v>
      </c>
      <c r="AI33" s="8">
        <f t="shared" si="7"/>
        <v>1.4736628285456366</v>
      </c>
      <c r="AJ33" s="8">
        <f t="shared" si="9"/>
        <v>2.6080850491153589</v>
      </c>
      <c r="AK33" s="8">
        <f t="shared" si="9"/>
        <v>1.9053289169124357</v>
      </c>
      <c r="AL33" s="8">
        <f t="shared" si="9"/>
        <v>4.6688023187169536</v>
      </c>
    </row>
    <row r="34" spans="1:38" x14ac:dyDescent="0.3">
      <c r="A34" s="1"/>
      <c r="B34">
        <v>30</v>
      </c>
      <c r="C34" s="13">
        <f>'S3 UE after recession'!C34</f>
        <v>5.6582304668643539</v>
      </c>
      <c r="D34" s="13">
        <f>'S3 UE after recession'!D34</f>
        <v>7.3586027731697392</v>
      </c>
      <c r="E34" s="13"/>
      <c r="F34" s="13">
        <f>'S3 UE after recession'!F34</f>
        <v>8.0278765517917456</v>
      </c>
      <c r="G34" s="13">
        <f>'S3 UE after recession'!G34+L34*$A$2/G$2</f>
        <v>8.1184902970160522</v>
      </c>
      <c r="H34" s="13">
        <f>'S3 UE after recession'!H34+M34*$A$2/H$2</f>
        <v>6.1090513307061194</v>
      </c>
      <c r="I34" s="13">
        <f>'S3 UE after recession'!I34+N34*$A$2/I$2</f>
        <v>9.5158152455012424</v>
      </c>
      <c r="J34" s="5"/>
      <c r="K34" s="5"/>
      <c r="L34" s="10">
        <f>'S4 GE after recession'!AJ34</f>
        <v>0.16827325790840336</v>
      </c>
      <c r="M34" s="10">
        <f>'S4 GE after recession'!AK34</f>
        <v>4.1426938059886953E-3</v>
      </c>
      <c r="N34" s="10">
        <f>'S4 GE after recession'!AL34</f>
        <v>1.8284683874437657E-2</v>
      </c>
      <c r="P34">
        <v>30</v>
      </c>
      <c r="Q34" s="13">
        <f t="shared" si="3"/>
        <v>2.1249559397644808</v>
      </c>
      <c r="R34" s="13">
        <f t="shared" si="3"/>
        <v>2.5127100971258223</v>
      </c>
      <c r="T34" s="13">
        <f t="shared" si="3"/>
        <v>0.78461040344434885</v>
      </c>
      <c r="U34" s="13">
        <f t="shared" si="3"/>
        <v>2.6131296887381277</v>
      </c>
      <c r="V34" s="13">
        <f t="shared" si="3"/>
        <v>1.8422160565336396</v>
      </c>
      <c r="W34" s="13">
        <f t="shared" si="3"/>
        <v>4.5488848020183488</v>
      </c>
      <c r="Y34">
        <v>30</v>
      </c>
      <c r="Z34">
        <f t="shared" si="6"/>
        <v>-1.1688550749027193E-2</v>
      </c>
      <c r="AA34">
        <f t="shared" si="6"/>
        <v>-0.29706952645635543</v>
      </c>
      <c r="AC34">
        <f t="shared" si="6"/>
        <v>-0.27911998510499458</v>
      </c>
      <c r="AD34">
        <f t="shared" si="6"/>
        <v>5.0446396227687984E-3</v>
      </c>
      <c r="AE34">
        <f t="shared" si="6"/>
        <v>-6.3112860378796043E-2</v>
      </c>
      <c r="AF34">
        <f t="shared" si="6"/>
        <v>-0.11991751669860484</v>
      </c>
      <c r="AH34" s="8">
        <v>30</v>
      </c>
      <c r="AI34" s="8">
        <f t="shared" si="7"/>
        <v>1.2777034744421776</v>
      </c>
      <c r="AJ34" s="8">
        <f t="shared" si="9"/>
        <v>2.6131296887381277</v>
      </c>
      <c r="AK34" s="8">
        <f t="shared" si="9"/>
        <v>1.8422160565336396</v>
      </c>
      <c r="AL34" s="8">
        <f t="shared" si="9"/>
        <v>4.5488848020183488</v>
      </c>
    </row>
    <row r="35" spans="1:38" x14ac:dyDescent="0.3">
      <c r="A35" s="1"/>
      <c r="B35">
        <v>31</v>
      </c>
      <c r="C35" s="13">
        <f>'S3 UE after recession'!C35</f>
        <v>5.6378596100662124</v>
      </c>
      <c r="D35" s="13">
        <f>'S3 UE after recession'!D35</f>
        <v>7.6362309016008769</v>
      </c>
      <c r="E35" s="13"/>
      <c r="F35" s="13">
        <f>'S3 UE after recession'!F35</f>
        <v>7.8062425076588378</v>
      </c>
      <c r="G35" s="13">
        <f>'S3 UE after recession'!G35+L35*$A$2/G$2</f>
        <v>7.9061068671743193</v>
      </c>
      <c r="H35" s="13">
        <f>'S3 UE after recession'!H35+M35*$A$2/H$2</f>
        <v>5.9978532127269286</v>
      </c>
      <c r="I35" s="13">
        <f>'S3 UE after recession'!I35+N35*$A$2/I$2</f>
        <v>9.3288507940729506</v>
      </c>
      <c r="J35" s="5"/>
      <c r="K35" s="5"/>
      <c r="L35" s="10">
        <f>'S4 GE after recession'!AJ35</f>
        <v>0.14889843488073748</v>
      </c>
      <c r="M35" s="10">
        <f>'S4 GE after recession'!AK35</f>
        <v>9.1707919122602025E-3</v>
      </c>
      <c r="N35" s="10">
        <f>'S4 GE after recession'!AL35</f>
        <v>-2.5819037276201183E-2</v>
      </c>
      <c r="P35">
        <v>31</v>
      </c>
      <c r="Q35" s="13">
        <f t="shared" si="3"/>
        <v>2.1045850829663393</v>
      </c>
      <c r="R35" s="13">
        <f t="shared" si="3"/>
        <v>2.79033822555696</v>
      </c>
      <c r="T35" s="13">
        <f t="shared" si="3"/>
        <v>0.56297635931144097</v>
      </c>
      <c r="U35" s="13">
        <f t="shared" si="3"/>
        <v>2.4007462588963948</v>
      </c>
      <c r="V35" s="13">
        <f t="shared" si="3"/>
        <v>1.7310179385544489</v>
      </c>
      <c r="W35" s="13">
        <f t="shared" si="3"/>
        <v>4.361920350590057</v>
      </c>
      <c r="Y35">
        <v>31</v>
      </c>
      <c r="Z35">
        <f t="shared" si="6"/>
        <v>-2.0370856798141546E-2</v>
      </c>
      <c r="AA35">
        <f t="shared" si="6"/>
        <v>0.27762812843113771</v>
      </c>
      <c r="AC35">
        <f t="shared" si="6"/>
        <v>-0.22163404413290788</v>
      </c>
      <c r="AD35">
        <f t="shared" si="6"/>
        <v>-0.21238342984173286</v>
      </c>
      <c r="AE35">
        <f t="shared" si="6"/>
        <v>-0.11119811797919077</v>
      </c>
      <c r="AF35">
        <f t="shared" si="6"/>
        <v>-0.18696445142829177</v>
      </c>
      <c r="AH35" s="8">
        <v>31</v>
      </c>
      <c r="AI35" s="8">
        <f t="shared" si="7"/>
        <v>1.2895778836088736</v>
      </c>
      <c r="AJ35" s="8">
        <f t="shared" si="9"/>
        <v>2.4007462588963948</v>
      </c>
      <c r="AK35" s="8">
        <f t="shared" si="9"/>
        <v>1.7310179385544489</v>
      </c>
      <c r="AL35" s="8">
        <f t="shared" si="9"/>
        <v>4.361920350590057</v>
      </c>
    </row>
    <row r="36" spans="1:38" x14ac:dyDescent="0.3">
      <c r="A36" s="1"/>
      <c r="B36">
        <v>32</v>
      </c>
      <c r="C36" s="13">
        <f>'S3 UE after recession'!C36</f>
        <v>5.6434749820034966</v>
      </c>
      <c r="D36" s="13">
        <f>'S3 UE after recession'!D36</f>
        <v>7.7549879378358515</v>
      </c>
      <c r="E36" s="13"/>
      <c r="F36" s="13">
        <f>'S3 UE after recession'!F36</f>
        <v>7.7595308438245816</v>
      </c>
      <c r="G36" s="13">
        <f>'S3 UE after recession'!G36+L36*$A$2/G$2</f>
        <v>7.7534710212695828</v>
      </c>
      <c r="H36" s="13">
        <f>'S3 UE after recession'!H36+M36*$A$2/H$2</f>
        <v>5.7288447390851251</v>
      </c>
      <c r="I36" s="13">
        <f>'S3 UE after recession'!I36+N36*$A$2/I$2</f>
        <v>9.1871764609485407</v>
      </c>
      <c r="J36" s="5"/>
      <c r="K36" s="5"/>
      <c r="L36" s="10">
        <f>'S4 GE after recession'!AJ36</f>
        <v>0.13983714851661072</v>
      </c>
      <c r="M36" s="10">
        <f>'S4 GE after recession'!AK36</f>
        <v>-2.0867754498636704E-2</v>
      </c>
      <c r="N36" s="10">
        <f>'S4 GE after recession'!AL36</f>
        <v>-6.5764040352066122E-2</v>
      </c>
      <c r="P36">
        <v>32</v>
      </c>
      <c r="Q36" s="13">
        <f t="shared" si="3"/>
        <v>2.1102004549036235</v>
      </c>
      <c r="R36" s="13">
        <f t="shared" si="3"/>
        <v>2.9090952617919346</v>
      </c>
      <c r="T36" s="13">
        <f t="shared" si="3"/>
        <v>0.51626469547718479</v>
      </c>
      <c r="U36" s="13">
        <f t="shared" si="3"/>
        <v>2.2481104129916583</v>
      </c>
      <c r="V36" s="13">
        <f t="shared" si="3"/>
        <v>1.4620094649126454</v>
      </c>
      <c r="W36" s="13">
        <f t="shared" si="3"/>
        <v>4.2202460174656471</v>
      </c>
      <c r="Y36">
        <v>32</v>
      </c>
      <c r="Z36">
        <f t="shared" si="6"/>
        <v>5.6153719372842303E-3</v>
      </c>
      <c r="AA36">
        <f t="shared" si="6"/>
        <v>0.11875703623497458</v>
      </c>
      <c r="AC36">
        <f t="shared" si="6"/>
        <v>-4.6711663834256179E-2</v>
      </c>
      <c r="AD36">
        <f t="shared" si="6"/>
        <v>-0.15263584590473656</v>
      </c>
      <c r="AE36">
        <f t="shared" si="6"/>
        <v>-0.26900847364180347</v>
      </c>
      <c r="AF36">
        <f t="shared" si="6"/>
        <v>-0.14167433312440991</v>
      </c>
      <c r="AH36" s="8">
        <v>32</v>
      </c>
      <c r="AI36" s="8">
        <f t="shared" si="7"/>
        <v>1.3154647983882077</v>
      </c>
      <c r="AJ36" s="8">
        <f t="shared" si="9"/>
        <v>2.2481104129916583</v>
      </c>
      <c r="AK36" s="8">
        <f t="shared" si="9"/>
        <v>1.4620094649126454</v>
      </c>
      <c r="AL36" s="8">
        <f t="shared" si="9"/>
        <v>4.2202460174656471</v>
      </c>
    </row>
    <row r="37" spans="1:38" x14ac:dyDescent="0.3">
      <c r="A37" s="1"/>
      <c r="B37">
        <v>33</v>
      </c>
      <c r="C37" s="13">
        <f>'S3 UE after recession'!C37</f>
        <v>5.54856279751007</v>
      </c>
      <c r="D37" s="13">
        <f>'S3 UE after recession'!D37</f>
        <v>7.7712655440816194</v>
      </c>
      <c r="E37" s="13"/>
      <c r="F37" s="13">
        <f>'S3 UE after recession'!F37</f>
        <v>7.7472634352508436</v>
      </c>
      <c r="G37" s="13">
        <f>'S3 UE after recession'!G37+L37*$A$2/G$2</f>
        <v>7.7872437178721317</v>
      </c>
      <c r="H37" s="13">
        <f>'S3 UE after recession'!H37+M37*$A$2/H$2</f>
        <v>5.4543693827534758</v>
      </c>
      <c r="I37" s="13">
        <f>'S3 UE after recession'!I37+N37*$A$2/I$2</f>
        <v>8.8242311602775114</v>
      </c>
      <c r="J37" s="5"/>
      <c r="K37" s="5"/>
      <c r="L37" s="10">
        <f>'S4 GE after recession'!AJ37</f>
        <v>0.13806996053781515</v>
      </c>
      <c r="M37" s="10">
        <f>'S4 GE after recession'!AK37</f>
        <v>-4.2443017585902208E-2</v>
      </c>
      <c r="N37" s="10">
        <f>'S4 GE after recession'!AL37</f>
        <v>-0.12596798304744464</v>
      </c>
      <c r="P37">
        <v>33</v>
      </c>
      <c r="Q37" s="13">
        <f t="shared" si="3"/>
        <v>2.0152882704101969</v>
      </c>
      <c r="R37" s="13">
        <f t="shared" si="3"/>
        <v>2.9253728680377025</v>
      </c>
      <c r="T37" s="13">
        <f t="shared" si="3"/>
        <v>0.50399728690344681</v>
      </c>
      <c r="U37" s="13">
        <f t="shared" si="3"/>
        <v>2.2818831095942071</v>
      </c>
      <c r="V37" s="13">
        <f t="shared" si="3"/>
        <v>1.1875341085809961</v>
      </c>
      <c r="W37" s="13">
        <f t="shared" si="3"/>
        <v>3.8573007167946178</v>
      </c>
      <c r="Y37">
        <v>33</v>
      </c>
      <c r="Z37">
        <f t="shared" si="6"/>
        <v>-9.4912184493426643E-2</v>
      </c>
      <c r="AA37">
        <f t="shared" si="6"/>
        <v>1.6277606245767906E-2</v>
      </c>
      <c r="AC37">
        <f t="shared" si="6"/>
        <v>-1.2267408573737981E-2</v>
      </c>
      <c r="AD37">
        <f t="shared" si="6"/>
        <v>3.3772696602548891E-2</v>
      </c>
      <c r="AE37">
        <f t="shared" si="6"/>
        <v>-0.27447535633164932</v>
      </c>
      <c r="AF37">
        <f t="shared" si="6"/>
        <v>-0.36294530067102926</v>
      </c>
      <c r="AH37" s="8">
        <v>33</v>
      </c>
      <c r="AI37" s="8">
        <f t="shared" si="7"/>
        <v>1.2851641361144088</v>
      </c>
      <c r="AJ37" s="8">
        <f t="shared" si="9"/>
        <v>2.2818831095942071</v>
      </c>
      <c r="AK37" s="8">
        <f t="shared" si="9"/>
        <v>1.1875341085809961</v>
      </c>
      <c r="AL37" s="8">
        <f t="shared" si="9"/>
        <v>3.8573007167946178</v>
      </c>
    </row>
    <row r="38" spans="1:38" x14ac:dyDescent="0.3">
      <c r="A38" s="1"/>
      <c r="B38">
        <v>34</v>
      </c>
      <c r="C38" s="13">
        <f>'S3 UE after recession'!C38</f>
        <v>5.5720016916025648</v>
      </c>
      <c r="D38" s="13">
        <f>'S3 UE after recession'!D38</f>
        <v>7.6434704255693759</v>
      </c>
      <c r="E38" s="13"/>
      <c r="F38" s="13">
        <f>'S3 UE after recession'!F38</f>
        <v>7.440452621668471</v>
      </c>
      <c r="G38" s="13">
        <f>'S3 UE after recession'!G38+L38*$A$2/G$2</f>
        <v>7.8082728457095021</v>
      </c>
      <c r="H38" s="13">
        <f>'S3 UE after recession'!H38+M38*$A$2/H$2</f>
        <v>5.6182266473533558</v>
      </c>
      <c r="I38" s="13">
        <f>'S3 UE after recession'!I38+N38*$A$2/I$2</f>
        <v>8.9566827308362154</v>
      </c>
      <c r="J38" s="5"/>
      <c r="K38" s="5"/>
      <c r="L38" s="10">
        <f>'S4 GE after recession'!AJ38</f>
        <v>0.14359931825219516</v>
      </c>
      <c r="M38" s="10">
        <f>'S4 GE after recession'!AK38</f>
        <v>-1.6226394491329142E-2</v>
      </c>
      <c r="N38" s="10">
        <f>'S4 GE after recession'!AL38</f>
        <v>-0.10436674462115572</v>
      </c>
      <c r="P38">
        <v>34</v>
      </c>
      <c r="Q38" s="13">
        <f t="shared" si="3"/>
        <v>2.0387271645026916</v>
      </c>
      <c r="R38" s="13">
        <f t="shared" si="3"/>
        <v>2.797577749525459</v>
      </c>
      <c r="T38" s="13">
        <f t="shared" si="3"/>
        <v>0.1971864733210742</v>
      </c>
      <c r="U38" s="13">
        <f t="shared" si="3"/>
        <v>2.3029122374315776</v>
      </c>
      <c r="V38" s="13">
        <f t="shared" si="3"/>
        <v>1.351391373180876</v>
      </c>
      <c r="W38" s="13">
        <f t="shared" si="3"/>
        <v>3.9897522873533218</v>
      </c>
      <c r="Y38">
        <v>34</v>
      </c>
      <c r="Z38">
        <f t="shared" si="6"/>
        <v>2.3438894092494778E-2</v>
      </c>
      <c r="AA38">
        <f t="shared" si="6"/>
        <v>-0.12779511851224346</v>
      </c>
      <c r="AC38">
        <f t="shared" si="6"/>
        <v>-0.30681081358237261</v>
      </c>
      <c r="AD38">
        <f t="shared" si="6"/>
        <v>2.1029127837370432E-2</v>
      </c>
      <c r="AE38">
        <f t="shared" si="6"/>
        <v>0.16385726459987993</v>
      </c>
      <c r="AF38">
        <f t="shared" si="6"/>
        <v>0.13245157055870393</v>
      </c>
      <c r="AH38" s="8">
        <v>34</v>
      </c>
      <c r="AI38" s="8">
        <f t="shared" si="7"/>
        <v>1.1481084567803683</v>
      </c>
      <c r="AJ38" s="8">
        <f t="shared" ref="AJ38:AL53" si="10">AJ37+AD38</f>
        <v>2.3029122374315776</v>
      </c>
      <c r="AK38" s="8">
        <f t="shared" si="10"/>
        <v>1.351391373180876</v>
      </c>
      <c r="AL38" s="8">
        <f t="shared" si="10"/>
        <v>3.9897522873533218</v>
      </c>
    </row>
    <row r="39" spans="1:38" x14ac:dyDescent="0.3">
      <c r="A39" s="1"/>
      <c r="B39">
        <v>35</v>
      </c>
      <c r="C39" s="13">
        <f>'S3 UE after recession'!C39</f>
        <v>5.253904466161293</v>
      </c>
      <c r="D39" s="13">
        <f>'S3 UE after recession'!D39</f>
        <v>7.6832395764394432</v>
      </c>
      <c r="E39" s="13"/>
      <c r="F39" s="13">
        <f>'S3 UE after recession'!F39</f>
        <v>7.2273913387279576</v>
      </c>
      <c r="G39" s="13">
        <f>'S3 UE after recession'!G39+L39*$A$2/G$2</f>
        <v>7.6662053940200661</v>
      </c>
      <c r="H39" s="13">
        <f>'S3 UE after recession'!H39+M39*$A$2/H$2</f>
        <v>5.3708663110643053</v>
      </c>
      <c r="I39" s="13">
        <f>'S3 UE after recession'!I39+N39*$A$2/I$2</f>
        <v>9.1091893467063869</v>
      </c>
      <c r="J39" s="5"/>
      <c r="K39" s="5"/>
      <c r="L39" s="10">
        <f>'S4 GE after recession'!AJ39</f>
        <v>0.12150610530445402</v>
      </c>
      <c r="M39" s="10">
        <f>'S4 GE after recession'!AK39</f>
        <v>-3.8877896576770564E-2</v>
      </c>
      <c r="N39" s="10">
        <f>'S4 GE after recession'!AL39</f>
        <v>-0.13375257831935908</v>
      </c>
      <c r="P39">
        <v>35</v>
      </c>
      <c r="Q39" s="13">
        <f t="shared" si="3"/>
        <v>1.7206299390614199</v>
      </c>
      <c r="R39" s="13">
        <f t="shared" si="3"/>
        <v>2.8373469003955263</v>
      </c>
      <c r="T39" s="13">
        <f t="shared" si="3"/>
        <v>-1.5874809619439212E-2</v>
      </c>
      <c r="U39" s="13">
        <f t="shared" si="3"/>
        <v>2.1608447857421416</v>
      </c>
      <c r="V39" s="13">
        <f t="shared" si="3"/>
        <v>1.1040310368918256</v>
      </c>
      <c r="W39" s="13">
        <f t="shared" si="3"/>
        <v>4.1422589032234933</v>
      </c>
      <c r="Y39">
        <v>35</v>
      </c>
      <c r="Z39">
        <f t="shared" si="6"/>
        <v>-0.31809722544127172</v>
      </c>
      <c r="AA39">
        <f t="shared" si="6"/>
        <v>3.9769150870067271E-2</v>
      </c>
      <c r="AC39">
        <f t="shared" si="6"/>
        <v>-0.21306128294051341</v>
      </c>
      <c r="AD39">
        <f t="shared" si="6"/>
        <v>-0.14206745168943602</v>
      </c>
      <c r="AE39">
        <f t="shared" si="6"/>
        <v>-0.24736033628905041</v>
      </c>
      <c r="AF39">
        <f t="shared" si="6"/>
        <v>0.15250661587017156</v>
      </c>
      <c r="AH39" s="8">
        <v>35</v>
      </c>
      <c r="AI39" s="8">
        <f t="shared" si="7"/>
        <v>0.98431200427646237</v>
      </c>
      <c r="AJ39" s="8">
        <f t="shared" si="10"/>
        <v>2.1608447857421416</v>
      </c>
      <c r="AK39" s="8">
        <f t="shared" si="10"/>
        <v>1.1040310368918256</v>
      </c>
      <c r="AL39" s="8">
        <f t="shared" si="10"/>
        <v>4.1422589032234933</v>
      </c>
    </row>
    <row r="40" spans="1:38" x14ac:dyDescent="0.3">
      <c r="A40" s="1"/>
      <c r="B40">
        <v>36</v>
      </c>
      <c r="C40" s="13">
        <f>'S3 UE after recession'!C40</f>
        <v>5.1658460593793709</v>
      </c>
      <c r="D40" s="13">
        <f>'S3 UE after recession'!D40</f>
        <v>7.8351533098895674</v>
      </c>
      <c r="E40" s="13"/>
      <c r="F40" s="13">
        <f>'S3 UE after recession'!F40</f>
        <v>7.4904362474993853</v>
      </c>
      <c r="G40" s="13">
        <f>'S3 UE after recession'!G40+L40*$A$2/G$2</f>
        <v>7.6277585529927423</v>
      </c>
      <c r="H40" s="13">
        <f>'S3 UE after recession'!H40+M40*$A$2/H$2</f>
        <v>5.5473387330925039</v>
      </c>
      <c r="I40" s="13">
        <f>'S3 UE after recession'!I40+N40*$A$2/I$2</f>
        <v>8.4946395261279655</v>
      </c>
      <c r="J40" s="5"/>
      <c r="K40" s="5"/>
      <c r="L40" s="10">
        <f>'S4 GE after recession'!AJ40</f>
        <v>0.14281442303073549</v>
      </c>
      <c r="M40" s="10">
        <f>'S4 GE after recession'!AK40</f>
        <v>-4.5845868475493934E-2</v>
      </c>
      <c r="N40" s="10">
        <f>'S4 GE after recession'!AL40</f>
        <v>-0.16590320517767038</v>
      </c>
      <c r="P40">
        <v>36</v>
      </c>
      <c r="Q40" s="13">
        <f t="shared" si="3"/>
        <v>1.6325715322794978</v>
      </c>
      <c r="R40" s="13">
        <f t="shared" si="3"/>
        <v>2.9892606338456504</v>
      </c>
      <c r="T40" s="13">
        <f t="shared" si="3"/>
        <v>0.24717009915198851</v>
      </c>
      <c r="U40" s="13">
        <f t="shared" si="3"/>
        <v>2.1223979447148178</v>
      </c>
      <c r="V40" s="13">
        <f t="shared" si="3"/>
        <v>1.2805034589200242</v>
      </c>
      <c r="W40" s="13">
        <f t="shared" si="3"/>
        <v>3.5277090826450719</v>
      </c>
      <c r="Y40">
        <v>36</v>
      </c>
      <c r="Z40">
        <f t="shared" si="6"/>
        <v>-8.8058406781922116E-2</v>
      </c>
      <c r="AA40">
        <f t="shared" si="6"/>
        <v>0.15191373345012416</v>
      </c>
      <c r="AC40">
        <f t="shared" si="6"/>
        <v>0.26304490877142772</v>
      </c>
      <c r="AD40">
        <f t="shared" si="6"/>
        <v>-3.8446841027323764E-2</v>
      </c>
      <c r="AE40">
        <f t="shared" si="6"/>
        <v>0.17647242202819857</v>
      </c>
      <c r="AF40">
        <f t="shared" si="6"/>
        <v>-0.61454982057842145</v>
      </c>
      <c r="AH40" s="8">
        <v>36</v>
      </c>
      <c r="AI40" s="8">
        <f t="shared" si="7"/>
        <v>1.0932787494230056</v>
      </c>
      <c r="AJ40" s="8">
        <f t="shared" si="10"/>
        <v>2.1223979447148178</v>
      </c>
      <c r="AK40" s="8">
        <f t="shared" si="10"/>
        <v>1.2805034589200242</v>
      </c>
      <c r="AL40" s="8">
        <f t="shared" si="10"/>
        <v>3.5277090826450719</v>
      </c>
    </row>
    <row r="41" spans="1:38" x14ac:dyDescent="0.3">
      <c r="A41" s="1"/>
      <c r="B41">
        <v>37</v>
      </c>
      <c r="C41" s="13">
        <f>'S3 UE after recession'!C41</f>
        <v>4.9447346462903061</v>
      </c>
      <c r="D41" s="13">
        <f>'S3 UE after recession'!D41</f>
        <v>7.7505444385092659</v>
      </c>
      <c r="E41" s="13"/>
      <c r="F41" s="13">
        <f>'S3 UE after recession'!F41</f>
        <v>7.4937105258528174</v>
      </c>
      <c r="G41" s="13">
        <f>'S3 UE after recession'!G41+L41*$A$2/G$2</f>
        <v>7.3348342178272299</v>
      </c>
      <c r="H41" s="13">
        <f>'S3 UE after recession'!H41+M41*$A$2/H$2</f>
        <v>5.350839251672582</v>
      </c>
      <c r="I41" s="13">
        <f>'S3 UE after recession'!I41+N41*$A$2/I$2</f>
        <v>8.4073260608883356</v>
      </c>
      <c r="J41" s="5"/>
      <c r="K41" s="5"/>
      <c r="L41" s="10">
        <f>'S4 GE after recession'!AJ41</f>
        <v>0.11288298254052222</v>
      </c>
      <c r="M41" s="10">
        <f>'S4 GE after recession'!AK41</f>
        <v>-4.2196478804758616E-2</v>
      </c>
      <c r="N41" s="10">
        <f>'S4 GE after recession'!AL41</f>
        <v>-0.14158416463407739</v>
      </c>
      <c r="P41">
        <v>37</v>
      </c>
      <c r="Q41" s="13">
        <f t="shared" si="3"/>
        <v>1.411460119190433</v>
      </c>
      <c r="R41" s="13">
        <f t="shared" si="3"/>
        <v>2.904651762465349</v>
      </c>
      <c r="T41" s="13">
        <f t="shared" si="3"/>
        <v>0.25044437750542059</v>
      </c>
      <c r="U41" s="13">
        <f t="shared" si="3"/>
        <v>1.8294736095493054</v>
      </c>
      <c r="V41" s="13">
        <f t="shared" si="3"/>
        <v>1.0840039775001022</v>
      </c>
      <c r="W41" s="13">
        <f t="shared" si="3"/>
        <v>3.440395617405442</v>
      </c>
      <c r="Y41">
        <v>37</v>
      </c>
      <c r="Z41">
        <f t="shared" si="6"/>
        <v>-0.22111141308906479</v>
      </c>
      <c r="AA41">
        <f t="shared" si="6"/>
        <v>-8.4608871380301487E-2</v>
      </c>
      <c r="AC41">
        <f t="shared" si="6"/>
        <v>3.2742783534320807E-3</v>
      </c>
      <c r="AD41">
        <f t="shared" si="6"/>
        <v>-0.29292433516551242</v>
      </c>
      <c r="AE41">
        <f t="shared" si="6"/>
        <v>-0.19649948141992191</v>
      </c>
      <c r="AF41">
        <f t="shared" si="6"/>
        <v>-8.7313465239629906E-2</v>
      </c>
      <c r="AH41">
        <v>37</v>
      </c>
      <c r="AI41">
        <f t="shared" si="7"/>
        <v>0.99246341405102756</v>
      </c>
      <c r="AJ41">
        <f t="shared" si="10"/>
        <v>1.8294736095493054</v>
      </c>
      <c r="AK41">
        <f t="shared" si="10"/>
        <v>1.0840039775001022</v>
      </c>
      <c r="AL41">
        <f t="shared" si="10"/>
        <v>3.440395617405442</v>
      </c>
    </row>
    <row r="42" spans="1:38" x14ac:dyDescent="0.3">
      <c r="A42" s="1"/>
      <c r="B42">
        <v>38</v>
      </c>
      <c r="C42" s="13">
        <f>'S3 UE after recession'!C42</f>
        <v>5.0382508713955909</v>
      </c>
      <c r="D42" s="13">
        <f>'S3 UE after recession'!D42</f>
        <v>7.4890955476915471</v>
      </c>
      <c r="E42" s="13"/>
      <c r="F42" s="13">
        <f>'S3 UE after recession'!F42</f>
        <v>7.348691780039875</v>
      </c>
      <c r="G42" s="13">
        <f>'S3 UE after recession'!G42+L42*$A$2/G$2</f>
        <v>7.333195879165074</v>
      </c>
      <c r="H42" s="13">
        <f>'S3 UE after recession'!H42+M42*$A$2/H$2</f>
        <v>5.3767723224481854</v>
      </c>
      <c r="I42" s="13">
        <f>'S3 UE after recession'!I42+N42*$A$2/I$2</f>
        <v>8.1706625117613747</v>
      </c>
      <c r="J42" s="5"/>
      <c r="K42" s="5"/>
      <c r="L42" s="10">
        <f>'S4 GE after recession'!AJ42</f>
        <v>0.11640371873927155</v>
      </c>
      <c r="M42" s="10">
        <f>'S4 GE after recession'!AK42</f>
        <v>-4.110362014464921E-2</v>
      </c>
      <c r="N42" s="10">
        <f>'S4 GE after recession'!AL42</f>
        <v>-0.16284484636044741</v>
      </c>
      <c r="P42">
        <v>38</v>
      </c>
      <c r="Q42" s="13">
        <f t="shared" si="3"/>
        <v>1.5049763442957178</v>
      </c>
      <c r="R42" s="13">
        <f t="shared" si="3"/>
        <v>2.6432028716476301</v>
      </c>
      <c r="T42" s="13">
        <f t="shared" si="3"/>
        <v>0.10542563169247821</v>
      </c>
      <c r="U42" s="13">
        <f t="shared" si="3"/>
        <v>1.8278352708871495</v>
      </c>
      <c r="V42" s="13">
        <f t="shared" si="3"/>
        <v>1.1099370482757056</v>
      </c>
      <c r="W42" s="13">
        <f t="shared" si="3"/>
        <v>3.2037320682784811</v>
      </c>
      <c r="Y42">
        <v>38</v>
      </c>
      <c r="Z42">
        <f t="shared" si="6"/>
        <v>9.3516225105284789E-2</v>
      </c>
      <c r="AA42">
        <f t="shared" si="6"/>
        <v>-0.26144889081771883</v>
      </c>
      <c r="AC42">
        <f t="shared" si="6"/>
        <v>-0.14501874581294238</v>
      </c>
      <c r="AD42">
        <f t="shared" si="6"/>
        <v>-1.6383386621559026E-3</v>
      </c>
      <c r="AE42">
        <f t="shared" si="6"/>
        <v>2.5933070775603362E-2</v>
      </c>
      <c r="AF42">
        <f t="shared" si="6"/>
        <v>-0.23666354912696086</v>
      </c>
      <c r="AH42">
        <v>38</v>
      </c>
      <c r="AI42">
        <f t="shared" si="7"/>
        <v>0.88814627687590209</v>
      </c>
      <c r="AJ42">
        <f t="shared" si="10"/>
        <v>1.8278352708871495</v>
      </c>
      <c r="AK42">
        <f t="shared" si="10"/>
        <v>1.1099370482757056</v>
      </c>
      <c r="AL42">
        <f t="shared" si="10"/>
        <v>3.2037320682784811</v>
      </c>
    </row>
    <row r="43" spans="1:38" x14ac:dyDescent="0.3">
      <c r="A43" s="1"/>
      <c r="B43">
        <v>39</v>
      </c>
      <c r="C43" s="13">
        <f>'S3 UE after recession'!C43</f>
        <v>4.9456362695000342</v>
      </c>
      <c r="D43" s="13">
        <f>'S3 UE after recession'!D43</f>
        <v>7.6115968706856885</v>
      </c>
      <c r="E43" s="13"/>
      <c r="F43" s="13">
        <f>'S3 UE after recession'!F43</f>
        <v>7.3505292977486203</v>
      </c>
      <c r="G43" s="13">
        <f>'S3 UE after recession'!G43+L43*$A$2/G$2</f>
        <v>7.3312439154727418</v>
      </c>
      <c r="H43" s="13">
        <f>'S3 UE after recession'!H43+M43*$A$2/H$2</f>
        <v>5.3441503192439006</v>
      </c>
      <c r="I43" s="13">
        <f>'S3 UE after recession'!I43+N43*$A$2/I$2</f>
        <v>8.0675617940818665</v>
      </c>
      <c r="J43" s="5"/>
      <c r="K43" s="5"/>
      <c r="L43" s="10">
        <f>'S4 GE after recession'!AJ43</f>
        <v>0.1136776459880286</v>
      </c>
      <c r="M43" s="10">
        <f>'S4 GE after recession'!AK43</f>
        <v>-5.4566013475019493E-2</v>
      </c>
      <c r="N43" s="10">
        <f>'S4 GE after recession'!AL43</f>
        <v>-0.17153838888218848</v>
      </c>
      <c r="P43">
        <v>39</v>
      </c>
      <c r="Q43" s="13">
        <f t="shared" si="3"/>
        <v>1.4123617424001611</v>
      </c>
      <c r="R43" s="13">
        <f t="shared" si="3"/>
        <v>2.7657041946417715</v>
      </c>
      <c r="T43" s="13">
        <f t="shared" si="3"/>
        <v>0.1072631494012235</v>
      </c>
      <c r="U43" s="13">
        <f t="shared" si="3"/>
        <v>1.8258833071948173</v>
      </c>
      <c r="V43" s="13">
        <f t="shared" si="3"/>
        <v>1.0773150450714208</v>
      </c>
      <c r="W43" s="13">
        <f t="shared" si="3"/>
        <v>3.1006313505989729</v>
      </c>
      <c r="Y43">
        <v>39</v>
      </c>
      <c r="Z43">
        <f t="shared" si="6"/>
        <v>-9.2614601895556703E-2</v>
      </c>
      <c r="AA43">
        <f t="shared" si="6"/>
        <v>0.1225013229941414</v>
      </c>
      <c r="AC43">
        <f t="shared" si="6"/>
        <v>1.8375177087452954E-3</v>
      </c>
      <c r="AD43">
        <f t="shared" si="6"/>
        <v>-1.9519636923321926E-3</v>
      </c>
      <c r="AE43">
        <f t="shared" si="6"/>
        <v>-3.2622003204284766E-2</v>
      </c>
      <c r="AF43">
        <f t="shared" si="6"/>
        <v>-0.10310071767950824</v>
      </c>
      <c r="AH43">
        <v>39</v>
      </c>
      <c r="AI43">
        <f t="shared" si="7"/>
        <v>0.89872102314501212</v>
      </c>
      <c r="AJ43">
        <f t="shared" si="10"/>
        <v>1.8258833071948173</v>
      </c>
      <c r="AK43">
        <f t="shared" si="10"/>
        <v>1.0773150450714208</v>
      </c>
      <c r="AL43">
        <f t="shared" si="10"/>
        <v>3.1006313505989729</v>
      </c>
    </row>
    <row r="44" spans="1:38" x14ac:dyDescent="0.3">
      <c r="A44" s="1"/>
      <c r="B44">
        <v>40</v>
      </c>
      <c r="C44" s="13">
        <f>'S3 UE after recession'!C44</f>
        <v>5.0090992832910199</v>
      </c>
      <c r="D44" s="13">
        <f>'S3 UE after recession'!D44</f>
        <v>7.4473831728074202</v>
      </c>
      <c r="E44" s="13"/>
      <c r="F44" s="13">
        <f>'S3 UE after recession'!F44</f>
        <v>7.1805202767802401</v>
      </c>
      <c r="G44" s="13">
        <f>'S3 UE after recession'!G44+L44*$A$2/G$2</f>
        <v>7.1647976123182193</v>
      </c>
      <c r="H44" s="13">
        <f>'S3 UE after recession'!H44+M44*$A$2/H$2</f>
        <v>5.1885702979389778</v>
      </c>
      <c r="I44" s="13">
        <f>'S3 UE after recession'!I44+N44*$A$2/I$2</f>
        <v>8.1283980805035565</v>
      </c>
      <c r="J44" s="5"/>
      <c r="K44" s="5"/>
      <c r="L44" s="10">
        <f>'S4 GE after recession'!AJ44</f>
        <v>0.11389282977278031</v>
      </c>
      <c r="M44" s="10">
        <f>'S4 GE after recession'!AK44</f>
        <v>-6.3532784369465578E-2</v>
      </c>
      <c r="N44" s="10">
        <f>'S4 GE after recession'!AL44</f>
        <v>-0.17815822321164615</v>
      </c>
      <c r="P44">
        <v>40</v>
      </c>
      <c r="Q44" s="13">
        <f t="shared" si="3"/>
        <v>1.4758247561911468</v>
      </c>
      <c r="R44" s="13">
        <f t="shared" si="3"/>
        <v>2.6014904967635033</v>
      </c>
      <c r="T44" s="13">
        <f t="shared" si="3"/>
        <v>-6.2745871567156719E-2</v>
      </c>
      <c r="U44" s="13">
        <f t="shared" si="3"/>
        <v>1.6594370040402948</v>
      </c>
      <c r="V44" s="13">
        <f t="shared" si="3"/>
        <v>0.92173502376649807</v>
      </c>
      <c r="W44" s="13">
        <f t="shared" si="3"/>
        <v>3.1614676370206629</v>
      </c>
      <c r="Y44">
        <v>40</v>
      </c>
      <c r="Z44">
        <f t="shared" si="6"/>
        <v>6.3463013790985734E-2</v>
      </c>
      <c r="AA44">
        <f t="shared" si="6"/>
        <v>-0.16421369787826823</v>
      </c>
      <c r="AC44">
        <f t="shared" si="6"/>
        <v>-0.17000902096838022</v>
      </c>
      <c r="AD44">
        <f t="shared" si="6"/>
        <v>-0.16644630315452247</v>
      </c>
      <c r="AE44">
        <f t="shared" si="6"/>
        <v>-0.15558002130492277</v>
      </c>
      <c r="AF44">
        <f t="shared" si="6"/>
        <v>6.0836286421690033E-2</v>
      </c>
      <c r="AH44">
        <v>40</v>
      </c>
      <c r="AI44">
        <f t="shared" si="7"/>
        <v>0.80846778812645792</v>
      </c>
      <c r="AJ44">
        <f t="shared" si="10"/>
        <v>1.6594370040402948</v>
      </c>
      <c r="AK44">
        <f t="shared" si="10"/>
        <v>0.92173502376649807</v>
      </c>
      <c r="AL44">
        <f t="shared" si="10"/>
        <v>3.1614676370206629</v>
      </c>
    </row>
    <row r="45" spans="1:38" x14ac:dyDescent="0.3">
      <c r="A45" s="1"/>
      <c r="B45">
        <v>41</v>
      </c>
      <c r="C45" s="13">
        <f>'S3 UE after recession'!C45</f>
        <v>4.8653022691257295</v>
      </c>
      <c r="D45" s="13">
        <f>'S3 UE after recession'!D45</f>
        <v>7.1788874199125399</v>
      </c>
      <c r="E45" s="13"/>
      <c r="F45" s="13">
        <f>'S3 UE after recession'!F45</f>
        <v>7.2944030860264792</v>
      </c>
      <c r="G45" s="13">
        <f>'S3 UE after recession'!G45+L45*$A$2/G$2</f>
        <v>7.1987006774148172</v>
      </c>
      <c r="H45" s="13">
        <f>'S3 UE after recession'!H45+M45*$A$2/H$2</f>
        <v>5.1095642547673279</v>
      </c>
      <c r="I45" s="13">
        <f>'S3 UE after recession'!I45+N45*$A$2/I$2</f>
        <v>7.9352326617601454</v>
      </c>
      <c r="J45" s="5"/>
      <c r="K45" s="5"/>
      <c r="L45" s="10">
        <f>'S4 GE after recession'!AJ45</f>
        <v>0.13268181712932003</v>
      </c>
      <c r="M45" s="10">
        <f>'S4 GE after recession'!AK45</f>
        <v>-6.0525575682629271E-2</v>
      </c>
      <c r="N45" s="10">
        <f>'S4 GE after recession'!AL45</f>
        <v>-0.21499429108635093</v>
      </c>
      <c r="P45">
        <v>41</v>
      </c>
      <c r="Q45" s="13">
        <f t="shared" si="3"/>
        <v>1.3320277420258564</v>
      </c>
      <c r="R45" s="13">
        <f t="shared" si="3"/>
        <v>2.3329947438686229</v>
      </c>
      <c r="T45" s="13">
        <f t="shared" si="3"/>
        <v>5.113693767908245E-2</v>
      </c>
      <c r="U45" s="13">
        <f t="shared" si="3"/>
        <v>1.6933400691368927</v>
      </c>
      <c r="V45" s="13">
        <f t="shared" si="3"/>
        <v>0.84272898059484813</v>
      </c>
      <c r="W45" s="13">
        <f t="shared" si="3"/>
        <v>2.9683022182772518</v>
      </c>
      <c r="Y45">
        <v>41</v>
      </c>
      <c r="Z45">
        <f t="shared" si="6"/>
        <v>-0.14379701416529045</v>
      </c>
      <c r="AA45">
        <f t="shared" si="6"/>
        <v>-0.26849575289488037</v>
      </c>
      <c r="AC45">
        <f t="shared" si="6"/>
        <v>0.11388280924623917</v>
      </c>
      <c r="AD45">
        <f t="shared" si="6"/>
        <v>3.3903065096597906E-2</v>
      </c>
      <c r="AE45">
        <f t="shared" si="6"/>
        <v>-7.9006043171649942E-2</v>
      </c>
      <c r="AF45">
        <f t="shared" si="6"/>
        <v>-0.19316541874341109</v>
      </c>
      <c r="AH45">
        <v>41</v>
      </c>
      <c r="AI45">
        <f t="shared" si="7"/>
        <v>0.70899780218848074</v>
      </c>
      <c r="AJ45">
        <f t="shared" si="10"/>
        <v>1.6933400691368927</v>
      </c>
      <c r="AK45">
        <f t="shared" si="10"/>
        <v>0.84272898059484813</v>
      </c>
      <c r="AL45">
        <f t="shared" si="10"/>
        <v>2.9683022182772518</v>
      </c>
    </row>
    <row r="46" spans="1:38" x14ac:dyDescent="0.3">
      <c r="A46" s="1"/>
      <c r="B46">
        <v>42</v>
      </c>
      <c r="C46" s="13">
        <f>'S3 UE after recession'!C46</f>
        <v>4.8722472863715547</v>
      </c>
      <c r="D46" s="13">
        <f>'S3 UE after recession'!D46</f>
        <v>7.0045102113211373</v>
      </c>
      <c r="E46" s="13"/>
      <c r="F46" s="13">
        <f>'S3 UE after recession'!F46</f>
        <v>7.3419045543691439</v>
      </c>
      <c r="G46" s="13">
        <f>'S3 UE after recession'!G46+L46*$A$2/G$2</f>
        <v>7.2284006209654841</v>
      </c>
      <c r="H46" s="13">
        <f>'S3 UE after recession'!H46+M46*$A$2/H$2</f>
        <v>4.9042150898371988</v>
      </c>
      <c r="I46" s="13">
        <f>'S3 UE after recession'!I46+N46*$A$2/I$2</f>
        <v>7.9437911616685426</v>
      </c>
      <c r="J46" s="5"/>
      <c r="K46" s="5"/>
      <c r="L46" s="10">
        <f>'S4 GE after recession'!AJ46</f>
        <v>0.12192219167612781</v>
      </c>
      <c r="M46" s="10">
        <f>'S4 GE after recession'!AK46</f>
        <v>-9.3877335213014806E-2</v>
      </c>
      <c r="N46" s="10">
        <f>'S4 GE after recession'!AL46</f>
        <v>-0.22730015364945647</v>
      </c>
      <c r="P46">
        <v>42</v>
      </c>
      <c r="Q46" s="13">
        <f t="shared" si="3"/>
        <v>1.3389727592716816</v>
      </c>
      <c r="R46" s="13">
        <f t="shared" si="3"/>
        <v>2.1586175352772203</v>
      </c>
      <c r="T46" s="13">
        <f t="shared" si="3"/>
        <v>9.8638406021747116E-2</v>
      </c>
      <c r="U46" s="13">
        <f t="shared" si="3"/>
        <v>1.7230400126875596</v>
      </c>
      <c r="V46" s="13">
        <f t="shared" si="3"/>
        <v>0.63737981566471902</v>
      </c>
      <c r="W46" s="13">
        <f t="shared" si="3"/>
        <v>2.976860718185649</v>
      </c>
      <c r="Y46">
        <v>42</v>
      </c>
      <c r="Z46">
        <f t="shared" si="6"/>
        <v>6.9450172458251913E-3</v>
      </c>
      <c r="AA46">
        <f t="shared" si="6"/>
        <v>-0.1743772085914026</v>
      </c>
      <c r="AC46">
        <f t="shared" si="6"/>
        <v>4.7501468342664666E-2</v>
      </c>
      <c r="AD46">
        <f t="shared" si="6"/>
        <v>2.9699943550666852E-2</v>
      </c>
      <c r="AE46">
        <f t="shared" si="6"/>
        <v>-0.20534916493012911</v>
      </c>
      <c r="AF46">
        <f t="shared" si="6"/>
        <v>8.558499908397188E-3</v>
      </c>
      <c r="AH46">
        <v>42</v>
      </c>
      <c r="AI46">
        <f t="shared" si="7"/>
        <v>0.66902089452084312</v>
      </c>
      <c r="AJ46">
        <f t="shared" si="10"/>
        <v>1.7230400126875596</v>
      </c>
      <c r="AK46">
        <f t="shared" si="10"/>
        <v>0.63737981566471902</v>
      </c>
      <c r="AL46">
        <f t="shared" si="10"/>
        <v>2.976860718185649</v>
      </c>
    </row>
    <row r="47" spans="1:38" x14ac:dyDescent="0.3">
      <c r="A47" s="1"/>
      <c r="B47">
        <v>43</v>
      </c>
      <c r="C47" s="13">
        <f>'S3 UE after recession'!C47</f>
        <v>4.8044730145975629</v>
      </c>
      <c r="D47" s="13">
        <f>'S3 UE after recession'!D47</f>
        <v>7.1992976294995614</v>
      </c>
      <c r="E47" s="13"/>
      <c r="F47" s="13">
        <f>'S3 UE after recession'!F47</f>
        <v>7.2434625161043211</v>
      </c>
      <c r="G47" s="13">
        <f>'S3 UE after recession'!G47+L47*$A$2/G$2</f>
        <v>7.1157118418863785</v>
      </c>
      <c r="H47" s="13">
        <f>'S3 UE after recession'!H47+M47*$A$2/H$2</f>
        <v>4.952696998681926</v>
      </c>
      <c r="I47" s="13">
        <f>'S3 UE after recession'!I47+N47*$A$2/I$2</f>
        <v>7.4486827080211624</v>
      </c>
      <c r="J47" s="5"/>
      <c r="K47" s="5"/>
      <c r="L47" s="10">
        <f>'S4 GE after recession'!AJ47</f>
        <v>0.10756671385732094</v>
      </c>
      <c r="M47" s="10">
        <f>'S4 GE after recession'!AK47</f>
        <v>-9.9518892450569357E-2</v>
      </c>
      <c r="N47" s="10">
        <f>'S4 GE after recession'!AL47</f>
        <v>-0.30597029801053843</v>
      </c>
      <c r="P47">
        <v>43</v>
      </c>
      <c r="Q47" s="13">
        <f t="shared" si="3"/>
        <v>1.2711984874976898</v>
      </c>
      <c r="R47" s="13">
        <f t="shared" si="3"/>
        <v>2.3534049534556445</v>
      </c>
      <c r="T47" s="13">
        <f t="shared" si="3"/>
        <v>1.9636775692433162E-4</v>
      </c>
      <c r="U47" s="13">
        <f t="shared" si="3"/>
        <v>1.610351233608454</v>
      </c>
      <c r="V47" s="13">
        <f t="shared" si="3"/>
        <v>0.68586172450944627</v>
      </c>
      <c r="W47" s="13">
        <f t="shared" si="3"/>
        <v>2.4817522645382688</v>
      </c>
      <c r="Y47">
        <v>43</v>
      </c>
      <c r="Z47">
        <f t="shared" si="6"/>
        <v>-6.7774271773991757E-2</v>
      </c>
      <c r="AA47">
        <f t="shared" si="6"/>
        <v>0.19478741817842415</v>
      </c>
      <c r="AC47">
        <f t="shared" si="6"/>
        <v>-9.8442038264822784E-2</v>
      </c>
      <c r="AD47">
        <f t="shared" si="6"/>
        <v>-0.11268877907910557</v>
      </c>
      <c r="AE47">
        <f t="shared" si="6"/>
        <v>4.8481908844727251E-2</v>
      </c>
      <c r="AF47">
        <f t="shared" si="6"/>
        <v>-0.49510845364738021</v>
      </c>
      <c r="AH47">
        <v>43</v>
      </c>
      <c r="AI47">
        <f t="shared" si="7"/>
        <v>0.67854459723404636</v>
      </c>
      <c r="AJ47">
        <f t="shared" si="10"/>
        <v>1.610351233608454</v>
      </c>
      <c r="AK47">
        <f t="shared" si="10"/>
        <v>0.68586172450944627</v>
      </c>
      <c r="AL47">
        <f t="shared" si="10"/>
        <v>2.4817522645382688</v>
      </c>
    </row>
    <row r="48" spans="1:38" x14ac:dyDescent="0.3">
      <c r="A48" s="1"/>
      <c r="B48">
        <v>44</v>
      </c>
      <c r="C48" s="13">
        <f>'S3 UE after recession'!C48</f>
        <v>4.8095722217877528</v>
      </c>
      <c r="D48" s="13">
        <f>'S3 UE after recession'!D48</f>
        <v>6.9040469907898858</v>
      </c>
      <c r="E48" s="13"/>
      <c r="F48" s="13">
        <f>'S3 UE after recession'!F48</f>
        <v>7.2306811875693668</v>
      </c>
      <c r="G48" s="13">
        <f>'S3 UE after recession'!G48+L48*$A$2/G$2</f>
        <v>6.9986341415973969</v>
      </c>
      <c r="H48" s="13">
        <f>'S3 UE after recession'!H48+M48*$A$2/H$2</f>
        <v>4.752004049168824</v>
      </c>
      <c r="I48" s="13">
        <f>'S3 UE after recession'!I48+N48*$A$2/I$2</f>
        <v>7.3109617006672334</v>
      </c>
      <c r="J48" s="5"/>
      <c r="K48" s="5"/>
      <c r="L48" s="10">
        <f>'S4 GE after recession'!AJ48</f>
        <v>9.8923087233146884E-2</v>
      </c>
      <c r="M48" s="10">
        <f>'S4 GE after recession'!AK48</f>
        <v>-0.11936940394947829</v>
      </c>
      <c r="N48" s="10">
        <f>'S4 GE after recession'!AL48</f>
        <v>-0.33109499673196929</v>
      </c>
      <c r="P48">
        <v>44</v>
      </c>
      <c r="Q48" s="13">
        <f t="shared" si="3"/>
        <v>1.2762976946878797</v>
      </c>
      <c r="R48" s="13">
        <f t="shared" si="3"/>
        <v>2.0581543147459689</v>
      </c>
      <c r="T48" s="13">
        <f t="shared" si="3"/>
        <v>-1.2584960778029952E-2</v>
      </c>
      <c r="U48" s="13">
        <f t="shared" si="3"/>
        <v>1.4932735333194724</v>
      </c>
      <c r="V48" s="13">
        <f t="shared" si="3"/>
        <v>0.48516877499634425</v>
      </c>
      <c r="W48" s="13">
        <f t="shared" si="3"/>
        <v>2.3440312571843398</v>
      </c>
      <c r="Y48">
        <v>44</v>
      </c>
      <c r="Z48">
        <f t="shared" si="6"/>
        <v>5.0992071901898584E-3</v>
      </c>
      <c r="AA48">
        <f t="shared" si="6"/>
        <v>-0.29525063870967561</v>
      </c>
      <c r="AC48">
        <f t="shared" si="6"/>
        <v>-1.2781328534954284E-2</v>
      </c>
      <c r="AD48">
        <f t="shared" si="6"/>
        <v>-0.11707770028898157</v>
      </c>
      <c r="AE48">
        <f t="shared" si="6"/>
        <v>-0.20069294951310201</v>
      </c>
      <c r="AF48">
        <f t="shared" si="6"/>
        <v>-0.137721007353929</v>
      </c>
      <c r="AH48">
        <v>44</v>
      </c>
      <c r="AI48">
        <f t="shared" si="7"/>
        <v>0.57756701054923298</v>
      </c>
      <c r="AJ48">
        <f t="shared" si="10"/>
        <v>1.4932735333194724</v>
      </c>
      <c r="AK48">
        <f t="shared" si="10"/>
        <v>0.48516877499634425</v>
      </c>
      <c r="AL48">
        <f t="shared" si="10"/>
        <v>2.3440312571843398</v>
      </c>
    </row>
    <row r="49" spans="1:38" x14ac:dyDescent="0.3">
      <c r="A49" s="1"/>
      <c r="B49">
        <v>45</v>
      </c>
      <c r="C49" s="13">
        <f>'S3 UE after recession'!C49</f>
        <v>4.842049021572163</v>
      </c>
      <c r="D49" s="13">
        <f>'S3 UE after recession'!D49</f>
        <v>6.9691846305577361</v>
      </c>
      <c r="E49" s="13"/>
      <c r="F49" s="13">
        <f>'S3 UE after recession'!F49</f>
        <v>7.2790489981011177</v>
      </c>
      <c r="G49" s="13">
        <f>'S3 UE after recession'!G49+L49*$A$2/G$2</f>
        <v>6.9841863048144814</v>
      </c>
      <c r="H49" s="13">
        <f>'S3 UE after recession'!H49+M49*$A$2/H$2</f>
        <v>4.7641228856623332</v>
      </c>
      <c r="I49" s="13">
        <f>'S3 UE after recession'!I49+N49*$A$2/I$2</f>
        <v>7.3223372026686793</v>
      </c>
      <c r="J49" s="5"/>
      <c r="K49" s="5"/>
      <c r="L49" s="10">
        <f>'S4 GE after recession'!AJ49</f>
        <v>0.11916169522714898</v>
      </c>
      <c r="M49" s="10">
        <f>'S4 GE after recession'!AK49</f>
        <v>-0.11797178456571961</v>
      </c>
      <c r="N49" s="10">
        <f>'S4 GE after recession'!AL49</f>
        <v>-0.33394569691448678</v>
      </c>
      <c r="P49">
        <v>45</v>
      </c>
      <c r="Q49" s="13">
        <f t="shared" si="3"/>
        <v>1.3087744944722899</v>
      </c>
      <c r="R49" s="13">
        <f t="shared" si="3"/>
        <v>2.1232919545138191</v>
      </c>
      <c r="T49" s="13">
        <f t="shared" si="3"/>
        <v>3.5782849753720924E-2</v>
      </c>
      <c r="U49" s="13">
        <f t="shared" si="3"/>
        <v>1.4788256965365569</v>
      </c>
      <c r="V49" s="13">
        <f t="shared" si="3"/>
        <v>0.49728761148985345</v>
      </c>
      <c r="W49" s="13">
        <f t="shared" si="3"/>
        <v>2.3554067591857857</v>
      </c>
      <c r="Y49">
        <v>45</v>
      </c>
      <c r="Z49">
        <f t="shared" si="6"/>
        <v>3.2476799784410204E-2</v>
      </c>
      <c r="AA49">
        <f t="shared" si="6"/>
        <v>6.5137639767850253E-2</v>
      </c>
      <c r="AC49">
        <f t="shared" si="6"/>
        <v>4.8367810531750877E-2</v>
      </c>
      <c r="AD49">
        <f t="shared" si="6"/>
        <v>-1.4447836782915502E-2</v>
      </c>
      <c r="AE49">
        <f t="shared" si="6"/>
        <v>1.21188364935092E-2</v>
      </c>
      <c r="AF49">
        <f t="shared" si="6"/>
        <v>1.1375502001445881E-2</v>
      </c>
      <c r="AH49">
        <v>45</v>
      </c>
      <c r="AI49">
        <f t="shared" si="7"/>
        <v>0.62622776057723673</v>
      </c>
      <c r="AJ49">
        <f t="shared" si="10"/>
        <v>1.4788256965365569</v>
      </c>
      <c r="AK49">
        <f t="shared" si="10"/>
        <v>0.49728761148985345</v>
      </c>
      <c r="AL49">
        <f t="shared" si="10"/>
        <v>2.3554067591857857</v>
      </c>
    </row>
    <row r="50" spans="1:38" x14ac:dyDescent="0.3">
      <c r="A50" s="1"/>
      <c r="B50">
        <v>46</v>
      </c>
      <c r="C50" s="13">
        <f>'S3 UE after recession'!C50</f>
        <v>4.5977521607438065</v>
      </c>
      <c r="D50" s="13">
        <f>'S3 UE after recession'!D50</f>
        <v>6.7881310769911414</v>
      </c>
      <c r="E50" s="13"/>
      <c r="F50" s="13">
        <f>'S3 UE after recession'!F50</f>
        <v>7.2044709026849718</v>
      </c>
      <c r="G50" s="13">
        <f>'S3 UE after recession'!G50+L50*$A$2/G$2</f>
        <v>6.5116636227212989</v>
      </c>
      <c r="H50" s="13">
        <f>'S3 UE after recession'!H50+M50*$A$2/H$2</f>
        <v>4.5157885253106382</v>
      </c>
      <c r="I50" s="13">
        <f>'S3 UE after recession'!I50+N50*$A$2/I$2</f>
        <v>6.9098073313955757</v>
      </c>
      <c r="J50" s="5"/>
      <c r="K50" s="5"/>
      <c r="L50" s="10">
        <f>'S4 GE after recession'!AJ50</f>
        <v>9.0319689305368239E-2</v>
      </c>
      <c r="M50" s="10">
        <f>'S4 GE after recession'!AK50</f>
        <v>-0.14735578650602679</v>
      </c>
      <c r="N50" s="10">
        <f>'S4 GE after recession'!AL50</f>
        <v>-0.38823895551764942</v>
      </c>
      <c r="P50">
        <v>46</v>
      </c>
      <c r="Q50" s="13">
        <f t="shared" si="3"/>
        <v>1.0644776336439334</v>
      </c>
      <c r="R50" s="13">
        <f t="shared" si="3"/>
        <v>1.9422384009472244</v>
      </c>
      <c r="T50" s="13">
        <f t="shared" si="3"/>
        <v>-3.8795245662424982E-2</v>
      </c>
      <c r="U50" s="13">
        <f t="shared" si="3"/>
        <v>1.0063030144433744</v>
      </c>
      <c r="V50" s="13">
        <f t="shared" si="3"/>
        <v>0.24895325113815847</v>
      </c>
      <c r="W50" s="13">
        <f t="shared" si="3"/>
        <v>1.9428768879126821</v>
      </c>
      <c r="Y50">
        <v>46</v>
      </c>
      <c r="Z50">
        <f t="shared" si="6"/>
        <v>-0.24429686082835644</v>
      </c>
      <c r="AA50">
        <f t="shared" si="6"/>
        <v>-0.18105355356659469</v>
      </c>
      <c r="AC50">
        <f t="shared" si="6"/>
        <v>-7.4578095416145906E-2</v>
      </c>
      <c r="AD50">
        <f t="shared" si="6"/>
        <v>-0.47252268209318249</v>
      </c>
      <c r="AE50">
        <f t="shared" si="6"/>
        <v>-0.24833436035169498</v>
      </c>
      <c r="AF50">
        <f t="shared" si="6"/>
        <v>-0.41252987127310359</v>
      </c>
      <c r="AH50">
        <v>46</v>
      </c>
      <c r="AI50">
        <f t="shared" si="7"/>
        <v>0.45958492397353767</v>
      </c>
      <c r="AJ50">
        <f t="shared" si="10"/>
        <v>1.0063030144433744</v>
      </c>
      <c r="AK50">
        <f t="shared" si="10"/>
        <v>0.24895325113815847</v>
      </c>
      <c r="AL50">
        <f t="shared" si="10"/>
        <v>1.9428768879126821</v>
      </c>
    </row>
    <row r="51" spans="1:38" x14ac:dyDescent="0.3">
      <c r="A51" s="1"/>
      <c r="B51">
        <v>47</v>
      </c>
      <c r="C51" s="13">
        <f>'S3 UE after recession'!C51</f>
        <v>4.8458926760439169</v>
      </c>
      <c r="D51" s="13">
        <f>'S3 UE after recession'!D51</f>
        <v>6.7755347392676457</v>
      </c>
      <c r="E51" s="13"/>
      <c r="F51" s="13">
        <f>'S3 UE after recession'!F51</f>
        <v>7.3587613621536985</v>
      </c>
      <c r="G51" s="13">
        <f>'S3 UE after recession'!G51+L51*$A$2/G$2</f>
        <v>6.4177885238161876</v>
      </c>
      <c r="H51" s="13">
        <f>'S3 UE after recession'!H51+M51*$A$2/H$2</f>
        <v>4.5237806222418913</v>
      </c>
      <c r="I51" s="13">
        <f>'S3 UE after recession'!I51+N51*$A$2/I$2</f>
        <v>6.5152273399202318</v>
      </c>
      <c r="J51" s="5"/>
      <c r="K51" s="5"/>
      <c r="L51" s="10">
        <f>'S4 GE after recession'!AJ51</f>
        <v>6.8073061127168127E-2</v>
      </c>
      <c r="M51" s="10">
        <f>'S4 GE after recession'!AK51</f>
        <v>-0.16962702179424941</v>
      </c>
      <c r="N51" s="10">
        <f>'S4 GE after recession'!AL51</f>
        <v>-0.41738110771593562</v>
      </c>
      <c r="P51">
        <v>47</v>
      </c>
      <c r="Q51" s="13">
        <f t="shared" si="3"/>
        <v>1.3126181489440438</v>
      </c>
      <c r="R51" s="13">
        <f t="shared" si="3"/>
        <v>1.9296420632237288</v>
      </c>
      <c r="T51" s="13">
        <f t="shared" si="3"/>
        <v>0.11549521380630168</v>
      </c>
      <c r="U51" s="13">
        <f t="shared" si="3"/>
        <v>0.91242791553826308</v>
      </c>
      <c r="V51" s="13">
        <f t="shared" si="3"/>
        <v>0.25694534806941149</v>
      </c>
      <c r="W51" s="13">
        <f t="shared" si="3"/>
        <v>1.5482968964373383</v>
      </c>
      <c r="Y51">
        <v>47</v>
      </c>
      <c r="Z51">
        <f t="shared" si="6"/>
        <v>0.24814051530011039</v>
      </c>
      <c r="AA51">
        <f t="shared" si="6"/>
        <v>-1.2596337723495665E-2</v>
      </c>
      <c r="AC51">
        <f t="shared" si="6"/>
        <v>0.15429045946872666</v>
      </c>
      <c r="AD51">
        <f t="shared" si="6"/>
        <v>-9.3875098905111365E-2</v>
      </c>
      <c r="AE51">
        <f t="shared" si="6"/>
        <v>7.9920969312530232E-3</v>
      </c>
      <c r="AF51">
        <f t="shared" si="6"/>
        <v>-0.39457999147534384</v>
      </c>
      <c r="AH51">
        <v>47</v>
      </c>
      <c r="AI51">
        <f t="shared" si="7"/>
        <v>0.58952980298865143</v>
      </c>
      <c r="AJ51">
        <f t="shared" si="10"/>
        <v>0.91242791553826308</v>
      </c>
      <c r="AK51">
        <f t="shared" si="10"/>
        <v>0.25694534806941149</v>
      </c>
      <c r="AL51">
        <f t="shared" si="10"/>
        <v>1.5482968964373383</v>
      </c>
    </row>
    <row r="52" spans="1:38" x14ac:dyDescent="0.3">
      <c r="A52" s="1"/>
      <c r="B52">
        <v>48</v>
      </c>
      <c r="C52" s="13">
        <f>'S3 UE after recession'!C52</f>
        <v>4.93893717680713</v>
      </c>
      <c r="D52" s="13"/>
      <c r="E52" s="13"/>
      <c r="F52" s="13">
        <f>'S3 UE after recession'!F52</f>
        <v>7.3820672910163019</v>
      </c>
      <c r="G52" s="13">
        <f>'S3 UE after recession'!G52+L52*$A$2/G$2</f>
        <v>6.2846406247907112</v>
      </c>
      <c r="H52" s="13">
        <f>'S3 UE after recession'!H52+M52*$A$2/H$2</f>
        <v>4.1196081219471354</v>
      </c>
      <c r="I52" s="13">
        <f>'S3 UE after recession'!I52+N52*$A$2/I$2</f>
        <v>6.120839833264359</v>
      </c>
      <c r="J52" s="5"/>
      <c r="K52" s="5"/>
      <c r="L52" s="10">
        <f>'S4 GE after recession'!AJ52</f>
        <v>3.9872229792566966E-2</v>
      </c>
      <c r="M52" s="10">
        <f>'S4 GE after recession'!AK52</f>
        <v>-0.21713650414657618</v>
      </c>
      <c r="N52" s="10">
        <f>'S4 GE after recession'!AL52</f>
        <v>-0.46115260468936292</v>
      </c>
      <c r="P52">
        <v>48</v>
      </c>
      <c r="Q52" s="13">
        <f t="shared" si="3"/>
        <v>1.4056626497072569</v>
      </c>
      <c r="T52" s="13">
        <f t="shared" si="3"/>
        <v>0.13880114266890509</v>
      </c>
      <c r="U52" s="13">
        <f t="shared" si="3"/>
        <v>0.77928001651278667</v>
      </c>
      <c r="V52" s="13">
        <f t="shared" si="3"/>
        <v>-0.14722715222534433</v>
      </c>
      <c r="W52" s="13">
        <f t="shared" si="3"/>
        <v>1.1539093897814654</v>
      </c>
      <c r="Y52">
        <v>48</v>
      </c>
      <c r="Z52">
        <f t="shared" si="6"/>
        <v>9.3044500763213023E-2</v>
      </c>
      <c r="AC52">
        <f t="shared" si="6"/>
        <v>2.3305928862603409E-2</v>
      </c>
      <c r="AD52">
        <f t="shared" si="6"/>
        <v>-0.13314789902547641</v>
      </c>
      <c r="AE52">
        <f t="shared" si="6"/>
        <v>-0.40417250029475582</v>
      </c>
      <c r="AF52">
        <f t="shared" si="6"/>
        <v>-0.39438750665587285</v>
      </c>
      <c r="AH52">
        <v>48</v>
      </c>
      <c r="AI52">
        <f t="shared" si="7"/>
        <v>0.64770501780155965</v>
      </c>
      <c r="AJ52">
        <f t="shared" si="10"/>
        <v>0.77928001651278667</v>
      </c>
      <c r="AK52">
        <f t="shared" si="10"/>
        <v>-0.14722715222534433</v>
      </c>
      <c r="AL52">
        <f t="shared" si="10"/>
        <v>1.1539093897814654</v>
      </c>
    </row>
    <row r="53" spans="1:38" x14ac:dyDescent="0.3">
      <c r="A53" s="1"/>
      <c r="B53">
        <v>49</v>
      </c>
      <c r="C53" s="13">
        <f>'S3 UE after recession'!C53</f>
        <v>5.0921610982576562</v>
      </c>
      <c r="D53" s="13"/>
      <c r="E53" s="13"/>
      <c r="F53" s="13">
        <f>'S3 UE after recession'!F53</f>
        <v>7.1089677424950777</v>
      </c>
      <c r="G53" s="13">
        <f>'S3 UE after recession'!G53+L53*$A$2/G$2</f>
        <v>6.215914280755106</v>
      </c>
      <c r="H53" s="13">
        <f>'S3 UE after recession'!H53+M53*$A$2/H$2</f>
        <v>4.0582389991854342</v>
      </c>
      <c r="I53" s="13">
        <f>'S3 UE after recession'!I53+N53*$A$2/I$2</f>
        <v>5.6159136339446167</v>
      </c>
      <c r="J53" s="5"/>
      <c r="K53" s="5"/>
      <c r="L53" s="10">
        <f>'S4 GE after recession'!AJ53</f>
        <v>3.3982736296232691E-2</v>
      </c>
      <c r="M53" s="10">
        <f>'S4 GE after recession'!AK53</f>
        <v>-0.21693666040286189</v>
      </c>
      <c r="N53" s="10">
        <f>'S4 GE after recession'!AL53</f>
        <v>-0.51740807523528443</v>
      </c>
      <c r="P53">
        <v>49</v>
      </c>
      <c r="Q53" s="13">
        <f t="shared" si="3"/>
        <v>1.5588865711577831</v>
      </c>
      <c r="T53" s="13">
        <f t="shared" si="3"/>
        <v>-0.13429840585231911</v>
      </c>
      <c r="U53" s="13">
        <f t="shared" si="3"/>
        <v>0.71055367247718149</v>
      </c>
      <c r="V53" s="13">
        <f t="shared" si="3"/>
        <v>-0.20859627498704558</v>
      </c>
      <c r="W53" s="13">
        <f t="shared" si="3"/>
        <v>0.64898319046172315</v>
      </c>
      <c r="Y53">
        <v>49</v>
      </c>
      <c r="Z53">
        <f t="shared" si="6"/>
        <v>0.15322392145052621</v>
      </c>
      <c r="AC53">
        <f t="shared" si="6"/>
        <v>-0.2730995485212242</v>
      </c>
      <c r="AD53">
        <f t="shared" si="6"/>
        <v>-6.872634403560518E-2</v>
      </c>
      <c r="AE53">
        <f t="shared" si="6"/>
        <v>-6.1369122761701256E-2</v>
      </c>
      <c r="AF53">
        <f t="shared" si="6"/>
        <v>-0.50492619931974225</v>
      </c>
      <c r="AH53">
        <v>49</v>
      </c>
      <c r="AI53">
        <f t="shared" si="7"/>
        <v>0.58776720426621065</v>
      </c>
      <c r="AJ53">
        <f t="shared" si="10"/>
        <v>0.71055367247718149</v>
      </c>
      <c r="AK53">
        <f t="shared" si="10"/>
        <v>-0.20859627498704558</v>
      </c>
      <c r="AL53">
        <f t="shared" si="10"/>
        <v>0.64898319046172315</v>
      </c>
    </row>
    <row r="54" spans="1:38" x14ac:dyDescent="0.3">
      <c r="A54" s="1"/>
      <c r="B54">
        <v>50</v>
      </c>
      <c r="C54" s="13">
        <f>'S3 UE after recession'!C54</f>
        <v>5.1713395638629285</v>
      </c>
      <c r="D54" s="13"/>
      <c r="E54" s="13"/>
      <c r="F54" s="13">
        <f>'S3 UE after recession'!F54</f>
        <v>7.1161727276648978</v>
      </c>
      <c r="G54" s="13">
        <f>'S3 UE after recession'!G54+L54*$A$2/G$2</f>
        <v>6.0073826275827571</v>
      </c>
      <c r="H54" s="13">
        <f>'S3 UE after recession'!H54+M54*$A$2/H$2</f>
        <v>3.9663541406072125</v>
      </c>
      <c r="I54" s="13">
        <f>'S3 UE after recession'!I54+N54*$A$2/I$2</f>
        <v>5.5758951923448841</v>
      </c>
      <c r="J54" s="5"/>
      <c r="K54" s="5"/>
      <c r="L54" s="10">
        <f>'S4 GE after recession'!AJ54</f>
        <v>2.4076090571815673E-2</v>
      </c>
      <c r="M54" s="10">
        <f>'S4 GE after recession'!AK54</f>
        <v>-0.23008276298495126</v>
      </c>
      <c r="N54" s="10">
        <f>'S4 GE after recession'!AL54</f>
        <v>-0.52767869003446688</v>
      </c>
      <c r="P54">
        <v>50</v>
      </c>
      <c r="Q54" s="13">
        <f t="shared" si="3"/>
        <v>1.6380650367630554</v>
      </c>
      <c r="T54" s="13">
        <f t="shared" si="3"/>
        <v>-0.12709342068249896</v>
      </c>
      <c r="U54" s="13">
        <f t="shared" si="3"/>
        <v>0.50202201930483259</v>
      </c>
      <c r="V54" s="13">
        <f t="shared" si="3"/>
        <v>-0.30048113356526729</v>
      </c>
      <c r="W54" s="13">
        <f t="shared" si="3"/>
        <v>0.60896474886199048</v>
      </c>
      <c r="Y54">
        <v>50</v>
      </c>
      <c r="Z54">
        <f t="shared" si="6"/>
        <v>7.9178465605272308E-2</v>
      </c>
      <c r="AC54">
        <f t="shared" si="6"/>
        <v>7.204985169820155E-3</v>
      </c>
      <c r="AD54">
        <f t="shared" si="6"/>
        <v>-0.2085316531723489</v>
      </c>
      <c r="AE54">
        <f t="shared" si="6"/>
        <v>-9.1884858578221706E-2</v>
      </c>
      <c r="AF54">
        <f t="shared" si="6"/>
        <v>-4.0018441599732668E-2</v>
      </c>
      <c r="AH54">
        <v>50</v>
      </c>
      <c r="AI54">
        <f t="shared" si="7"/>
        <v>0.63095892965375688</v>
      </c>
      <c r="AJ54">
        <f t="shared" ref="AJ54:AL56" si="11">AJ53+AD54</f>
        <v>0.50202201930483259</v>
      </c>
      <c r="AK54">
        <f t="shared" si="11"/>
        <v>-0.30048113356526729</v>
      </c>
      <c r="AL54">
        <f t="shared" si="11"/>
        <v>0.60896474886199048</v>
      </c>
    </row>
    <row r="55" spans="1:38" x14ac:dyDescent="0.3">
      <c r="A55" s="1"/>
      <c r="B55">
        <v>51</v>
      </c>
      <c r="C55" s="13">
        <f>'S3 UE after recession'!C55</f>
        <v>5.0670836385903142</v>
      </c>
      <c r="D55" s="13"/>
      <c r="E55" s="13"/>
      <c r="F55" s="13">
        <f>'S3 UE after recession'!F55</f>
        <v>7.1445176288260361</v>
      </c>
      <c r="G55" s="13">
        <f>'S3 UE after recession'!G55+L55*$A$2/G$2</f>
        <v>5.8636600995111614</v>
      </c>
      <c r="H55" s="13">
        <f>'S3 UE after recession'!H55+M55*$A$2/H$2</f>
        <v>3.7795224934089391</v>
      </c>
      <c r="I55" s="13">
        <f>'S3 UE after recession'!I55+N55*$A$2/I$2</f>
        <v>5.5064114244431588</v>
      </c>
      <c r="J55" s="5"/>
      <c r="K55" s="5"/>
      <c r="L55" s="10">
        <f>'S4 GE after recession'!AJ55</f>
        <v>1.3879495563754535E-2</v>
      </c>
      <c r="M55" s="10">
        <f>'S4 GE after recession'!AK55</f>
        <v>-0.25042545455700005</v>
      </c>
      <c r="N55" s="10">
        <f>'S4 GE after recession'!AL55</f>
        <v>-0.52733149978969263</v>
      </c>
      <c r="P55">
        <v>51</v>
      </c>
      <c r="Q55" s="13">
        <f t="shared" si="3"/>
        <v>1.5338091114904411</v>
      </c>
      <c r="T55" s="13">
        <f t="shared" si="3"/>
        <v>-9.8748519521360656E-2</v>
      </c>
      <c r="U55" s="13">
        <f t="shared" si="3"/>
        <v>0.3582994912332369</v>
      </c>
      <c r="V55" s="13">
        <f t="shared" si="3"/>
        <v>-0.48731278076354068</v>
      </c>
      <c r="W55" s="13">
        <f t="shared" si="3"/>
        <v>0.5394809809602652</v>
      </c>
      <c r="Y55">
        <v>51</v>
      </c>
      <c r="Z55">
        <f t="shared" si="6"/>
        <v>-0.10425592527261429</v>
      </c>
      <c r="AC55">
        <f t="shared" si="6"/>
        <v>2.8344901161138303E-2</v>
      </c>
      <c r="AD55">
        <f t="shared" si="6"/>
        <v>-0.14372252807159569</v>
      </c>
      <c r="AE55">
        <f t="shared" si="6"/>
        <v>-0.18683164719827339</v>
      </c>
      <c r="AF55">
        <f t="shared" si="6"/>
        <v>-6.948376790172528E-2</v>
      </c>
      <c r="AH55">
        <v>51</v>
      </c>
      <c r="AI55">
        <f t="shared" si="7"/>
        <v>0.59300341759801889</v>
      </c>
      <c r="AJ55">
        <f t="shared" si="11"/>
        <v>0.3582994912332369</v>
      </c>
      <c r="AK55">
        <f t="shared" si="11"/>
        <v>-0.48731278076354068</v>
      </c>
      <c r="AL55">
        <f t="shared" si="11"/>
        <v>0.5394809809602652</v>
      </c>
    </row>
    <row r="56" spans="1:38" x14ac:dyDescent="0.3">
      <c r="A56" s="1"/>
      <c r="B56">
        <v>52</v>
      </c>
      <c r="C56" s="13">
        <f>'S3 UE after recession'!C56</f>
        <v>5.0587706902406691</v>
      </c>
      <c r="D56" s="13"/>
      <c r="E56" s="13"/>
      <c r="F56" s="13">
        <f>'S3 UE after recession'!F56</f>
        <v>6.9987514530503292</v>
      </c>
      <c r="G56" s="13">
        <f>'S3 UE after recession'!G56+L56*$A$2/G$2</f>
        <v>5.6557929265537696</v>
      </c>
      <c r="H56" s="13">
        <f>'S3 UE after recession'!H56+M56*$A$2/H$2</f>
        <v>3.8556245588578855</v>
      </c>
      <c r="I56" s="13">
        <f>'S3 UE after recession'!I56+N56*$A$2/I$2</f>
        <v>5.3303668902154628</v>
      </c>
      <c r="J56" s="5"/>
      <c r="K56" s="5"/>
      <c r="L56" s="10">
        <f>'S4 GE after recession'!AJ56</f>
        <v>1.2591421227742788E-2</v>
      </c>
      <c r="M56" s="10">
        <f>'S4 GE after recession'!AK56</f>
        <v>-0.21835797210843225</v>
      </c>
      <c r="N56" s="10">
        <f>'S4 GE after recession'!AL56</f>
        <v>-0.54316229145601203</v>
      </c>
      <c r="P56">
        <v>52</v>
      </c>
      <c r="Q56" s="13">
        <f t="shared" si="3"/>
        <v>1.5254961631407959</v>
      </c>
      <c r="T56" s="13">
        <f t="shared" si="3"/>
        <v>-0.2445146952970676</v>
      </c>
      <c r="U56" s="13">
        <f t="shared" si="3"/>
        <v>0.15043231827584513</v>
      </c>
      <c r="V56" s="13">
        <f t="shared" si="3"/>
        <v>-0.4112107153145943</v>
      </c>
      <c r="W56" s="13">
        <f t="shared" si="3"/>
        <v>0.36343644673256925</v>
      </c>
      <c r="Y56">
        <v>52</v>
      </c>
      <c r="Z56">
        <f t="shared" si="6"/>
        <v>-8.3129483496451329E-3</v>
      </c>
      <c r="AC56">
        <f t="shared" si="6"/>
        <v>-0.14576617577570694</v>
      </c>
      <c r="AD56">
        <f t="shared" si="6"/>
        <v>-0.20786717295739177</v>
      </c>
      <c r="AE56">
        <f t="shared" si="6"/>
        <v>7.6102065448946377E-2</v>
      </c>
      <c r="AF56">
        <f t="shared" si="6"/>
        <v>-0.17604453422769595</v>
      </c>
      <c r="AH56">
        <v>52</v>
      </c>
      <c r="AI56">
        <f t="shared" si="7"/>
        <v>0.51596385553534285</v>
      </c>
      <c r="AJ56">
        <f t="shared" si="11"/>
        <v>0.15043231827584513</v>
      </c>
      <c r="AK56">
        <f t="shared" si="11"/>
        <v>-0.4112107153145943</v>
      </c>
      <c r="AL56">
        <f t="shared" si="11"/>
        <v>0.36343644673256925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6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G4" sqref="G4:I4"/>
    </sheetView>
  </sheetViews>
  <sheetFormatPr defaultRowHeight="14.4" x14ac:dyDescent="0.3"/>
  <cols>
    <col min="1" max="1" width="13.44140625" customWidth="1"/>
  </cols>
  <sheetData>
    <row r="1" spans="1:44" x14ac:dyDescent="0.3">
      <c r="A1" s="9" t="s">
        <v>84</v>
      </c>
      <c r="C1" t="s">
        <v>81</v>
      </c>
      <c r="G1" t="s">
        <v>125</v>
      </c>
      <c r="Q1" t="s">
        <v>82</v>
      </c>
      <c r="Z1" t="s">
        <v>83</v>
      </c>
      <c r="AI1" t="s">
        <v>83</v>
      </c>
      <c r="AO1" t="s">
        <v>83</v>
      </c>
    </row>
    <row r="2" spans="1:44" x14ac:dyDescent="0.3">
      <c r="A2" s="9">
        <v>3</v>
      </c>
      <c r="G2" s="17">
        <f>'S1 unemployed'!O472</f>
        <v>0.78629677806684017</v>
      </c>
      <c r="H2" s="17">
        <f>'S1 unemployed'!O601</f>
        <v>0.7936856304142319</v>
      </c>
      <c r="I2" s="17">
        <f>'S1 unemployed'!O681</f>
        <v>0.78308649575432587</v>
      </c>
      <c r="L2" t="s">
        <v>85</v>
      </c>
    </row>
    <row r="3" spans="1:44" x14ac:dyDescent="0.3">
      <c r="C3" s="6">
        <v>25538</v>
      </c>
      <c r="D3" s="6">
        <v>26969</v>
      </c>
      <c r="E3" s="6">
        <v>29221</v>
      </c>
      <c r="F3" s="6">
        <v>29768</v>
      </c>
      <c r="G3" s="6">
        <v>33055</v>
      </c>
      <c r="H3" s="7" t="s">
        <v>45</v>
      </c>
      <c r="I3" t="s">
        <v>46</v>
      </c>
      <c r="L3" s="6">
        <v>33055</v>
      </c>
      <c r="M3" s="7" t="s">
        <v>45</v>
      </c>
      <c r="N3" t="s">
        <v>46</v>
      </c>
      <c r="Q3" s="6">
        <v>25538</v>
      </c>
      <c r="R3" s="6">
        <v>26969</v>
      </c>
      <c r="S3" s="6">
        <v>29221</v>
      </c>
      <c r="T3" s="6">
        <v>29768</v>
      </c>
      <c r="U3" s="6">
        <v>33055</v>
      </c>
      <c r="V3" s="7" t="s">
        <v>45</v>
      </c>
      <c r="W3" t="s">
        <v>46</v>
      </c>
      <c r="Z3" s="6">
        <v>25538</v>
      </c>
      <c r="AA3" s="6">
        <v>26969</v>
      </c>
      <c r="AB3" s="6">
        <v>29221</v>
      </c>
      <c r="AC3" s="6">
        <v>29768</v>
      </c>
      <c r="AD3" s="6">
        <v>33055</v>
      </c>
      <c r="AE3" s="7" t="s">
        <v>45</v>
      </c>
      <c r="AF3" t="s">
        <v>46</v>
      </c>
      <c r="AH3" s="8"/>
      <c r="AI3" s="11" t="s">
        <v>50</v>
      </c>
      <c r="AJ3" s="11">
        <v>33055</v>
      </c>
      <c r="AK3" s="12" t="s">
        <v>45</v>
      </c>
      <c r="AL3" s="8" t="s">
        <v>46</v>
      </c>
      <c r="AN3" s="8"/>
      <c r="AO3" s="11" t="s">
        <v>50</v>
      </c>
      <c r="AP3" s="11">
        <v>33055</v>
      </c>
      <c r="AQ3" s="12" t="s">
        <v>45</v>
      </c>
      <c r="AR3" s="8" t="s">
        <v>46</v>
      </c>
    </row>
    <row r="4" spans="1:44" x14ac:dyDescent="0.3">
      <c r="A4" s="1"/>
      <c r="B4">
        <v>0</v>
      </c>
      <c r="C4" s="5">
        <f>'S3 UE after recession'!C4</f>
        <v>3.5332745270998731</v>
      </c>
      <c r="D4" s="5">
        <f>'S3 UE after recession'!D4</f>
        <v>4.8458926760439169</v>
      </c>
      <c r="E4" s="5">
        <f>'S3 UE after recession'!E4</f>
        <v>6.2714663763818246</v>
      </c>
      <c r="F4" s="5">
        <f>'S3 UE after recession'!F4</f>
        <v>7.2432661483473968</v>
      </c>
      <c r="G4" s="13">
        <f>'S3 UE after recession'!G4+L4*$A$2/G$2</f>
        <v>5.5053606082779245</v>
      </c>
      <c r="H4" s="13">
        <f>'S3 UE after recession'!H4+M4*$A$2/H$2</f>
        <v>4.2668352741724798</v>
      </c>
      <c r="I4" s="13">
        <f>'S3 UE after recession'!I4+N4*$A$2/I$2</f>
        <v>4.9669304434828936</v>
      </c>
      <c r="J4" s="5"/>
      <c r="K4" s="5"/>
      <c r="L4" s="5">
        <f>'S4 GE after recession'!AJ4</f>
        <v>0</v>
      </c>
      <c r="M4" s="5">
        <f>'S4 GE after recession'!AK4</f>
        <v>0</v>
      </c>
      <c r="N4" s="5">
        <f>'S4 GE after recession'!AL4</f>
        <v>0</v>
      </c>
      <c r="P4">
        <v>0</v>
      </c>
      <c r="Q4" s="13">
        <f>(C4-C$4)</f>
        <v>0</v>
      </c>
      <c r="R4" s="13">
        <f t="shared" ref="R4:W19" si="0">(D4-D$4)</f>
        <v>0</v>
      </c>
      <c r="S4" s="13">
        <f t="shared" si="0"/>
        <v>0</v>
      </c>
      <c r="T4" s="13">
        <f t="shared" si="0"/>
        <v>0</v>
      </c>
      <c r="U4" s="13">
        <f t="shared" si="0"/>
        <v>0</v>
      </c>
      <c r="V4" s="13">
        <f t="shared" si="0"/>
        <v>0</v>
      </c>
      <c r="W4" s="13">
        <f t="shared" si="0"/>
        <v>0</v>
      </c>
      <c r="Y4">
        <v>0</v>
      </c>
      <c r="Z4">
        <f>Q4</f>
        <v>0</v>
      </c>
      <c r="AA4">
        <f t="shared" ref="AA4:AF4" si="1">R4</f>
        <v>0</v>
      </c>
      <c r="AB4">
        <f t="shared" si="1"/>
        <v>0</v>
      </c>
      <c r="AC4">
        <f t="shared" si="1"/>
        <v>0</v>
      </c>
      <c r="AD4">
        <f t="shared" si="1"/>
        <v>0</v>
      </c>
      <c r="AE4">
        <f t="shared" si="1"/>
        <v>0</v>
      </c>
      <c r="AF4">
        <f t="shared" si="1"/>
        <v>0</v>
      </c>
      <c r="AH4" s="8">
        <v>0</v>
      </c>
      <c r="AI4" s="8">
        <f>AVERAGE(Z4:AC4)</f>
        <v>0</v>
      </c>
      <c r="AJ4" s="8">
        <f>AD4</f>
        <v>0</v>
      </c>
      <c r="AK4" s="8">
        <f>AE4</f>
        <v>0</v>
      </c>
      <c r="AL4" s="8">
        <f>AF4</f>
        <v>0</v>
      </c>
      <c r="AN4" s="8">
        <v>0</v>
      </c>
      <c r="AO4" s="8">
        <f>AI4/MAX(AI$4:AI$52)</f>
        <v>0</v>
      </c>
      <c r="AP4" s="8">
        <f t="shared" ref="AP4:AR4" si="2">AJ4/MAX(AJ$4:AJ$52)</f>
        <v>0</v>
      </c>
      <c r="AQ4" s="8">
        <f t="shared" si="2"/>
        <v>0</v>
      </c>
      <c r="AR4" s="8">
        <f t="shared" si="2"/>
        <v>0</v>
      </c>
    </row>
    <row r="5" spans="1:44" x14ac:dyDescent="0.3">
      <c r="A5" s="1"/>
      <c r="B5">
        <v>1</v>
      </c>
      <c r="C5" s="5">
        <f>'S3 UE after recession'!C5</f>
        <v>3.9045632524609362</v>
      </c>
      <c r="D5" s="5">
        <f>'S3 UE after recession'!D5</f>
        <v>4.93893717680713</v>
      </c>
      <c r="E5" s="5">
        <f>'S3 UE after recession'!E5</f>
        <v>6.2813387442945912</v>
      </c>
      <c r="F5" s="5">
        <f>'S3 UE after recession'!F5</f>
        <v>7.3911243964129678</v>
      </c>
      <c r="G5" s="13">
        <f>'S3 UE after recession'!G5+L5*$A$2/G$2</f>
        <v>5.7176851018894554</v>
      </c>
      <c r="H5" s="13">
        <f>'S3 UE after recession'!H5+M5*$A$2/H$2</f>
        <v>4.48229721788283</v>
      </c>
      <c r="I5" s="13">
        <f>'S3 UE after recession'!I5+N5*$A$2/I$2</f>
        <v>5.2811317010832708</v>
      </c>
      <c r="J5" s="5"/>
      <c r="K5" s="5"/>
      <c r="L5" s="10">
        <f>'S4 GE after recession'!AJ5</f>
        <v>3.2684790525494556E-3</v>
      </c>
      <c r="M5" s="10">
        <f>'S4 GE after recession'!AK5</f>
        <v>3.0255993591318475E-2</v>
      </c>
      <c r="N5" s="10">
        <f>'S4 GE after recession'!AL5</f>
        <v>7.6458632765012968E-2</v>
      </c>
      <c r="P5">
        <v>1</v>
      </c>
      <c r="Q5" s="13">
        <f t="shared" ref="Q5:W56" si="3">(C5-C$4)</f>
        <v>0.37128872536106305</v>
      </c>
      <c r="R5" s="13">
        <f t="shared" si="0"/>
        <v>9.3044500763213023E-2</v>
      </c>
      <c r="S5" s="13">
        <f t="shared" si="0"/>
        <v>9.8723679127665775E-3</v>
      </c>
      <c r="T5" s="13">
        <f t="shared" si="0"/>
        <v>0.14785824806557102</v>
      </c>
      <c r="U5" s="13">
        <f t="shared" si="0"/>
        <v>0.21232449361153094</v>
      </c>
      <c r="V5" s="13">
        <f t="shared" si="0"/>
        <v>0.21546194371035021</v>
      </c>
      <c r="W5" s="13">
        <f t="shared" si="0"/>
        <v>0.3142012576003772</v>
      </c>
      <c r="Y5">
        <v>1</v>
      </c>
      <c r="Z5">
        <f>Q5-Q4</f>
        <v>0.37128872536106305</v>
      </c>
      <c r="AA5">
        <f t="shared" ref="AA5:AF20" si="4">R5-R4</f>
        <v>9.3044500763213023E-2</v>
      </c>
      <c r="AB5">
        <f t="shared" si="4"/>
        <v>9.8723679127665775E-3</v>
      </c>
      <c r="AC5">
        <f t="shared" si="4"/>
        <v>0.14785824806557102</v>
      </c>
      <c r="AD5">
        <f t="shared" si="4"/>
        <v>0.21232449361153094</v>
      </c>
      <c r="AE5">
        <f t="shared" si="4"/>
        <v>0.21546194371035021</v>
      </c>
      <c r="AF5">
        <f t="shared" si="4"/>
        <v>0.3142012576003772</v>
      </c>
      <c r="AH5" s="8">
        <v>1</v>
      </c>
      <c r="AI5" s="8">
        <f>AVERAGE(Z5:AC5)+AI4</f>
        <v>0.15551596052565342</v>
      </c>
      <c r="AJ5" s="8">
        <f>AD5+AJ4</f>
        <v>0.21232449361153094</v>
      </c>
      <c r="AK5" s="8">
        <f t="shared" ref="AK5:AL20" si="5">AE5+AK4</f>
        <v>0.21546194371035021</v>
      </c>
      <c r="AL5" s="8">
        <f t="shared" si="5"/>
        <v>0.3142012576003772</v>
      </c>
      <c r="AN5" s="8">
        <v>1</v>
      </c>
      <c r="AO5" s="8">
        <f t="shared" ref="AO5:AO56" si="6">AI5/MAX(AI$4:AI$52)</f>
        <v>5.5771371409261104E-2</v>
      </c>
      <c r="AP5" s="8">
        <f t="shared" ref="AP5:AP56" si="7">AJ5/MAX(AJ$4:AJ$52)</f>
        <v>7.7747220353316215E-2</v>
      </c>
      <c r="AQ5" s="8">
        <f t="shared" ref="AQ5:AQ56" si="8">AK5/MAX(AK$4:AK$52)</f>
        <v>9.1097358046333954E-2</v>
      </c>
      <c r="AR5" s="8">
        <f t="shared" ref="AR5:AR56" si="9">AL5/MAX(AL$4:AL$52)</f>
        <v>5.939578332123345E-2</v>
      </c>
    </row>
    <row r="6" spans="1:44" x14ac:dyDescent="0.3">
      <c r="A6" s="1"/>
      <c r="B6">
        <v>2</v>
      </c>
      <c r="C6" s="5">
        <f>'S3 UE after recession'!C6</f>
        <v>4.2032355053499044</v>
      </c>
      <c r="D6" s="5">
        <f>'S3 UE after recession'!D6</f>
        <v>5.0921610982576562</v>
      </c>
      <c r="E6" s="5">
        <f>'S3 UE after recession'!E6</f>
        <v>6.3217526916066973</v>
      </c>
      <c r="F6" s="5">
        <f>'S3 UE after recession'!F6</f>
        <v>7.5996823462056993</v>
      </c>
      <c r="G6" s="13">
        <f>'S3 UE after recession'!G6+L6*$A$2/G$2</f>
        <v>5.8967135610339918</v>
      </c>
      <c r="H6" s="13">
        <f>'S3 UE after recession'!H6+M6*$A$2/H$2</f>
        <v>4.5206590010685579</v>
      </c>
      <c r="I6" s="13">
        <f>'S3 UE after recession'!I6+N6*$A$2/I$2</f>
        <v>5.217097873434307</v>
      </c>
      <c r="J6" s="5"/>
      <c r="K6" s="5"/>
      <c r="L6" s="10">
        <f>'S4 GE after recession'!AJ6</f>
        <v>1.1552788236925071E-2</v>
      </c>
      <c r="M6" s="10">
        <f>'S4 GE after recession'!AK6</f>
        <v>4.6688119094190572E-2</v>
      </c>
      <c r="N6" s="10">
        <f>'S4 GE after recession'!AL6</f>
        <v>8.8207402744429064E-2</v>
      </c>
      <c r="P6">
        <v>2</v>
      </c>
      <c r="Q6" s="13">
        <f t="shared" si="3"/>
        <v>0.66996097825003131</v>
      </c>
      <c r="R6" s="13">
        <f t="shared" si="0"/>
        <v>0.24626842221373924</v>
      </c>
      <c r="S6" s="13">
        <f t="shared" si="0"/>
        <v>5.0286315224872702E-2</v>
      </c>
      <c r="T6" s="13">
        <f t="shared" si="0"/>
        <v>0.35641619785830247</v>
      </c>
      <c r="U6" s="13">
        <f t="shared" si="0"/>
        <v>0.3913529527560673</v>
      </c>
      <c r="V6" s="13">
        <f t="shared" si="0"/>
        <v>0.25382372689607813</v>
      </c>
      <c r="W6" s="13">
        <f t="shared" si="0"/>
        <v>0.25016742995141339</v>
      </c>
      <c r="Y6">
        <v>2</v>
      </c>
      <c r="Z6">
        <f t="shared" ref="Z6:AF56" si="10">Q6-Q5</f>
        <v>0.29867225288896826</v>
      </c>
      <c r="AA6">
        <f t="shared" si="4"/>
        <v>0.15322392145052621</v>
      </c>
      <c r="AB6">
        <f t="shared" si="4"/>
        <v>4.0413947312106124E-2</v>
      </c>
      <c r="AC6">
        <f t="shared" si="4"/>
        <v>0.20855794979273146</v>
      </c>
      <c r="AD6">
        <f t="shared" si="4"/>
        <v>0.17902845914453636</v>
      </c>
      <c r="AE6">
        <f t="shared" si="4"/>
        <v>3.8361783185727916E-2</v>
      </c>
      <c r="AF6">
        <f t="shared" si="4"/>
        <v>-6.4033827648963815E-2</v>
      </c>
      <c r="AH6" s="8">
        <v>2</v>
      </c>
      <c r="AI6" s="8">
        <f t="shared" ref="AI6:AI56" si="11">AVERAGE(Z6:AC6)+AI5</f>
        <v>0.33073297838673643</v>
      </c>
      <c r="AJ6" s="8">
        <f t="shared" ref="AJ6:AL56" si="12">AD6+AJ5</f>
        <v>0.3913529527560673</v>
      </c>
      <c r="AK6" s="8">
        <f t="shared" si="5"/>
        <v>0.25382372689607813</v>
      </c>
      <c r="AL6" s="8">
        <f t="shared" si="5"/>
        <v>0.25016742995141339</v>
      </c>
      <c r="AN6" s="8">
        <v>2</v>
      </c>
      <c r="AO6" s="8">
        <f t="shared" si="6"/>
        <v>0.11860796610554389</v>
      </c>
      <c r="AP6" s="8">
        <f t="shared" si="7"/>
        <v>0.1433023752290937</v>
      </c>
      <c r="AQ6" s="8">
        <f t="shared" si="8"/>
        <v>0.10731672856711616</v>
      </c>
      <c r="AR6" s="8">
        <f t="shared" si="9"/>
        <v>4.7290996149743476E-2</v>
      </c>
    </row>
    <row r="7" spans="1:44" x14ac:dyDescent="0.3">
      <c r="A7" s="1"/>
      <c r="B7">
        <v>3</v>
      </c>
      <c r="C7" s="5">
        <f>'S3 UE after recession'!C7</f>
        <v>4.4061674222405394</v>
      </c>
      <c r="D7" s="5">
        <f>'S3 UE after recession'!D7</f>
        <v>5.1713395638629285</v>
      </c>
      <c r="E7" s="5">
        <f>'S3 UE after recession'!E7</f>
        <v>6.9030218311114444</v>
      </c>
      <c r="F7" s="5">
        <f>'S3 UE after recession'!F7</f>
        <v>7.930363956560023</v>
      </c>
      <c r="G7" s="13">
        <f>'S3 UE after recession'!G7+L7*$A$2/G$2</f>
        <v>5.7140968223865158</v>
      </c>
      <c r="H7" s="13">
        <f>'S3 UE after recession'!H7+M7*$A$2/H$2</f>
        <v>4.6074027173218832</v>
      </c>
      <c r="I7" s="13">
        <f>'S3 UE after recession'!I7+N7*$A$2/I$2</f>
        <v>5.1717931669968715</v>
      </c>
      <c r="J7" s="5"/>
      <c r="K7" s="5"/>
      <c r="L7" s="10">
        <f>'S4 GE after recession'!AJ7</f>
        <v>-5.3986971951521134E-2</v>
      </c>
      <c r="M7" s="10">
        <f>'S4 GE after recession'!AK7</f>
        <v>2.2336589862857359E-2</v>
      </c>
      <c r="N7" s="10">
        <f>'S4 GE after recession'!AL7</f>
        <v>2.3371538649452184E-2</v>
      </c>
      <c r="P7">
        <v>3</v>
      </c>
      <c r="Q7" s="13">
        <f t="shared" si="3"/>
        <v>0.87289289514066626</v>
      </c>
      <c r="R7" s="13">
        <f t="shared" si="0"/>
        <v>0.32544688781901154</v>
      </c>
      <c r="S7" s="13">
        <f t="shared" si="0"/>
        <v>0.63155545472961983</v>
      </c>
      <c r="T7" s="13">
        <f t="shared" si="0"/>
        <v>0.68709780821262623</v>
      </c>
      <c r="U7" s="13">
        <f t="shared" si="0"/>
        <v>0.20873621410859133</v>
      </c>
      <c r="V7" s="13">
        <f t="shared" si="0"/>
        <v>0.34056744314940346</v>
      </c>
      <c r="W7" s="13">
        <f t="shared" si="0"/>
        <v>0.20486272351397794</v>
      </c>
      <c r="Y7">
        <v>3</v>
      </c>
      <c r="Z7">
        <f t="shared" si="10"/>
        <v>0.20293191689063494</v>
      </c>
      <c r="AA7">
        <f t="shared" si="4"/>
        <v>7.9178465605272308E-2</v>
      </c>
      <c r="AB7">
        <f t="shared" si="4"/>
        <v>0.58126913950474712</v>
      </c>
      <c r="AC7">
        <f t="shared" si="4"/>
        <v>0.33068161035432375</v>
      </c>
      <c r="AD7">
        <f t="shared" si="4"/>
        <v>-0.18261673864747596</v>
      </c>
      <c r="AE7">
        <f t="shared" si="4"/>
        <v>8.6743716253325331E-2</v>
      </c>
      <c r="AF7">
        <f t="shared" si="4"/>
        <v>-4.5304706437435449E-2</v>
      </c>
      <c r="AH7" s="8">
        <v>3</v>
      </c>
      <c r="AI7" s="8">
        <f t="shared" si="11"/>
        <v>0.62924826147548096</v>
      </c>
      <c r="AJ7" s="8">
        <f t="shared" si="12"/>
        <v>0.20873621410859133</v>
      </c>
      <c r="AK7" s="8">
        <f t="shared" si="5"/>
        <v>0.34056744314940346</v>
      </c>
      <c r="AL7" s="8">
        <f t="shared" si="5"/>
        <v>0.20486272351397794</v>
      </c>
      <c r="AN7" s="8">
        <v>3</v>
      </c>
      <c r="AO7" s="8">
        <f t="shared" si="6"/>
        <v>0.22566197309112779</v>
      </c>
      <c r="AP7" s="8">
        <f t="shared" si="7"/>
        <v>7.6433293954816225E-2</v>
      </c>
      <c r="AQ7" s="8">
        <f t="shared" si="8"/>
        <v>0.14399199122241715</v>
      </c>
      <c r="AR7" s="8">
        <f t="shared" si="9"/>
        <v>3.8726713028978607E-2</v>
      </c>
    </row>
    <row r="8" spans="1:44" x14ac:dyDescent="0.3">
      <c r="A8" s="1"/>
      <c r="B8">
        <v>4</v>
      </c>
      <c r="C8" s="5">
        <f>'S3 UE after recession'!C8</f>
        <v>4.5897953509736844</v>
      </c>
      <c r="D8" s="5">
        <f>'S3 UE after recession'!D8</f>
        <v>5.0670836385903142</v>
      </c>
      <c r="E8" s="5">
        <f>'S3 UE after recession'!E8</f>
        <v>7.4666367402669058</v>
      </c>
      <c r="F8" s="5">
        <f>'S3 UE after recession'!F8</f>
        <v>8.2655900985023241</v>
      </c>
      <c r="G8" s="13">
        <f>'S3 UE after recession'!G8+L8*$A$2/G$2</f>
        <v>5.9922790044251641</v>
      </c>
      <c r="H8" s="13">
        <f>'S3 UE after recession'!H8+M8*$A$2/H$2</f>
        <v>4.7423994564031293</v>
      </c>
      <c r="I8" s="13">
        <f>'S3 UE after recession'!I8+N8*$A$2/I$2</f>
        <v>5.0856315421088887</v>
      </c>
      <c r="J8" s="5"/>
      <c r="K8" s="5"/>
      <c r="L8" s="10">
        <f>'S4 GE after recession'!AJ8</f>
        <v>-4.3561988927555362E-2</v>
      </c>
      <c r="M8" s="10">
        <f>'S4 GE after recession'!AK8</f>
        <v>4.2293088279395263E-2</v>
      </c>
      <c r="N8" s="10">
        <f>'S4 GE after recession'!AL8</f>
        <v>3.1086138142571329E-2</v>
      </c>
      <c r="P8">
        <v>4</v>
      </c>
      <c r="Q8" s="13">
        <f t="shared" si="3"/>
        <v>1.0565208238738113</v>
      </c>
      <c r="R8" s="13">
        <f t="shared" si="0"/>
        <v>0.22119096254639725</v>
      </c>
      <c r="S8" s="13">
        <f t="shared" si="0"/>
        <v>1.1951703638850812</v>
      </c>
      <c r="T8" s="13">
        <f t="shared" si="0"/>
        <v>1.0223239501549273</v>
      </c>
      <c r="U8" s="13">
        <f t="shared" si="0"/>
        <v>0.48691839614723964</v>
      </c>
      <c r="V8" s="13">
        <f t="shared" si="0"/>
        <v>0.47556418223064956</v>
      </c>
      <c r="W8" s="13">
        <f t="shared" si="0"/>
        <v>0.11870109862599509</v>
      </c>
      <c r="Y8">
        <v>4</v>
      </c>
      <c r="Z8">
        <f t="shared" si="10"/>
        <v>0.18362792873314504</v>
      </c>
      <c r="AA8">
        <f t="shared" si="4"/>
        <v>-0.10425592527261429</v>
      </c>
      <c r="AB8">
        <f t="shared" si="4"/>
        <v>0.56361490915546142</v>
      </c>
      <c r="AC8">
        <f t="shared" si="4"/>
        <v>0.33522614194230105</v>
      </c>
      <c r="AD8">
        <f t="shared" si="4"/>
        <v>0.27818218203864831</v>
      </c>
      <c r="AE8">
        <f t="shared" si="4"/>
        <v>0.1349967390812461</v>
      </c>
      <c r="AF8">
        <f t="shared" si="4"/>
        <v>-8.6161624887982846E-2</v>
      </c>
      <c r="AH8" s="8">
        <v>4</v>
      </c>
      <c r="AI8" s="8">
        <f t="shared" si="11"/>
        <v>0.87380152511505427</v>
      </c>
      <c r="AJ8" s="8">
        <f t="shared" si="12"/>
        <v>0.48691839614723964</v>
      </c>
      <c r="AK8" s="8">
        <f t="shared" si="5"/>
        <v>0.47556418223064956</v>
      </c>
      <c r="AL8" s="8">
        <f t="shared" si="5"/>
        <v>0.11870109862599509</v>
      </c>
      <c r="AN8" s="8">
        <v>4</v>
      </c>
      <c r="AO8" s="8">
        <f t="shared" si="6"/>
        <v>0.31336403820192865</v>
      </c>
      <c r="AP8" s="8">
        <f t="shared" si="7"/>
        <v>0.17829573590602851</v>
      </c>
      <c r="AQ8" s="8">
        <f t="shared" si="8"/>
        <v>0.20106864273403649</v>
      </c>
      <c r="AR8" s="8">
        <f t="shared" si="9"/>
        <v>2.2438944986493594E-2</v>
      </c>
    </row>
    <row r="9" spans="1:44" x14ac:dyDescent="0.3">
      <c r="A9" s="1"/>
      <c r="B9">
        <v>5</v>
      </c>
      <c r="C9" s="5">
        <f>'S3 UE after recession'!C9</f>
        <v>4.7512820823684878</v>
      </c>
      <c r="D9" s="5">
        <f>'S3 UE after recession'!D9</f>
        <v>5.0587706902406691</v>
      </c>
      <c r="E9" s="5">
        <f>'S3 UE after recession'!E9</f>
        <v>7.5838171942311297</v>
      </c>
      <c r="F9" s="5">
        <f>'S3 UE after recession'!F9</f>
        <v>8.5087042750110182</v>
      </c>
      <c r="G9" s="13">
        <f>'S3 UE after recession'!G9+L9*$A$2/G$2</f>
        <v>6.2274074575942757</v>
      </c>
      <c r="H9" s="13">
        <f>'S3 UE after recession'!H9+M9*$A$2/H$2</f>
        <v>5.169136422075697</v>
      </c>
      <c r="I9" s="13">
        <f>'S3 UE after recession'!I9+N9*$A$2/I$2</f>
        <v>5.6719805618838048</v>
      </c>
      <c r="J9" s="5"/>
      <c r="K9" s="5"/>
      <c r="L9" s="10">
        <f>'S4 GE after recession'!AJ9</f>
        <v>-9.4797282412817374E-3</v>
      </c>
      <c r="M9" s="10">
        <f>'S4 GE after recession'!AK9</f>
        <v>6.7310253348448423E-2</v>
      </c>
      <c r="N9" s="10">
        <f>'S4 GE after recession'!AL9</f>
        <v>6.0398523339690424E-2</v>
      </c>
      <c r="P9">
        <v>5</v>
      </c>
      <c r="Q9" s="13">
        <f t="shared" si="3"/>
        <v>1.2180075552686147</v>
      </c>
      <c r="R9" s="13">
        <f t="shared" si="0"/>
        <v>0.21287801419675212</v>
      </c>
      <c r="S9" s="13">
        <f t="shared" si="0"/>
        <v>1.3123508178493051</v>
      </c>
      <c r="T9" s="13">
        <f t="shared" si="0"/>
        <v>1.2654381266636214</v>
      </c>
      <c r="U9" s="13">
        <f t="shared" si="0"/>
        <v>0.72204684931635121</v>
      </c>
      <c r="V9" s="13">
        <f t="shared" si="0"/>
        <v>0.90230114790321725</v>
      </c>
      <c r="W9" s="13">
        <f t="shared" si="0"/>
        <v>0.70505011840091125</v>
      </c>
      <c r="Y9">
        <v>5</v>
      </c>
      <c r="Z9">
        <f t="shared" si="10"/>
        <v>0.16148673139480341</v>
      </c>
      <c r="AA9">
        <f t="shared" si="4"/>
        <v>-8.3129483496451329E-3</v>
      </c>
      <c r="AB9">
        <f t="shared" si="4"/>
        <v>0.11718045396422383</v>
      </c>
      <c r="AC9">
        <f t="shared" si="4"/>
        <v>0.24311417650869416</v>
      </c>
      <c r="AD9">
        <f t="shared" si="4"/>
        <v>0.23512845316911157</v>
      </c>
      <c r="AE9">
        <f t="shared" si="4"/>
        <v>0.42673696567256769</v>
      </c>
      <c r="AF9">
        <f t="shared" si="4"/>
        <v>0.58634901977491616</v>
      </c>
      <c r="AH9" s="8">
        <v>5</v>
      </c>
      <c r="AI9" s="8">
        <f t="shared" si="11"/>
        <v>1.0021686284945734</v>
      </c>
      <c r="AJ9" s="8">
        <f t="shared" si="12"/>
        <v>0.72204684931635121</v>
      </c>
      <c r="AK9" s="8">
        <f t="shared" si="5"/>
        <v>0.90230114790321725</v>
      </c>
      <c r="AL9" s="8">
        <f t="shared" si="5"/>
        <v>0.70505011840091125</v>
      </c>
      <c r="AN9" s="8">
        <v>5</v>
      </c>
      <c r="AO9" s="8">
        <f t="shared" si="6"/>
        <v>0.35939924497499304</v>
      </c>
      <c r="AP9" s="8">
        <f t="shared" si="7"/>
        <v>0.26439312085173089</v>
      </c>
      <c r="AQ9" s="8">
        <f t="shared" si="8"/>
        <v>0.38149312737407082</v>
      </c>
      <c r="AR9" s="8">
        <f t="shared" si="9"/>
        <v>0.13328082892784782</v>
      </c>
    </row>
    <row r="10" spans="1:44" x14ac:dyDescent="0.3">
      <c r="A10" s="1"/>
      <c r="B10">
        <v>6</v>
      </c>
      <c r="C10" s="5">
        <f>'S3 UE after recession'!C10</f>
        <v>4.9355026429368118</v>
      </c>
      <c r="D10" s="5">
        <f>'S3 UE after recession'!D10</f>
        <v>5.1366871915804184</v>
      </c>
      <c r="E10" s="5">
        <f>'S3 UE after recession'!E10</f>
        <v>7.8042908201830921</v>
      </c>
      <c r="F10" s="5">
        <f>'S3 UE after recession'!F10</f>
        <v>8.6140674128463921</v>
      </c>
      <c r="G10" s="13">
        <f>'S3 UE after recession'!G10+L10*$A$2/G$2</f>
        <v>6.4193607639474601</v>
      </c>
      <c r="H10" s="13">
        <f>'S3 UE after recession'!H10+M10*$A$2/H$2</f>
        <v>5.3035874212780669</v>
      </c>
      <c r="I10" s="13">
        <f>'S3 UE after recession'!I10+N10*$A$2/I$2</f>
        <v>5.9199951611560939</v>
      </c>
      <c r="J10" s="5"/>
      <c r="K10" s="5"/>
      <c r="L10" s="10">
        <f>'S4 GE after recession'!AJ10</f>
        <v>1.4671515718770234E-2</v>
      </c>
      <c r="M10" s="10">
        <f>'S4 GE after recession'!AK10</f>
        <v>9.0873380830936323E-2</v>
      </c>
      <c r="N10" s="10">
        <f>'S4 GE after recession'!AL10</f>
        <v>9.478153615310303E-2</v>
      </c>
      <c r="P10">
        <v>6</v>
      </c>
      <c r="Q10" s="13">
        <f t="shared" si="3"/>
        <v>1.4022281158369387</v>
      </c>
      <c r="R10" s="13">
        <f t="shared" si="0"/>
        <v>0.29079451553650149</v>
      </c>
      <c r="S10" s="13">
        <f t="shared" si="0"/>
        <v>1.5328244438012675</v>
      </c>
      <c r="T10" s="13">
        <f t="shared" si="0"/>
        <v>1.3708012644989953</v>
      </c>
      <c r="U10" s="13">
        <f t="shared" si="0"/>
        <v>0.91400015566953563</v>
      </c>
      <c r="V10" s="13">
        <f t="shared" si="0"/>
        <v>1.0367521471055872</v>
      </c>
      <c r="W10" s="13">
        <f t="shared" si="0"/>
        <v>0.95306471767320033</v>
      </c>
      <c r="Y10">
        <v>6</v>
      </c>
      <c r="Z10">
        <f t="shared" si="10"/>
        <v>0.18422056056832403</v>
      </c>
      <c r="AA10">
        <f t="shared" si="4"/>
        <v>7.7916501339749367E-2</v>
      </c>
      <c r="AB10">
        <f t="shared" si="4"/>
        <v>0.2204736259519624</v>
      </c>
      <c r="AC10">
        <f t="shared" si="4"/>
        <v>0.10536313783537388</v>
      </c>
      <c r="AD10">
        <f t="shared" si="4"/>
        <v>0.19195330635318442</v>
      </c>
      <c r="AE10">
        <f t="shared" si="4"/>
        <v>0.13445099920236991</v>
      </c>
      <c r="AF10">
        <f t="shared" si="4"/>
        <v>0.24801459927228908</v>
      </c>
      <c r="AH10" s="8">
        <v>6</v>
      </c>
      <c r="AI10" s="8">
        <f t="shared" si="11"/>
        <v>1.1491620849184259</v>
      </c>
      <c r="AJ10" s="8">
        <f t="shared" si="12"/>
        <v>0.91400015566953563</v>
      </c>
      <c r="AK10" s="8">
        <f t="shared" si="5"/>
        <v>1.0367521471055872</v>
      </c>
      <c r="AL10" s="8">
        <f t="shared" si="5"/>
        <v>0.95306471767320033</v>
      </c>
      <c r="AN10" s="8">
        <v>6</v>
      </c>
      <c r="AO10" s="8">
        <f t="shared" si="6"/>
        <v>0.41211426293993941</v>
      </c>
      <c r="AP10" s="8">
        <f t="shared" si="7"/>
        <v>0.33468098897632564</v>
      </c>
      <c r="AQ10" s="8">
        <f t="shared" si="8"/>
        <v>0.43833903994270079</v>
      </c>
      <c r="AR10" s="8">
        <f t="shared" si="9"/>
        <v>0.18016485960100109</v>
      </c>
    </row>
    <row r="11" spans="1:44" x14ac:dyDescent="0.3">
      <c r="A11" s="1"/>
      <c r="B11">
        <v>7</v>
      </c>
      <c r="C11" s="5">
        <f>'S3 UE after recession'!C11</f>
        <v>5.0361274291021818</v>
      </c>
      <c r="D11" s="5">
        <f>'S3 UE after recession'!D11</f>
        <v>5.3631297078416855</v>
      </c>
      <c r="E11" s="5">
        <f>'S3 UE after recession'!E11</f>
        <v>7.7316651883665557</v>
      </c>
      <c r="F11" s="5">
        <f>'S3 UE after recession'!F11</f>
        <v>8.8656855490695818</v>
      </c>
      <c r="G11" s="13">
        <f>'S3 UE after recession'!G11+L11*$A$2/G$2</f>
        <v>6.6565824789083665</v>
      </c>
      <c r="H11" s="13">
        <f>'S3 UE after recession'!H11+M11*$A$2/H$2</f>
        <v>5.7505549001525234</v>
      </c>
      <c r="I11" s="13">
        <f>'S3 UE after recession'!I11+N11*$A$2/I$2</f>
        <v>6.2403242331054489</v>
      </c>
      <c r="J11" s="5"/>
      <c r="K11" s="5"/>
      <c r="L11" s="10">
        <f>'S4 GE after recession'!AJ11</f>
        <v>2.5711825593051518E-2</v>
      </c>
      <c r="M11" s="10">
        <f>'S4 GE after recession'!AK11</f>
        <v>0.10865250222380007</v>
      </c>
      <c r="N11" s="10">
        <f>'S4 GE after recession'!AL11</f>
        <v>0.11868911646775482</v>
      </c>
      <c r="P11">
        <v>7</v>
      </c>
      <c r="Q11" s="13">
        <f t="shared" si="3"/>
        <v>1.5028529020023087</v>
      </c>
      <c r="R11" s="13">
        <f t="shared" si="0"/>
        <v>0.51723703179776859</v>
      </c>
      <c r="S11" s="13">
        <f t="shared" si="0"/>
        <v>1.4601988119847311</v>
      </c>
      <c r="T11" s="13">
        <f t="shared" si="0"/>
        <v>1.622419400722185</v>
      </c>
      <c r="U11" s="13">
        <f t="shared" si="0"/>
        <v>1.151221870630442</v>
      </c>
      <c r="V11" s="13">
        <f t="shared" si="0"/>
        <v>1.4837196259800436</v>
      </c>
      <c r="W11" s="13">
        <f t="shared" si="0"/>
        <v>1.2733937896225553</v>
      </c>
      <c r="Y11">
        <v>7</v>
      </c>
      <c r="Z11">
        <f t="shared" si="10"/>
        <v>0.10062478616536996</v>
      </c>
      <c r="AA11">
        <f t="shared" si="4"/>
        <v>0.2264425162612671</v>
      </c>
      <c r="AB11">
        <f t="shared" si="4"/>
        <v>-7.2625631816536362E-2</v>
      </c>
      <c r="AC11">
        <f t="shared" si="4"/>
        <v>0.25161813622318974</v>
      </c>
      <c r="AD11">
        <f t="shared" si="4"/>
        <v>0.23722171496090638</v>
      </c>
      <c r="AE11">
        <f t="shared" si="4"/>
        <v>0.44696747887445643</v>
      </c>
      <c r="AF11">
        <f t="shared" si="4"/>
        <v>0.320329071949355</v>
      </c>
      <c r="AH11" s="8">
        <v>7</v>
      </c>
      <c r="AI11" s="8">
        <f t="shared" si="11"/>
        <v>1.2756770366267485</v>
      </c>
      <c r="AJ11" s="8">
        <f t="shared" si="12"/>
        <v>1.151221870630442</v>
      </c>
      <c r="AK11" s="8">
        <f t="shared" si="5"/>
        <v>1.4837196259800436</v>
      </c>
      <c r="AL11" s="8">
        <f t="shared" si="5"/>
        <v>1.2733937896225553</v>
      </c>
      <c r="AN11" s="8">
        <v>7</v>
      </c>
      <c r="AO11" s="8">
        <f t="shared" si="6"/>
        <v>0.45748524825038717</v>
      </c>
      <c r="AP11" s="8">
        <f t="shared" si="7"/>
        <v>0.42154486714669392</v>
      </c>
      <c r="AQ11" s="8">
        <f t="shared" si="8"/>
        <v>0.62731699009445008</v>
      </c>
      <c r="AR11" s="8">
        <f t="shared" si="9"/>
        <v>0.24071902890733315</v>
      </c>
    </row>
    <row r="12" spans="1:44" x14ac:dyDescent="0.3">
      <c r="A12" s="1"/>
      <c r="B12">
        <v>8</v>
      </c>
      <c r="C12" s="5">
        <f>'S3 UE after recession'!C12</f>
        <v>5.1351351351351351</v>
      </c>
      <c r="D12" s="5">
        <f>'S3 UE after recession'!D12</f>
        <v>5.4906085975794907</v>
      </c>
      <c r="E12" s="5">
        <f>'S3 UE after recession'!E12</f>
        <v>7.489402229733515</v>
      </c>
      <c r="F12" s="5">
        <f>'S3 UE after recession'!F12</f>
        <v>9.0310038606514738</v>
      </c>
      <c r="G12" s="13">
        <f>'S3 UE after recession'!G12+L12*$A$2/G$2</f>
        <v>6.9440170305019802</v>
      </c>
      <c r="H12" s="13">
        <f>'S3 UE after recession'!H12+M12*$A$2/H$2</f>
        <v>6.0719405132665463</v>
      </c>
      <c r="I12" s="13">
        <f>'S3 UE after recession'!I12+N12*$A$2/I$2</f>
        <v>6.5866509417931294</v>
      </c>
      <c r="J12" s="5"/>
      <c r="K12" s="5"/>
      <c r="L12" s="10">
        <f>'S4 GE after recession'!AJ12</f>
        <v>3.7369665938475904E-2</v>
      </c>
      <c r="M12" s="10">
        <f>'S4 GE after recession'!AK12</f>
        <v>0.13851109113391935</v>
      </c>
      <c r="N12" s="10">
        <f>'S4 GE after recession'!AL12</f>
        <v>0.12620299208584562</v>
      </c>
      <c r="P12">
        <v>8</v>
      </c>
      <c r="Q12" s="13">
        <f t="shared" si="3"/>
        <v>1.601860608035262</v>
      </c>
      <c r="R12" s="13">
        <f t="shared" si="0"/>
        <v>0.64471592153557378</v>
      </c>
      <c r="S12" s="13">
        <f t="shared" si="0"/>
        <v>1.2179358533516904</v>
      </c>
      <c r="T12" s="13">
        <f t="shared" si="0"/>
        <v>1.787737712304077</v>
      </c>
      <c r="U12" s="13">
        <f t="shared" si="0"/>
        <v>1.4386564222240557</v>
      </c>
      <c r="V12" s="13">
        <f t="shared" si="0"/>
        <v>1.8051052390940665</v>
      </c>
      <c r="W12" s="13">
        <f t="shared" si="0"/>
        <v>1.6197204983102358</v>
      </c>
      <c r="Y12">
        <v>8</v>
      </c>
      <c r="Z12">
        <f t="shared" si="10"/>
        <v>9.900770603295328E-2</v>
      </c>
      <c r="AA12">
        <f t="shared" si="4"/>
        <v>0.12747888973780519</v>
      </c>
      <c r="AB12">
        <f t="shared" si="4"/>
        <v>-0.2422629586330407</v>
      </c>
      <c r="AC12">
        <f t="shared" si="4"/>
        <v>0.16531831158189192</v>
      </c>
      <c r="AD12">
        <f t="shared" si="4"/>
        <v>0.28743455159361364</v>
      </c>
      <c r="AE12">
        <f t="shared" si="4"/>
        <v>0.32138561311402292</v>
      </c>
      <c r="AF12">
        <f t="shared" si="4"/>
        <v>0.34632670868768045</v>
      </c>
      <c r="AH12" s="8">
        <v>8</v>
      </c>
      <c r="AI12" s="8">
        <f t="shared" si="11"/>
        <v>1.3130625238066509</v>
      </c>
      <c r="AJ12" s="8">
        <f t="shared" si="12"/>
        <v>1.4386564222240557</v>
      </c>
      <c r="AK12" s="8">
        <f t="shared" si="5"/>
        <v>1.8051052390940665</v>
      </c>
      <c r="AL12" s="8">
        <f t="shared" si="5"/>
        <v>1.6197204983102358</v>
      </c>
      <c r="AN12" s="8">
        <v>8</v>
      </c>
      <c r="AO12" s="8">
        <f t="shared" si="6"/>
        <v>0.47089248879199425</v>
      </c>
      <c r="AP12" s="8">
        <f t="shared" si="7"/>
        <v>0.52679526496839713</v>
      </c>
      <c r="AQ12" s="8">
        <f t="shared" si="8"/>
        <v>0.76319889928276996</v>
      </c>
      <c r="AR12" s="8">
        <f t="shared" si="9"/>
        <v>0.30618772341438122</v>
      </c>
    </row>
    <row r="13" spans="1:44" x14ac:dyDescent="0.3">
      <c r="A13" s="1"/>
      <c r="B13">
        <v>9</v>
      </c>
      <c r="C13" s="5">
        <f>'S3 UE after recession'!C13</f>
        <v>5.3716517588060855</v>
      </c>
      <c r="D13" s="5">
        <f>'S3 UE after recession'!D13</f>
        <v>5.4551972104845801</v>
      </c>
      <c r="E13" s="5">
        <f>'S3 UE after recession'!E13</f>
        <v>7.5303756808342257</v>
      </c>
      <c r="F13" s="5">
        <f>'S3 UE after recession'!F13</f>
        <v>9.3279912584228732</v>
      </c>
      <c r="G13" s="13">
        <f>'S3 UE after recession'!G13+L13*$A$2/G$2</f>
        <v>6.7435636018336984</v>
      </c>
      <c r="H13" s="13">
        <f>'S3 UE after recession'!H13+M13*$A$2/H$2</f>
        <v>6.2466041575933646</v>
      </c>
      <c r="I13" s="13">
        <f>'S3 UE after recession'!I13+N13*$A$2/I$2</f>
        <v>6.502305154515069</v>
      </c>
      <c r="J13" s="5"/>
      <c r="K13" s="5"/>
      <c r="L13" s="10">
        <f>'S4 GE after recession'!AJ13</f>
        <v>1.964372233438727E-2</v>
      </c>
      <c r="M13" s="10">
        <f>'S4 GE after recession'!AK13</f>
        <v>0.13863114388250164</v>
      </c>
      <c r="N13" s="10">
        <f>'S4 GE after recession'!AL13</f>
        <v>9.3997581294444466E-2</v>
      </c>
      <c r="P13">
        <v>9</v>
      </c>
      <c r="Q13" s="13">
        <f t="shared" si="3"/>
        <v>1.8383772317062124</v>
      </c>
      <c r="R13" s="13">
        <f t="shared" si="0"/>
        <v>0.60930453444066313</v>
      </c>
      <c r="S13" s="13">
        <f t="shared" si="0"/>
        <v>1.2589093044524011</v>
      </c>
      <c r="T13" s="13">
        <f t="shared" si="0"/>
        <v>2.0847251100754765</v>
      </c>
      <c r="U13" s="13">
        <f t="shared" si="0"/>
        <v>1.2382029935557739</v>
      </c>
      <c r="V13" s="13">
        <f t="shared" si="0"/>
        <v>1.9797688834208849</v>
      </c>
      <c r="W13" s="13">
        <f t="shared" si="0"/>
        <v>1.5353747110321754</v>
      </c>
      <c r="Y13">
        <v>9</v>
      </c>
      <c r="Z13">
        <f t="shared" si="10"/>
        <v>0.23651662367095039</v>
      </c>
      <c r="AA13">
        <f t="shared" si="4"/>
        <v>-3.5411387094910651E-2</v>
      </c>
      <c r="AB13">
        <f t="shared" si="4"/>
        <v>4.0973451100710712E-2</v>
      </c>
      <c r="AC13">
        <f t="shared" si="4"/>
        <v>0.29698739777139949</v>
      </c>
      <c r="AD13">
        <f t="shared" si="4"/>
        <v>-0.20045342866828175</v>
      </c>
      <c r="AE13">
        <f t="shared" si="4"/>
        <v>0.17466364432681836</v>
      </c>
      <c r="AF13">
        <f t="shared" si="4"/>
        <v>-8.4345787278060413E-2</v>
      </c>
      <c r="AH13" s="8">
        <v>9</v>
      </c>
      <c r="AI13" s="8">
        <f t="shared" si="11"/>
        <v>1.4478290451686884</v>
      </c>
      <c r="AJ13" s="8">
        <f t="shared" si="12"/>
        <v>1.2382029935557739</v>
      </c>
      <c r="AK13" s="8">
        <f t="shared" si="5"/>
        <v>1.9797688834208849</v>
      </c>
      <c r="AL13" s="8">
        <f t="shared" si="5"/>
        <v>1.5353747110321754</v>
      </c>
      <c r="AN13" s="8">
        <v>9</v>
      </c>
      <c r="AO13" s="8">
        <f t="shared" si="6"/>
        <v>0.51922266462096633</v>
      </c>
      <c r="AP13" s="8">
        <f t="shared" si="7"/>
        <v>0.45339489262245186</v>
      </c>
      <c r="AQ13" s="8">
        <f t="shared" si="8"/>
        <v>0.83704672721431272</v>
      </c>
      <c r="AR13" s="8">
        <f t="shared" si="9"/>
        <v>0.29024321656075713</v>
      </c>
    </row>
    <row r="14" spans="1:44" x14ac:dyDescent="0.3">
      <c r="A14" s="1"/>
      <c r="B14">
        <v>10</v>
      </c>
      <c r="C14" s="5">
        <f>'S3 UE after recession'!C14</f>
        <v>5.51299293914213</v>
      </c>
      <c r="D14" s="5">
        <f>'S3 UE after recession'!D14</f>
        <v>5.8786004670876215</v>
      </c>
      <c r="E14" s="5">
        <f>'S3 UE after recession'!E14</f>
        <v>7.4585378551242005</v>
      </c>
      <c r="F14" s="5">
        <f>'S3 UE after recession'!F14</f>
        <v>9.3570904745090591</v>
      </c>
      <c r="G14" s="13">
        <f>'S3 UE after recession'!G14+L14*$A$2/G$2</f>
        <v>6.9433712331913044</v>
      </c>
      <c r="H14" s="13">
        <f>'S3 UE after recession'!H14+M14*$A$2/H$2</f>
        <v>6.1564116998927991</v>
      </c>
      <c r="I14" s="13">
        <f>'S3 UE after recession'!I14+N14*$A$2/I$2</f>
        <v>6.8047920508227246</v>
      </c>
      <c r="J14" s="5"/>
      <c r="K14" s="5"/>
      <c r="L14" s="10">
        <f>'S4 GE after recession'!AJ14</f>
        <v>5.1657200617474253E-3</v>
      </c>
      <c r="M14" s="10">
        <f>'S4 GE after recession'!AK14</f>
        <v>0.12430358338042291</v>
      </c>
      <c r="N14" s="10">
        <f>'S4 GE after recession'!AL14</f>
        <v>7.8369616859302216E-2</v>
      </c>
      <c r="P14">
        <v>10</v>
      </c>
      <c r="Q14" s="13">
        <f t="shared" si="3"/>
        <v>1.9797184120422568</v>
      </c>
      <c r="R14" s="13">
        <f t="shared" si="0"/>
        <v>1.0327077910437046</v>
      </c>
      <c r="S14" s="13">
        <f t="shared" si="0"/>
        <v>1.187071478742376</v>
      </c>
      <c r="T14" s="13">
        <f t="shared" si="0"/>
        <v>2.1138243261616623</v>
      </c>
      <c r="U14" s="13">
        <f t="shared" si="0"/>
        <v>1.4380106249133799</v>
      </c>
      <c r="V14" s="13">
        <f t="shared" si="0"/>
        <v>1.8895764257203194</v>
      </c>
      <c r="W14" s="13">
        <f t="shared" si="0"/>
        <v>1.8378616073398311</v>
      </c>
      <c r="Y14">
        <v>10</v>
      </c>
      <c r="Z14">
        <f t="shared" si="10"/>
        <v>0.14134118033604448</v>
      </c>
      <c r="AA14">
        <f t="shared" si="4"/>
        <v>0.42340325660304146</v>
      </c>
      <c r="AB14">
        <f t="shared" si="4"/>
        <v>-7.1837825710025172E-2</v>
      </c>
      <c r="AC14">
        <f t="shared" si="4"/>
        <v>2.909921608618582E-2</v>
      </c>
      <c r="AD14">
        <f t="shared" si="4"/>
        <v>0.19980763135760604</v>
      </c>
      <c r="AE14">
        <f t="shared" si="4"/>
        <v>-9.0192457700565498E-2</v>
      </c>
      <c r="AF14">
        <f t="shared" si="4"/>
        <v>0.30248689630765568</v>
      </c>
      <c r="AH14" s="8">
        <v>10</v>
      </c>
      <c r="AI14" s="8">
        <f t="shared" si="11"/>
        <v>1.5783305019975</v>
      </c>
      <c r="AJ14" s="8">
        <f t="shared" si="12"/>
        <v>1.4380106249133799</v>
      </c>
      <c r="AK14" s="8">
        <f t="shared" si="5"/>
        <v>1.8895764257203194</v>
      </c>
      <c r="AL14" s="8">
        <f t="shared" si="5"/>
        <v>1.8378616073398311</v>
      </c>
      <c r="AN14" s="8">
        <v>10</v>
      </c>
      <c r="AO14" s="8">
        <f t="shared" si="6"/>
        <v>0.56602329648954364</v>
      </c>
      <c r="AP14" s="8">
        <f t="shared" si="7"/>
        <v>0.52655879227058133</v>
      </c>
      <c r="AQ14" s="8">
        <f t="shared" si="8"/>
        <v>0.7989133359028866</v>
      </c>
      <c r="AR14" s="8">
        <f t="shared" si="9"/>
        <v>0.34742454768532216</v>
      </c>
    </row>
    <row r="15" spans="1:44" x14ac:dyDescent="0.3">
      <c r="A15" s="1"/>
      <c r="B15">
        <v>11</v>
      </c>
      <c r="C15" s="5">
        <f>'S3 UE after recession'!C15</f>
        <v>5.8624982046248864</v>
      </c>
      <c r="D15" s="5">
        <f>'S3 UE after recession'!D15</f>
        <v>5.9696491493547201</v>
      </c>
      <c r="E15" s="5">
        <f>'S3 UE after recession'!E15</f>
        <v>7.1894328936582461</v>
      </c>
      <c r="F15" s="5">
        <f>'S3 UE after recession'!F15</f>
        <v>9.5729508271182127</v>
      </c>
      <c r="G15" s="13">
        <f>'S3 UE after recession'!G15+L15*$A$2/G$2</f>
        <v>7.006866705481781</v>
      </c>
      <c r="H15" s="13">
        <f>'S3 UE after recession'!H15+M15*$A$2/H$2</f>
        <v>6.122886184482967</v>
      </c>
      <c r="I15" s="13">
        <f>'S3 UE after recession'!I15+N15*$A$2/I$2</f>
        <v>7.0931989446270487</v>
      </c>
      <c r="J15" s="5"/>
      <c r="K15" s="5"/>
      <c r="L15" s="10">
        <f>'S4 GE after recession'!AJ15</f>
        <v>3.3162996070650763E-2</v>
      </c>
      <c r="M15" s="10">
        <f>'S4 GE after recession'!AK15</f>
        <v>0.11740680679065463</v>
      </c>
      <c r="N15" s="10">
        <f>'S4 GE after recession'!AL15</f>
        <v>7.2727301882716588E-2</v>
      </c>
      <c r="P15">
        <v>11</v>
      </c>
      <c r="Q15" s="13">
        <f t="shared" si="3"/>
        <v>2.3292236775250132</v>
      </c>
      <c r="R15" s="13">
        <f t="shared" si="0"/>
        <v>1.1237564733108032</v>
      </c>
      <c r="S15" s="13">
        <f t="shared" si="0"/>
        <v>0.91796651727642153</v>
      </c>
      <c r="T15" s="13">
        <f t="shared" si="0"/>
        <v>2.3296846787708159</v>
      </c>
      <c r="U15" s="13">
        <f t="shared" si="0"/>
        <v>1.5015060972038565</v>
      </c>
      <c r="V15" s="13">
        <f t="shared" si="0"/>
        <v>1.8560509103104872</v>
      </c>
      <c r="W15" s="13">
        <f t="shared" si="0"/>
        <v>2.1262685011441551</v>
      </c>
      <c r="Y15">
        <v>11</v>
      </c>
      <c r="Z15">
        <f t="shared" si="10"/>
        <v>0.3495052654827564</v>
      </c>
      <c r="AA15">
        <f t="shared" si="4"/>
        <v>9.1048682267098613E-2</v>
      </c>
      <c r="AB15">
        <f t="shared" si="4"/>
        <v>-0.26910496146595442</v>
      </c>
      <c r="AC15">
        <f t="shared" si="4"/>
        <v>0.21586035260915359</v>
      </c>
      <c r="AD15">
        <f t="shared" si="4"/>
        <v>6.3495472290476584E-2</v>
      </c>
      <c r="AE15">
        <f t="shared" si="4"/>
        <v>-3.3525515409832174E-2</v>
      </c>
      <c r="AF15">
        <f t="shared" si="4"/>
        <v>0.28840689380432405</v>
      </c>
      <c r="AH15" s="8">
        <v>11</v>
      </c>
      <c r="AI15" s="8">
        <f t="shared" si="11"/>
        <v>1.6751578367207636</v>
      </c>
      <c r="AJ15" s="8">
        <f t="shared" si="12"/>
        <v>1.5015060972038565</v>
      </c>
      <c r="AK15" s="8">
        <f t="shared" si="5"/>
        <v>1.8560509103104872</v>
      </c>
      <c r="AL15" s="8">
        <f t="shared" si="5"/>
        <v>2.1262685011441551</v>
      </c>
      <c r="AN15" s="8">
        <v>11</v>
      </c>
      <c r="AO15" s="8">
        <f t="shared" si="6"/>
        <v>0.60074766323085427</v>
      </c>
      <c r="AP15" s="8">
        <f t="shared" si="7"/>
        <v>0.54980903717467411</v>
      </c>
      <c r="AQ15" s="8">
        <f t="shared" si="8"/>
        <v>0.78473874048067582</v>
      </c>
      <c r="AR15" s="8">
        <f t="shared" si="9"/>
        <v>0.40194423199078388</v>
      </c>
    </row>
    <row r="16" spans="1:44" x14ac:dyDescent="0.3">
      <c r="A16" s="1"/>
      <c r="B16">
        <v>12</v>
      </c>
      <c r="C16" s="5">
        <f>'S3 UE after recession'!C16</f>
        <v>6.0666905700968092</v>
      </c>
      <c r="D16" s="5">
        <f>'S3 UE after recession'!D16</f>
        <v>6.6188043033007782</v>
      </c>
      <c r="E16" s="5">
        <f>'S3 UE after recession'!E16</f>
        <v>7.4713494899376078</v>
      </c>
      <c r="F16" s="5">
        <f>'S3 UE after recession'!F16</f>
        <v>9.8321581990538505</v>
      </c>
      <c r="G16" s="13">
        <f>'S3 UE after recession'!G16+L16*$A$2/G$2</f>
        <v>7.0986911915886148</v>
      </c>
      <c r="H16" s="13">
        <f>'S3 UE after recession'!H16+M16*$A$2/H$2</f>
        <v>6.3371780685244934</v>
      </c>
      <c r="I16" s="13">
        <f>'S3 UE after recession'!I16+N16*$A$2/I$2</f>
        <v>7.6452831207298386</v>
      </c>
      <c r="J16" s="5"/>
      <c r="K16" s="5"/>
      <c r="L16" s="10">
        <f>'S4 GE after recession'!AJ16</f>
        <v>7.6722615038926634E-2</v>
      </c>
      <c r="M16" s="10">
        <f>'S4 GE after recession'!AK16</f>
        <v>0.15601466353222548</v>
      </c>
      <c r="N16" s="10">
        <f>'S4 GE after recession'!AL16</f>
        <v>9.0772750621923137E-2</v>
      </c>
      <c r="P16">
        <v>12</v>
      </c>
      <c r="Q16" s="13">
        <f t="shared" si="3"/>
        <v>2.5334160429969361</v>
      </c>
      <c r="R16" s="13">
        <f t="shared" si="0"/>
        <v>1.7729116272568612</v>
      </c>
      <c r="S16" s="13">
        <f t="shared" si="0"/>
        <v>1.1998831135557833</v>
      </c>
      <c r="T16" s="13">
        <f t="shared" si="0"/>
        <v>2.5888920507064537</v>
      </c>
      <c r="U16" s="13">
        <f t="shared" si="0"/>
        <v>1.5933305833106903</v>
      </c>
      <c r="V16" s="13">
        <f t="shared" si="0"/>
        <v>2.0703427943520136</v>
      </c>
      <c r="W16" s="13">
        <f t="shared" si="0"/>
        <v>2.678352677246945</v>
      </c>
      <c r="Y16">
        <v>12</v>
      </c>
      <c r="Z16">
        <f t="shared" si="10"/>
        <v>0.20419236547192288</v>
      </c>
      <c r="AA16">
        <f t="shared" si="4"/>
        <v>0.64915515394605805</v>
      </c>
      <c r="AB16">
        <f t="shared" si="4"/>
        <v>0.28191659627936172</v>
      </c>
      <c r="AC16">
        <f t="shared" si="4"/>
        <v>0.25920737193563781</v>
      </c>
      <c r="AD16">
        <f t="shared" si="4"/>
        <v>9.1824486106833803E-2</v>
      </c>
      <c r="AE16">
        <f t="shared" si="4"/>
        <v>0.21429188404152644</v>
      </c>
      <c r="AF16">
        <f t="shared" si="4"/>
        <v>0.55208417610278993</v>
      </c>
      <c r="AH16" s="8">
        <v>12</v>
      </c>
      <c r="AI16" s="8">
        <f t="shared" si="11"/>
        <v>2.0237757086290085</v>
      </c>
      <c r="AJ16" s="8">
        <f t="shared" si="12"/>
        <v>1.5933305833106903</v>
      </c>
      <c r="AK16" s="8">
        <f t="shared" si="5"/>
        <v>2.0703427943520136</v>
      </c>
      <c r="AL16" s="8">
        <f t="shared" si="5"/>
        <v>2.678352677246945</v>
      </c>
      <c r="AN16" s="8">
        <v>12</v>
      </c>
      <c r="AO16" s="8">
        <f t="shared" si="6"/>
        <v>0.72576953718117276</v>
      </c>
      <c r="AP16" s="8">
        <f t="shared" si="7"/>
        <v>0.58343256517064679</v>
      </c>
      <c r="AQ16" s="8">
        <f t="shared" si="8"/>
        <v>0.87534139703703484</v>
      </c>
      <c r="AR16" s="8">
        <f t="shared" si="9"/>
        <v>0.50630877957190612</v>
      </c>
    </row>
    <row r="17" spans="1:44" x14ac:dyDescent="0.3">
      <c r="A17" s="1"/>
      <c r="B17">
        <v>13</v>
      </c>
      <c r="C17" s="5">
        <f>'S3 UE after recession'!C17</f>
        <v>5.9463327370304118</v>
      </c>
      <c r="D17" s="5">
        <f>'S3 UE after recession'!D17</f>
        <v>7.1524035352446651</v>
      </c>
      <c r="E17" s="5">
        <f>'S3 UE after recession'!E17</f>
        <v>7.4379630827220486</v>
      </c>
      <c r="F17" s="5">
        <f>'S3 UE after recession'!F17</f>
        <v>9.8458113904120754</v>
      </c>
      <c r="G17" s="13">
        <f>'S3 UE after recession'!G17+L17*$A$2/G$2</f>
        <v>7.0479027240265335</v>
      </c>
      <c r="H17" s="13">
        <f>'S3 UE after recession'!H17+M17*$A$2/H$2</f>
        <v>6.5146310741965801</v>
      </c>
      <c r="I17" s="13">
        <f>'S3 UE after recession'!I17+N17*$A$2/I$2</f>
        <v>8.3007683333447524</v>
      </c>
      <c r="J17" s="5"/>
      <c r="K17" s="5"/>
      <c r="L17" s="10">
        <f>'S4 GE after recession'!AJ17</f>
        <v>4.673303558127273E-2</v>
      </c>
      <c r="M17" s="10">
        <f>'S4 GE after recession'!AK17</f>
        <v>0.15159863007553476</v>
      </c>
      <c r="N17" s="10">
        <f>'S4 GE after recession'!AL17</f>
        <v>0.12243825103605133</v>
      </c>
      <c r="P17">
        <v>13</v>
      </c>
      <c r="Q17" s="13">
        <f t="shared" si="3"/>
        <v>2.4130582099305387</v>
      </c>
      <c r="R17" s="13">
        <f t="shared" si="0"/>
        <v>2.3065108592007482</v>
      </c>
      <c r="S17" s="13">
        <f t="shared" si="0"/>
        <v>1.1664967063402241</v>
      </c>
      <c r="T17" s="13">
        <f t="shared" si="0"/>
        <v>2.6025452420646786</v>
      </c>
      <c r="U17" s="13">
        <f t="shared" si="0"/>
        <v>1.542542115748609</v>
      </c>
      <c r="V17" s="13">
        <f t="shared" si="0"/>
        <v>2.2477958000241003</v>
      </c>
      <c r="W17" s="13">
        <f t="shared" si="0"/>
        <v>3.3338378898618588</v>
      </c>
      <c r="Y17">
        <v>13</v>
      </c>
      <c r="Z17">
        <f t="shared" si="10"/>
        <v>-0.12035783306639747</v>
      </c>
      <c r="AA17">
        <f t="shared" si="4"/>
        <v>0.53359923194388692</v>
      </c>
      <c r="AB17">
        <f t="shared" si="4"/>
        <v>-3.3386407215559188E-2</v>
      </c>
      <c r="AC17">
        <f t="shared" si="4"/>
        <v>1.3653191358224959E-2</v>
      </c>
      <c r="AD17">
        <f t="shared" si="4"/>
        <v>-5.078846756208133E-2</v>
      </c>
      <c r="AE17">
        <f t="shared" si="4"/>
        <v>0.17745300567208666</v>
      </c>
      <c r="AF17">
        <f t="shared" si="4"/>
        <v>0.65548521261491377</v>
      </c>
      <c r="AH17" s="8">
        <v>13</v>
      </c>
      <c r="AI17" s="8">
        <f t="shared" si="11"/>
        <v>2.1221527543840475</v>
      </c>
      <c r="AJ17" s="8">
        <f t="shared" si="12"/>
        <v>1.542542115748609</v>
      </c>
      <c r="AK17" s="8">
        <f t="shared" si="5"/>
        <v>2.2477958000241003</v>
      </c>
      <c r="AL17" s="8">
        <f t="shared" si="5"/>
        <v>3.3338378898618588</v>
      </c>
      <c r="AN17" s="8">
        <v>13</v>
      </c>
      <c r="AO17" s="8">
        <f t="shared" si="6"/>
        <v>0.76104966366082816</v>
      </c>
      <c r="AP17" s="8">
        <f t="shared" si="7"/>
        <v>0.56483526576447995</v>
      </c>
      <c r="AQ17" s="8">
        <f t="shared" si="8"/>
        <v>0.95036856756994259</v>
      </c>
      <c r="AR17" s="8">
        <f t="shared" si="9"/>
        <v>0.63021998844512384</v>
      </c>
    </row>
    <row r="18" spans="1:44" x14ac:dyDescent="0.3">
      <c r="A18" s="1"/>
      <c r="B18">
        <v>14</v>
      </c>
      <c r="C18" s="5">
        <f>'S3 UE after recession'!C18</f>
        <v>5.864622082939607</v>
      </c>
      <c r="D18" s="5">
        <f>'S3 UE after recession'!D18</f>
        <v>8.0545056266643744</v>
      </c>
      <c r="E18" s="5">
        <f>'S3 UE after recession'!E18</f>
        <v>7.35309019557267</v>
      </c>
      <c r="F18" s="5">
        <f>'S3 UE after recession'!F18</f>
        <v>10.130869482753949</v>
      </c>
      <c r="G18" s="13">
        <f>'S3 UE after recession'!G18+L18*$A$2/G$2</f>
        <v>7.0193316780669015</v>
      </c>
      <c r="H18" s="13">
        <f>'S3 UE after recession'!H18+M18*$A$2/H$2</f>
        <v>6.5080369971005219</v>
      </c>
      <c r="I18" s="13">
        <f>'S3 UE after recession'!I18+N18*$A$2/I$2</f>
        <v>8.8226240894372108</v>
      </c>
      <c r="J18" s="5"/>
      <c r="K18" s="5"/>
      <c r="L18" s="10">
        <f>'S4 GE after recession'!AJ18</f>
        <v>3.4763768936130202E-2</v>
      </c>
      <c r="M18" s="10">
        <f>'S4 GE after recession'!AK18</f>
        <v>0.18867108235659691</v>
      </c>
      <c r="N18" s="10">
        <f>'S4 GE after recession'!AL18</f>
        <v>0.12707145915344098</v>
      </c>
      <c r="P18">
        <v>14</v>
      </c>
      <c r="Q18" s="13">
        <f t="shared" si="3"/>
        <v>2.3313475558397339</v>
      </c>
      <c r="R18" s="13">
        <f t="shared" si="0"/>
        <v>3.2086129506204575</v>
      </c>
      <c r="S18" s="13">
        <f t="shared" si="0"/>
        <v>1.0816238191908454</v>
      </c>
      <c r="T18" s="13">
        <f t="shared" si="0"/>
        <v>2.8876033344065526</v>
      </c>
      <c r="U18" s="13">
        <f t="shared" si="0"/>
        <v>1.513971069788977</v>
      </c>
      <c r="V18" s="13">
        <f t="shared" si="0"/>
        <v>2.2412017229280421</v>
      </c>
      <c r="W18" s="13">
        <f t="shared" si="0"/>
        <v>3.8556936459543172</v>
      </c>
      <c r="Y18">
        <v>14</v>
      </c>
      <c r="Z18">
        <f t="shared" si="10"/>
        <v>-8.1710654090804802E-2</v>
      </c>
      <c r="AA18">
        <f t="shared" si="4"/>
        <v>0.90210209141970932</v>
      </c>
      <c r="AB18">
        <f t="shared" si="4"/>
        <v>-8.4872887149378684E-2</v>
      </c>
      <c r="AC18">
        <f t="shared" si="4"/>
        <v>0.28505809234187396</v>
      </c>
      <c r="AD18">
        <f t="shared" si="4"/>
        <v>-2.8571045959632002E-2</v>
      </c>
      <c r="AE18">
        <f t="shared" si="4"/>
        <v>-6.5940770960581929E-3</v>
      </c>
      <c r="AF18">
        <f t="shared" si="4"/>
        <v>0.52185575609245838</v>
      </c>
      <c r="AH18" s="8">
        <v>14</v>
      </c>
      <c r="AI18" s="8">
        <f t="shared" si="11"/>
        <v>2.3772969150143974</v>
      </c>
      <c r="AJ18" s="8">
        <f t="shared" si="12"/>
        <v>1.513971069788977</v>
      </c>
      <c r="AK18" s="8">
        <f t="shared" si="5"/>
        <v>2.2412017229280421</v>
      </c>
      <c r="AL18" s="8">
        <f t="shared" si="5"/>
        <v>3.8556936459543172</v>
      </c>
      <c r="AN18" s="8">
        <v>14</v>
      </c>
      <c r="AO18" s="8">
        <f t="shared" si="6"/>
        <v>0.85254985243452075</v>
      </c>
      <c r="AP18" s="8">
        <f t="shared" si="7"/>
        <v>0.55437335735172588</v>
      </c>
      <c r="AQ18" s="8">
        <f t="shared" si="8"/>
        <v>0.94758059029720298</v>
      </c>
      <c r="AR18" s="8">
        <f t="shared" si="9"/>
        <v>0.72887023462978107</v>
      </c>
    </row>
    <row r="19" spans="1:44" x14ac:dyDescent="0.3">
      <c r="A19" s="1"/>
      <c r="B19">
        <v>15</v>
      </c>
      <c r="C19" s="5">
        <f>'S3 UE after recession'!C19</f>
        <v>5.9670954232725091</v>
      </c>
      <c r="D19" s="5">
        <f>'S3 UE after recession'!D19</f>
        <v>8.1055445373803572</v>
      </c>
      <c r="E19" s="5">
        <f>'S3 UE after recession'!E19</f>
        <v>7.2242368602249254</v>
      </c>
      <c r="F19" s="5">
        <f>'S3 UE after recession'!F19</f>
        <v>10.410496279708155</v>
      </c>
      <c r="G19" s="13">
        <f>'S3 UE after recession'!G19+L19*$A$2/G$2</f>
        <v>7.1247680676938518</v>
      </c>
      <c r="H19" s="13">
        <f>'S3 UE after recession'!H19+M19*$A$2/H$2</f>
        <v>6.4760509092285545</v>
      </c>
      <c r="I19" s="13">
        <f>'S3 UE after recession'!I19+N19*$A$2/I$2</f>
        <v>9.0604353977268719</v>
      </c>
      <c r="J19" s="5"/>
      <c r="K19" s="5"/>
      <c r="L19" s="10">
        <f>'S4 GE after recession'!AJ19</f>
        <v>3.7449250588550864E-2</v>
      </c>
      <c r="M19" s="10">
        <f>'S4 GE after recession'!AK19</f>
        <v>0.17992864068848879</v>
      </c>
      <c r="N19" s="10">
        <f>'S4 GE after recession'!AL19</f>
        <v>9.22812042721044E-2</v>
      </c>
      <c r="P19">
        <v>15</v>
      </c>
      <c r="Q19" s="13">
        <f t="shared" si="3"/>
        <v>2.433820896172636</v>
      </c>
      <c r="R19" s="13">
        <f t="shared" si="0"/>
        <v>3.2596518613364402</v>
      </c>
      <c r="S19" s="13">
        <f t="shared" si="0"/>
        <v>0.95277048384310081</v>
      </c>
      <c r="T19" s="13">
        <f t="shared" si="0"/>
        <v>3.1672301313607587</v>
      </c>
      <c r="U19" s="13">
        <f t="shared" si="0"/>
        <v>1.6194074594159273</v>
      </c>
      <c r="V19" s="13">
        <f t="shared" si="0"/>
        <v>2.2092156350560748</v>
      </c>
      <c r="W19" s="13">
        <f t="shared" si="0"/>
        <v>4.0935049542439783</v>
      </c>
      <c r="Y19">
        <v>15</v>
      </c>
      <c r="Z19">
        <f t="shared" si="10"/>
        <v>0.10247334033290212</v>
      </c>
      <c r="AA19">
        <f t="shared" si="4"/>
        <v>5.1038910715982766E-2</v>
      </c>
      <c r="AB19">
        <f t="shared" si="4"/>
        <v>-0.12885333534774457</v>
      </c>
      <c r="AC19">
        <f t="shared" si="4"/>
        <v>0.27962679695420611</v>
      </c>
      <c r="AD19">
        <f t="shared" si="4"/>
        <v>0.10543638962695034</v>
      </c>
      <c r="AE19">
        <f t="shared" si="4"/>
        <v>-3.1986087871967328E-2</v>
      </c>
      <c r="AF19">
        <f t="shared" si="4"/>
        <v>0.23781130828966113</v>
      </c>
      <c r="AH19" s="8">
        <v>15</v>
      </c>
      <c r="AI19" s="8">
        <f t="shared" si="11"/>
        <v>2.453368343178234</v>
      </c>
      <c r="AJ19" s="8">
        <f t="shared" si="12"/>
        <v>1.6194074594159273</v>
      </c>
      <c r="AK19" s="8">
        <f t="shared" si="5"/>
        <v>2.2092156350560748</v>
      </c>
      <c r="AL19" s="8">
        <f t="shared" si="5"/>
        <v>4.0935049542439783</v>
      </c>
      <c r="AN19" s="8">
        <v>15</v>
      </c>
      <c r="AO19" s="8">
        <f t="shared" si="6"/>
        <v>0.87983070424817378</v>
      </c>
      <c r="AP19" s="8">
        <f t="shared" si="7"/>
        <v>0.59298117917270976</v>
      </c>
      <c r="AQ19" s="8">
        <f t="shared" si="8"/>
        <v>0.93405686518270548</v>
      </c>
      <c r="AR19" s="8">
        <f t="shared" si="9"/>
        <v>0.77382546188248957</v>
      </c>
    </row>
    <row r="20" spans="1:44" x14ac:dyDescent="0.3">
      <c r="A20" s="1"/>
      <c r="B20">
        <v>16</v>
      </c>
      <c r="C20" s="5">
        <f>'S3 UE after recession'!C20</f>
        <v>5.9073690229433211</v>
      </c>
      <c r="D20" s="5">
        <f>'S3 UE after recession'!D20</f>
        <v>8.5633016690817367</v>
      </c>
      <c r="E20" s="5">
        <f>'S3 UE after recession'!E20</f>
        <v>7.4838402519638896</v>
      </c>
      <c r="F20" s="5">
        <f>'S3 UE after recession'!F20</f>
        <v>10.750112561909051</v>
      </c>
      <c r="G20" s="13">
        <f>'S3 UE after recession'!G20+L20*$A$2/G$2</f>
        <v>7.293943323395939</v>
      </c>
      <c r="H20" s="13">
        <f>'S3 UE after recession'!H20+M20*$A$2/H$2</f>
        <v>6.4896905978853381</v>
      </c>
      <c r="I20" s="13">
        <f>'S3 UE after recession'!I20+N20*$A$2/I$2</f>
        <v>9.3373718042283684</v>
      </c>
      <c r="J20" s="5"/>
      <c r="K20" s="5"/>
      <c r="L20" s="10">
        <f>'S4 GE after recession'!AJ20</f>
        <v>6.4231133574283117E-2</v>
      </c>
      <c r="M20" s="10">
        <f>'S4 GE after recession'!AK20</f>
        <v>0.18403234903009702</v>
      </c>
      <c r="N20" s="10">
        <f>'S4 GE after recession'!AL20</f>
        <v>0.10109332748579147</v>
      </c>
      <c r="P20">
        <v>16</v>
      </c>
      <c r="Q20" s="13">
        <f t="shared" si="3"/>
        <v>2.374094495843448</v>
      </c>
      <c r="R20" s="13">
        <f t="shared" si="3"/>
        <v>3.7174089930378198</v>
      </c>
      <c r="S20" s="13">
        <f t="shared" si="3"/>
        <v>1.212373875582065</v>
      </c>
      <c r="T20" s="13">
        <f t="shared" si="3"/>
        <v>3.5068464135616537</v>
      </c>
      <c r="U20" s="13">
        <f t="shared" si="3"/>
        <v>1.7885827151180145</v>
      </c>
      <c r="V20" s="13">
        <f t="shared" si="3"/>
        <v>2.2228553237128583</v>
      </c>
      <c r="W20" s="13">
        <f t="shared" si="3"/>
        <v>4.3704413607454748</v>
      </c>
      <c r="Y20">
        <v>16</v>
      </c>
      <c r="Z20">
        <f t="shared" si="10"/>
        <v>-5.9726400329187967E-2</v>
      </c>
      <c r="AA20">
        <f t="shared" si="4"/>
        <v>0.45775713170137955</v>
      </c>
      <c r="AB20">
        <f t="shared" si="4"/>
        <v>0.25960339173896418</v>
      </c>
      <c r="AC20">
        <f t="shared" si="4"/>
        <v>0.33961628220089501</v>
      </c>
      <c r="AD20">
        <f t="shared" si="4"/>
        <v>0.16917525570208714</v>
      </c>
      <c r="AE20">
        <f t="shared" si="4"/>
        <v>1.3639688656783555E-2</v>
      </c>
      <c r="AF20">
        <f t="shared" si="4"/>
        <v>0.27693640650149653</v>
      </c>
      <c r="AH20" s="8">
        <v>16</v>
      </c>
      <c r="AI20" s="8">
        <f t="shared" si="11"/>
        <v>2.7026809445062465</v>
      </c>
      <c r="AJ20" s="8">
        <f t="shared" si="12"/>
        <v>1.7885827151180145</v>
      </c>
      <c r="AK20" s="8">
        <f t="shared" si="5"/>
        <v>2.2228553237128583</v>
      </c>
      <c r="AL20" s="8">
        <f t="shared" si="5"/>
        <v>4.3704413607454748</v>
      </c>
      <c r="AN20" s="8">
        <v>16</v>
      </c>
      <c r="AO20" s="8">
        <f t="shared" si="6"/>
        <v>0.96923957031359598</v>
      </c>
      <c r="AP20" s="8">
        <f t="shared" si="7"/>
        <v>0.65492836981319869</v>
      </c>
      <c r="AQ20" s="8">
        <f t="shared" si="8"/>
        <v>0.93982372860095209</v>
      </c>
      <c r="AR20" s="8">
        <f t="shared" si="9"/>
        <v>0.82617679529199717</v>
      </c>
    </row>
    <row r="21" spans="1:44" x14ac:dyDescent="0.3">
      <c r="A21" s="1"/>
      <c r="B21">
        <v>17</v>
      </c>
      <c r="C21" s="5">
        <f>'S3 UE after recession'!C21</f>
        <v>5.9380757116538891</v>
      </c>
      <c r="D21" s="5">
        <f>'S3 UE after recession'!D21</f>
        <v>8.7902440068951488</v>
      </c>
      <c r="E21" s="5">
        <f>'S3 UE after recession'!E21</f>
        <v>7.4707553784272474</v>
      </c>
      <c r="F21" s="5">
        <f>'S3 UE after recession'!F21</f>
        <v>10.8486447071109</v>
      </c>
      <c r="G21" s="13">
        <f>'S3 UE after recession'!G21+L21*$A$2/G$2</f>
        <v>7.5336638944075078</v>
      </c>
      <c r="H21" s="13">
        <f>'S3 UE after recession'!H21+M21*$A$2/H$2</f>
        <v>6.4844775717756402</v>
      </c>
      <c r="I21" s="13">
        <f>'S3 UE after recession'!I21+N21*$A$2/I$2</f>
        <v>9.7523092655030386</v>
      </c>
      <c r="J21" s="5"/>
      <c r="K21" s="5"/>
      <c r="L21" s="10">
        <f>'S4 GE after recession'!AJ21</f>
        <v>7.1273103098139057E-2</v>
      </c>
      <c r="M21" s="10">
        <f>'S4 GE after recession'!AK21</f>
        <v>0.20052109249769101</v>
      </c>
      <c r="N21" s="10">
        <f>'S4 GE after recession'!AL21</f>
        <v>0.10102943694175925</v>
      </c>
      <c r="P21">
        <v>17</v>
      </c>
      <c r="Q21" s="13">
        <f t="shared" si="3"/>
        <v>2.404801184554016</v>
      </c>
      <c r="R21" s="13">
        <f t="shared" si="3"/>
        <v>3.9443513308512319</v>
      </c>
      <c r="S21" s="13">
        <f t="shared" si="3"/>
        <v>1.1992890020454228</v>
      </c>
      <c r="T21" s="13">
        <f t="shared" si="3"/>
        <v>3.605378558763503</v>
      </c>
      <c r="U21" s="13">
        <f t="shared" si="3"/>
        <v>2.0283032861295833</v>
      </c>
      <c r="V21" s="13">
        <f t="shared" si="3"/>
        <v>2.2176422976031605</v>
      </c>
      <c r="W21" s="13">
        <f t="shared" si="3"/>
        <v>4.785378822020145</v>
      </c>
      <c r="Y21">
        <v>17</v>
      </c>
      <c r="Z21">
        <f t="shared" si="10"/>
        <v>3.0706688710568031E-2</v>
      </c>
      <c r="AA21">
        <f t="shared" si="10"/>
        <v>0.22694233781341211</v>
      </c>
      <c r="AB21">
        <f t="shared" si="10"/>
        <v>-1.3084873536642228E-2</v>
      </c>
      <c r="AC21">
        <f t="shared" si="10"/>
        <v>9.8532145201849275E-2</v>
      </c>
      <c r="AD21">
        <f t="shared" si="10"/>
        <v>0.23972057101156885</v>
      </c>
      <c r="AE21">
        <f t="shared" si="10"/>
        <v>-5.2130261096978714E-3</v>
      </c>
      <c r="AF21">
        <f t="shared" si="10"/>
        <v>0.41493746127467013</v>
      </c>
      <c r="AH21" s="8">
        <v>17</v>
      </c>
      <c r="AI21" s="8">
        <f t="shared" si="11"/>
        <v>2.7884550190535435</v>
      </c>
      <c r="AJ21" s="8">
        <f t="shared" si="12"/>
        <v>2.0283032861295833</v>
      </c>
      <c r="AK21" s="8">
        <f t="shared" si="12"/>
        <v>2.2176422976031605</v>
      </c>
      <c r="AL21" s="8">
        <f t="shared" si="12"/>
        <v>4.785378822020145</v>
      </c>
      <c r="AN21" s="8">
        <v>17</v>
      </c>
      <c r="AO21" s="8">
        <f t="shared" si="6"/>
        <v>1</v>
      </c>
      <c r="AP21" s="8">
        <f t="shared" si="7"/>
        <v>0.74270725834670259</v>
      </c>
      <c r="AQ21" s="8">
        <f t="shared" si="8"/>
        <v>0.9376196599944866</v>
      </c>
      <c r="AR21" s="8">
        <f t="shared" si="9"/>
        <v>0.90461548688080962</v>
      </c>
    </row>
    <row r="22" spans="1:44" x14ac:dyDescent="0.3">
      <c r="A22" s="1"/>
      <c r="B22">
        <v>18</v>
      </c>
      <c r="C22" s="5">
        <f>'S3 UE after recession'!C22</f>
        <v>5.9123599264090982</v>
      </c>
      <c r="D22" s="5">
        <f>'S3 UE after recession'!D22</f>
        <v>8.9823612117080653</v>
      </c>
      <c r="F22" s="5">
        <f>'S3 UE after recession'!F22</f>
        <v>10.419621482451783</v>
      </c>
      <c r="G22" s="13">
        <f>'S3 UE after recession'!G22+L22*$A$2/G$2</f>
        <v>7.5647909076959454</v>
      </c>
      <c r="H22" s="13">
        <f>'S3 UE after recession'!H22+M22*$A$2/H$2</f>
        <v>6.2475457650497539</v>
      </c>
      <c r="I22" s="13">
        <f>'S3 UE after recession'!I22+N22*$A$2/I$2</f>
        <v>9.8737010246746735</v>
      </c>
      <c r="J22" s="5"/>
      <c r="K22" s="5"/>
      <c r="L22" s="10">
        <f>'S4 GE after recession'!AJ22</f>
        <v>7.0854005014850369E-2</v>
      </c>
      <c r="M22" s="10">
        <f>'S4 GE after recession'!AK22</f>
        <v>0.15312347683353064</v>
      </c>
      <c r="N22" s="10">
        <f>'S4 GE after recession'!AL22</f>
        <v>9.6272895612021653E-2</v>
      </c>
      <c r="P22">
        <v>18</v>
      </c>
      <c r="Q22" s="13">
        <f t="shared" si="3"/>
        <v>2.3790853993092251</v>
      </c>
      <c r="R22" s="13">
        <f t="shared" si="3"/>
        <v>4.1364685356641484</v>
      </c>
      <c r="T22" s="13">
        <f t="shared" si="3"/>
        <v>3.176355334104386</v>
      </c>
      <c r="U22" s="13">
        <f t="shared" si="3"/>
        <v>2.0594302994180209</v>
      </c>
      <c r="V22" s="13">
        <f t="shared" si="3"/>
        <v>1.9807104908772741</v>
      </c>
      <c r="W22" s="13">
        <f t="shared" si="3"/>
        <v>4.9067705811917799</v>
      </c>
      <c r="Y22">
        <v>18</v>
      </c>
      <c r="Z22">
        <f t="shared" si="10"/>
        <v>-2.5715785244790901E-2</v>
      </c>
      <c r="AA22">
        <f t="shared" si="10"/>
        <v>0.1921172048129165</v>
      </c>
      <c r="AC22">
        <f t="shared" si="10"/>
        <v>-0.42902322465911702</v>
      </c>
      <c r="AD22">
        <f t="shared" si="10"/>
        <v>3.1127013288437588E-2</v>
      </c>
      <c r="AE22">
        <f t="shared" si="10"/>
        <v>-0.23693180672588632</v>
      </c>
      <c r="AF22">
        <f t="shared" si="10"/>
        <v>0.12139175917163492</v>
      </c>
      <c r="AH22" s="8">
        <v>18</v>
      </c>
      <c r="AI22" s="8">
        <f t="shared" si="11"/>
        <v>2.7009144173565462</v>
      </c>
      <c r="AJ22" s="8">
        <f t="shared" si="12"/>
        <v>2.0594302994180209</v>
      </c>
      <c r="AK22" s="8">
        <f t="shared" si="12"/>
        <v>1.9807104908772741</v>
      </c>
      <c r="AL22" s="8">
        <f t="shared" si="12"/>
        <v>4.9067705811917799</v>
      </c>
      <c r="AN22" s="8">
        <v>18</v>
      </c>
      <c r="AO22" s="8">
        <f t="shared" si="6"/>
        <v>0.96860605564772195</v>
      </c>
      <c r="AP22" s="8">
        <f t="shared" si="7"/>
        <v>0.75410508965628509</v>
      </c>
      <c r="AQ22" s="8">
        <f t="shared" si="8"/>
        <v>0.83744483905771605</v>
      </c>
      <c r="AR22" s="8">
        <f t="shared" si="9"/>
        <v>0.92756306729410054</v>
      </c>
    </row>
    <row r="23" spans="1:44" x14ac:dyDescent="0.3">
      <c r="A23" s="1"/>
      <c r="B23">
        <v>19</v>
      </c>
      <c r="C23" s="5">
        <f>'S3 UE after recession'!C23</f>
        <v>5.9698838036518858</v>
      </c>
      <c r="D23" s="5">
        <f>'S3 UE after recession'!D23</f>
        <v>8.7843975420785458</v>
      </c>
      <c r="F23" s="5">
        <f>'S3 UE after recession'!F23</f>
        <v>10.435309217781153</v>
      </c>
      <c r="G23" s="13">
        <f>'S3 UE after recession'!G23+L23*$A$2/G$2</f>
        <v>7.8172979650534682</v>
      </c>
      <c r="H23" s="13">
        <f>'S3 UE after recession'!H23+M23*$A$2/H$2</f>
        <v>6.3941450759546239</v>
      </c>
      <c r="I23" s="13">
        <f>'S3 UE after recession'!I23+N23*$A$2/I$2</f>
        <v>9.7603925409249879</v>
      </c>
      <c r="J23" s="5"/>
      <c r="K23" s="5"/>
      <c r="L23" s="10">
        <f>'S4 GE after recession'!AJ23</f>
        <v>0.10099117727961564</v>
      </c>
      <c r="M23" s="10">
        <f>'S4 GE after recession'!AK23</f>
        <v>0.17925626073424022</v>
      </c>
      <c r="N23" s="10">
        <f>'S4 GE after recession'!AL23</f>
        <v>7.9960848694920525E-2</v>
      </c>
      <c r="P23">
        <v>19</v>
      </c>
      <c r="Q23" s="13">
        <f t="shared" si="3"/>
        <v>2.4366092765520126</v>
      </c>
      <c r="R23" s="13">
        <f t="shared" si="3"/>
        <v>3.9385048660346289</v>
      </c>
      <c r="T23" s="13">
        <f t="shared" si="3"/>
        <v>3.1920430694337565</v>
      </c>
      <c r="U23" s="13">
        <f t="shared" si="3"/>
        <v>2.3119373567755437</v>
      </c>
      <c r="V23" s="13">
        <f t="shared" si="3"/>
        <v>2.1273098017821441</v>
      </c>
      <c r="W23" s="13">
        <f t="shared" si="3"/>
        <v>4.7934620974420943</v>
      </c>
      <c r="Y23">
        <v>19</v>
      </c>
      <c r="Z23">
        <f t="shared" si="10"/>
        <v>5.7523877242787513E-2</v>
      </c>
      <c r="AA23">
        <f t="shared" si="10"/>
        <v>-0.1979636696295195</v>
      </c>
      <c r="AC23">
        <f t="shared" si="10"/>
        <v>1.5687735329370511E-2</v>
      </c>
      <c r="AD23">
        <f t="shared" si="10"/>
        <v>0.25250705735752277</v>
      </c>
      <c r="AE23">
        <f t="shared" si="10"/>
        <v>0.14659931090486999</v>
      </c>
      <c r="AF23">
        <f t="shared" si="10"/>
        <v>-0.11330848374968561</v>
      </c>
      <c r="AH23" s="8">
        <v>19</v>
      </c>
      <c r="AI23" s="8">
        <f t="shared" si="11"/>
        <v>2.6593303983374259</v>
      </c>
      <c r="AJ23" s="8">
        <f t="shared" si="12"/>
        <v>2.3119373567755437</v>
      </c>
      <c r="AK23" s="8">
        <f t="shared" si="12"/>
        <v>2.1273098017821441</v>
      </c>
      <c r="AL23" s="8">
        <f t="shared" si="12"/>
        <v>4.7934620974420943</v>
      </c>
      <c r="AN23" s="8">
        <v>19</v>
      </c>
      <c r="AO23" s="8">
        <f t="shared" si="6"/>
        <v>0.95369313120211452</v>
      </c>
      <c r="AP23" s="8">
        <f t="shared" si="7"/>
        <v>0.84656602760657629</v>
      </c>
      <c r="AQ23" s="8">
        <f t="shared" si="8"/>
        <v>0.89942706053437693</v>
      </c>
      <c r="AR23" s="8">
        <f t="shared" si="9"/>
        <v>0.90614352810876231</v>
      </c>
    </row>
    <row r="24" spans="1:44" x14ac:dyDescent="0.3">
      <c r="A24" s="1"/>
      <c r="B24">
        <v>20</v>
      </c>
      <c r="C24" s="5">
        <f>'S3 UE after recession'!C24</f>
        <v>6.0633259716792836</v>
      </c>
      <c r="D24" s="5">
        <f>'S3 UE after recession'!D24</f>
        <v>8.6438136161070407</v>
      </c>
      <c r="F24" s="5">
        <f>'S3 UE after recession'!F24</f>
        <v>10.315859911201136</v>
      </c>
      <c r="G24" s="13">
        <f>'S3 UE after recession'!G24+L24*$A$2/G$2</f>
        <v>7.7929356304847648</v>
      </c>
      <c r="H24" s="13">
        <f>'S3 UE after recession'!H24+M24*$A$2/H$2</f>
        <v>6.5234072802955989</v>
      </c>
      <c r="I24" s="13">
        <f>'S3 UE after recession'!I24+N24*$A$2/I$2</f>
        <v>9.8812853955084563</v>
      </c>
      <c r="J24" s="5"/>
      <c r="K24" s="5"/>
      <c r="L24" s="10">
        <f>'S4 GE after recession'!AJ24</f>
        <v>9.9433760941824101E-2</v>
      </c>
      <c r="M24" s="10">
        <f>'S4 GE after recession'!AK24</f>
        <v>0.1717552086753904</v>
      </c>
      <c r="N24" s="10">
        <f>'S4 GE after recession'!AL24</f>
        <v>7.2374746146198543E-2</v>
      </c>
      <c r="P24">
        <v>20</v>
      </c>
      <c r="Q24" s="13">
        <f t="shared" si="3"/>
        <v>2.5300514445794104</v>
      </c>
      <c r="R24" s="13">
        <f t="shared" si="3"/>
        <v>3.7979209400631238</v>
      </c>
      <c r="T24" s="13">
        <f t="shared" si="3"/>
        <v>3.0725937628537388</v>
      </c>
      <c r="U24" s="13">
        <f t="shared" si="3"/>
        <v>2.2875750222068403</v>
      </c>
      <c r="V24" s="13">
        <f t="shared" si="3"/>
        <v>2.2565720061231191</v>
      </c>
      <c r="W24" s="13">
        <f t="shared" si="3"/>
        <v>4.9143549520255627</v>
      </c>
      <c r="Y24">
        <v>20</v>
      </c>
      <c r="Z24">
        <f t="shared" si="10"/>
        <v>9.3442168027397798E-2</v>
      </c>
      <c r="AA24">
        <f t="shared" si="10"/>
        <v>-0.14058392597150515</v>
      </c>
      <c r="AC24">
        <f t="shared" si="10"/>
        <v>-0.11944930658001773</v>
      </c>
      <c r="AD24">
        <f t="shared" si="10"/>
        <v>-2.4362334568703403E-2</v>
      </c>
      <c r="AE24">
        <f t="shared" si="10"/>
        <v>0.12926220434097502</v>
      </c>
      <c r="AF24">
        <f t="shared" si="10"/>
        <v>0.12089285458346843</v>
      </c>
      <c r="AH24" s="8">
        <v>20</v>
      </c>
      <c r="AI24" s="8">
        <f t="shared" si="11"/>
        <v>2.6038000434960509</v>
      </c>
      <c r="AJ24" s="8">
        <f t="shared" si="12"/>
        <v>2.2875750222068403</v>
      </c>
      <c r="AK24" s="8">
        <f t="shared" si="12"/>
        <v>2.2565720061231191</v>
      </c>
      <c r="AL24" s="8">
        <f t="shared" si="12"/>
        <v>4.9143549520255627</v>
      </c>
      <c r="AN24" s="8">
        <v>20</v>
      </c>
      <c r="AO24" s="8">
        <f t="shared" si="6"/>
        <v>0.93377875049238979</v>
      </c>
      <c r="AP24" s="8">
        <f t="shared" si="7"/>
        <v>0.83764523019024217</v>
      </c>
      <c r="AQ24" s="8">
        <f t="shared" si="8"/>
        <v>0.95407914947374972</v>
      </c>
      <c r="AR24" s="8">
        <f t="shared" si="9"/>
        <v>0.92899679690457904</v>
      </c>
    </row>
    <row r="25" spans="1:44" x14ac:dyDescent="0.3">
      <c r="A25" s="1"/>
      <c r="B25">
        <v>21</v>
      </c>
      <c r="C25" s="5">
        <f>'S3 UE after recession'!C25</f>
        <v>5.9505965939266616</v>
      </c>
      <c r="D25" s="5">
        <f>'S3 UE after recession'!D25</f>
        <v>8.4195322954057907</v>
      </c>
      <c r="F25" s="5">
        <f>'S3 UE after recession'!F25</f>
        <v>10.16710578554156</v>
      </c>
      <c r="G25" s="13">
        <f>'S3 UE after recession'!G25+L25*$A$2/G$2</f>
        <v>7.802254828758171</v>
      </c>
      <c r="H25" s="13">
        <f>'S3 UE after recession'!H25+M25*$A$2/H$2</f>
        <v>6.6320185059492118</v>
      </c>
      <c r="I25" s="13">
        <f>'S3 UE after recession'!I25+N25*$A$2/I$2</f>
        <v>9.8952008137205496</v>
      </c>
      <c r="J25" s="5"/>
      <c r="K25" s="5"/>
      <c r="L25" s="10">
        <f>'S4 GE after recession'!AJ25</f>
        <v>0.1147044087934582</v>
      </c>
      <c r="M25" s="10">
        <f>'S4 GE after recession'!AK25</f>
        <v>0.17887260831638127</v>
      </c>
      <c r="N25" s="10">
        <f>'S4 GE after recession'!AL25</f>
        <v>3.6537610087567923E-2</v>
      </c>
      <c r="P25">
        <v>21</v>
      </c>
      <c r="Q25" s="13">
        <f t="shared" si="3"/>
        <v>2.4173220668267885</v>
      </c>
      <c r="R25" s="13">
        <f t="shared" si="3"/>
        <v>3.5736396193618738</v>
      </c>
      <c r="T25" s="13">
        <f t="shared" si="3"/>
        <v>2.9238396371941633</v>
      </c>
      <c r="U25" s="13">
        <f t="shared" si="3"/>
        <v>2.2968942204802465</v>
      </c>
      <c r="V25" s="13">
        <f t="shared" si="3"/>
        <v>2.3651832317767321</v>
      </c>
      <c r="W25" s="13">
        <f t="shared" si="3"/>
        <v>4.928270370237656</v>
      </c>
      <c r="Y25">
        <v>21</v>
      </c>
      <c r="Z25">
        <f t="shared" si="10"/>
        <v>-0.11272937775262193</v>
      </c>
      <c r="AA25">
        <f t="shared" si="10"/>
        <v>-0.22428132070124995</v>
      </c>
      <c r="AC25">
        <f t="shared" si="10"/>
        <v>-0.14875412565957546</v>
      </c>
      <c r="AD25">
        <f t="shared" si="10"/>
        <v>9.3191982734062151E-3</v>
      </c>
      <c r="AE25">
        <f t="shared" si="10"/>
        <v>0.10861122565361292</v>
      </c>
      <c r="AF25">
        <f t="shared" si="10"/>
        <v>1.39154182120933E-2</v>
      </c>
      <c r="AH25" s="8">
        <v>21</v>
      </c>
      <c r="AI25" s="8">
        <f t="shared" si="11"/>
        <v>2.4418784354582352</v>
      </c>
      <c r="AJ25" s="8">
        <f t="shared" si="12"/>
        <v>2.2968942204802465</v>
      </c>
      <c r="AK25" s="8">
        <f t="shared" si="12"/>
        <v>2.3651832317767321</v>
      </c>
      <c r="AL25" s="8">
        <f t="shared" si="12"/>
        <v>4.928270370237656</v>
      </c>
      <c r="AN25" s="8">
        <v>21</v>
      </c>
      <c r="AO25" s="8">
        <f t="shared" si="6"/>
        <v>0.87571017598378076</v>
      </c>
      <c r="AP25" s="8">
        <f t="shared" si="7"/>
        <v>0.84105765684604006</v>
      </c>
      <c r="AQ25" s="8">
        <f t="shared" si="8"/>
        <v>1</v>
      </c>
      <c r="AR25" s="8">
        <f t="shared" si="9"/>
        <v>0.9316273311400628</v>
      </c>
    </row>
    <row r="26" spans="1:44" x14ac:dyDescent="0.3">
      <c r="A26" s="1"/>
      <c r="B26">
        <v>22</v>
      </c>
      <c r="C26" s="5">
        <f>'S3 UE after recession'!C26</f>
        <v>5.8370251673107738</v>
      </c>
      <c r="D26" s="5">
        <f>'S3 UE after recession'!D26</f>
        <v>8.410649455425574</v>
      </c>
      <c r="F26" s="5">
        <f>'S3 UE after recession'!F26</f>
        <v>10.067150438643994</v>
      </c>
      <c r="G26" s="13">
        <f>'S3 UE after recession'!G26+L26*$A$2/G$2</f>
        <v>8.0978952077214874</v>
      </c>
      <c r="H26" s="13">
        <f>'S3 UE after recession'!H26+M26*$A$2/H$2</f>
        <v>6.3864450465678457</v>
      </c>
      <c r="I26" s="13">
        <f>'S3 UE after recession'!I26+N26*$A$2/I$2</f>
        <v>10.256889427626017</v>
      </c>
      <c r="J26" s="5"/>
      <c r="K26" s="5"/>
      <c r="L26" s="10">
        <f>'S4 GE after recession'!AJ26</f>
        <v>0.12907477832906994</v>
      </c>
      <c r="M26" s="10">
        <f>'S4 GE after recession'!AK26</f>
        <v>0.14506176729320525</v>
      </c>
      <c r="N26" s="10">
        <f>'S4 GE after recession'!AL26</f>
        <v>6.6784002836973666E-2</v>
      </c>
      <c r="P26">
        <v>22</v>
      </c>
      <c r="Q26" s="13">
        <f t="shared" si="3"/>
        <v>2.3037506402109007</v>
      </c>
      <c r="R26" s="13">
        <f t="shared" si="3"/>
        <v>3.564756779381657</v>
      </c>
      <c r="T26" s="13">
        <f t="shared" si="3"/>
        <v>2.823884290296597</v>
      </c>
      <c r="U26" s="13">
        <f t="shared" si="3"/>
        <v>2.5925345994435629</v>
      </c>
      <c r="V26" s="13">
        <f t="shared" si="3"/>
        <v>2.119609772395366</v>
      </c>
      <c r="W26" s="13">
        <f t="shared" si="3"/>
        <v>5.2899589841431238</v>
      </c>
      <c r="Y26">
        <v>22</v>
      </c>
      <c r="Z26">
        <f t="shared" si="10"/>
        <v>-0.11357142661588782</v>
      </c>
      <c r="AA26">
        <f t="shared" si="10"/>
        <v>-8.8828399802167723E-3</v>
      </c>
      <c r="AC26">
        <f t="shared" si="10"/>
        <v>-9.9955346897566244E-2</v>
      </c>
      <c r="AD26">
        <f t="shared" si="10"/>
        <v>0.29564037896331641</v>
      </c>
      <c r="AE26">
        <f t="shared" si="10"/>
        <v>-0.2455734593813661</v>
      </c>
      <c r="AF26">
        <f t="shared" si="10"/>
        <v>0.3616886139054678</v>
      </c>
      <c r="AH26" s="8">
        <v>22</v>
      </c>
      <c r="AI26" s="8">
        <f t="shared" si="11"/>
        <v>2.3677418976270115</v>
      </c>
      <c r="AJ26" s="8">
        <f t="shared" si="12"/>
        <v>2.5925345994435629</v>
      </c>
      <c r="AK26" s="8">
        <f t="shared" si="12"/>
        <v>2.119609772395366</v>
      </c>
      <c r="AL26" s="8">
        <f t="shared" si="12"/>
        <v>5.2899589841431238</v>
      </c>
      <c r="AN26" s="8">
        <v>22</v>
      </c>
      <c r="AO26" s="8">
        <f t="shared" si="6"/>
        <v>0.84912321749793529</v>
      </c>
      <c r="AP26" s="8">
        <f t="shared" si="7"/>
        <v>0.94931279640922506</v>
      </c>
      <c r="AQ26" s="8">
        <f t="shared" si="8"/>
        <v>0.8961714863854795</v>
      </c>
      <c r="AR26" s="8">
        <f t="shared" si="9"/>
        <v>1</v>
      </c>
    </row>
    <row r="27" spans="1:44" x14ac:dyDescent="0.3">
      <c r="A27" s="1"/>
      <c r="B27">
        <v>23</v>
      </c>
      <c r="C27" s="5">
        <f>'S3 UE after recession'!C27</f>
        <v>6.0392239462660022</v>
      </c>
      <c r="D27" s="5">
        <f>'S3 UE after recession'!D27</f>
        <v>8.37726882153882</v>
      </c>
      <c r="F27" s="5">
        <f>'S3 UE after recession'!F27</f>
        <v>10.051931104139292</v>
      </c>
      <c r="G27" s="13">
        <f>'S3 UE after recession'!G27+L27*$A$2/G$2</f>
        <v>8.22247237598841</v>
      </c>
      <c r="H27" s="13">
        <f>'S3 UE after recession'!H27+M27*$A$2/H$2</f>
        <v>6.3244785203950409</v>
      </c>
      <c r="I27" s="13">
        <f>'S3 UE after recession'!I27+N27*$A$2/I$2</f>
        <v>10.092409302758112</v>
      </c>
      <c r="J27" s="5"/>
      <c r="K27" s="5"/>
      <c r="L27" s="10">
        <f>'S4 GE after recession'!AJ27</f>
        <v>0.10660849474210422</v>
      </c>
      <c r="M27" s="10">
        <f>'S4 GE after recession'!AK27</f>
        <v>0.11264489121677414</v>
      </c>
      <c r="N27" s="10">
        <f>'S4 GE after recession'!AL27</f>
        <v>5.2228140384005708E-2</v>
      </c>
      <c r="P27">
        <v>23</v>
      </c>
      <c r="Q27" s="13">
        <f t="shared" si="3"/>
        <v>2.5059494191661291</v>
      </c>
      <c r="R27" s="13">
        <f t="shared" si="3"/>
        <v>3.5313761454949031</v>
      </c>
      <c r="T27" s="13">
        <f t="shared" si="3"/>
        <v>2.8086649557918957</v>
      </c>
      <c r="U27" s="13">
        <f t="shared" si="3"/>
        <v>2.7171117677104855</v>
      </c>
      <c r="V27" s="13">
        <f t="shared" si="3"/>
        <v>2.0576432462225611</v>
      </c>
      <c r="W27" s="13">
        <f t="shared" si="3"/>
        <v>5.1254788592752183</v>
      </c>
      <c r="Y27">
        <v>23</v>
      </c>
      <c r="Z27">
        <f t="shared" si="10"/>
        <v>0.20219877895522842</v>
      </c>
      <c r="AA27">
        <f t="shared" si="10"/>
        <v>-3.3380633886753941E-2</v>
      </c>
      <c r="AC27">
        <f t="shared" si="10"/>
        <v>-1.5219334504701365E-2</v>
      </c>
      <c r="AD27">
        <f t="shared" si="10"/>
        <v>0.12457716826692256</v>
      </c>
      <c r="AE27">
        <f t="shared" si="10"/>
        <v>-6.1966526172804848E-2</v>
      </c>
      <c r="AF27">
        <f t="shared" si="10"/>
        <v>-0.16448012486790553</v>
      </c>
      <c r="AH27" s="8">
        <v>23</v>
      </c>
      <c r="AI27" s="8">
        <f t="shared" si="11"/>
        <v>2.4189415011482693</v>
      </c>
      <c r="AJ27" s="8">
        <f t="shared" si="12"/>
        <v>2.7171117677104855</v>
      </c>
      <c r="AK27" s="8">
        <f t="shared" si="12"/>
        <v>2.0576432462225611</v>
      </c>
      <c r="AL27" s="8">
        <f t="shared" si="12"/>
        <v>5.1254788592752183</v>
      </c>
      <c r="AN27" s="8">
        <v>23</v>
      </c>
      <c r="AO27" s="8">
        <f t="shared" si="6"/>
        <v>0.86748449755137369</v>
      </c>
      <c r="AP27" s="8">
        <f t="shared" si="7"/>
        <v>0.99492942964590303</v>
      </c>
      <c r="AQ27" s="8">
        <f t="shared" si="8"/>
        <v>0.86997202524425721</v>
      </c>
      <c r="AR27" s="8">
        <f t="shared" si="9"/>
        <v>0.96890710771842625</v>
      </c>
    </row>
    <row r="28" spans="1:44" x14ac:dyDescent="0.3">
      <c r="A28" s="1"/>
      <c r="B28">
        <v>24</v>
      </c>
      <c r="C28" s="5">
        <f>'S3 UE after recession'!C28</f>
        <v>6.0192700729927013</v>
      </c>
      <c r="D28" s="5">
        <f>'S3 UE after recession'!D28</f>
        <v>8.2694960212201583</v>
      </c>
      <c r="F28" s="5">
        <f>'S3 UE after recession'!F28</f>
        <v>9.4384194137227517</v>
      </c>
      <c r="G28" s="13">
        <f>'S3 UE after recession'!G28+L28*$A$2/G$2</f>
        <v>8.1762400285145738</v>
      </c>
      <c r="H28" s="13">
        <f>'S3 UE after recession'!H28+M28*$A$2/H$2</f>
        <v>6.2599099913229992</v>
      </c>
      <c r="I28" s="13">
        <f>'S3 UE after recession'!I28+N28*$A$2/I$2</f>
        <v>9.9885387816578408</v>
      </c>
      <c r="J28" s="5"/>
      <c r="K28" s="5"/>
      <c r="L28" s="10">
        <f>'S4 GE after recession'!AJ28</f>
        <v>0.13488309386162944</v>
      </c>
      <c r="M28" s="10">
        <f>'S4 GE after recession'!AK28</f>
        <v>0.10016429979126996</v>
      </c>
      <c r="N28" s="10">
        <f>'S4 GE after recession'!AL28</f>
        <v>3.400101395552603E-2</v>
      </c>
      <c r="P28">
        <v>24</v>
      </c>
      <c r="Q28" s="13">
        <f t="shared" si="3"/>
        <v>2.4859955458928282</v>
      </c>
      <c r="R28" s="13">
        <f t="shared" si="3"/>
        <v>3.4236033451762413</v>
      </c>
      <c r="T28" s="13">
        <f t="shared" si="3"/>
        <v>2.1951532653753549</v>
      </c>
      <c r="U28" s="13">
        <f t="shared" si="3"/>
        <v>2.6708794202366493</v>
      </c>
      <c r="V28" s="13">
        <f t="shared" si="3"/>
        <v>1.9930747171505194</v>
      </c>
      <c r="W28" s="13">
        <f t="shared" si="3"/>
        <v>5.0216083381749472</v>
      </c>
      <c r="Y28">
        <v>24</v>
      </c>
      <c r="Z28">
        <f t="shared" si="10"/>
        <v>-1.9953873273300893E-2</v>
      </c>
      <c r="AA28">
        <f t="shared" si="10"/>
        <v>-0.10777280031866177</v>
      </c>
      <c r="AC28">
        <f t="shared" si="10"/>
        <v>-0.61351169041654074</v>
      </c>
      <c r="AD28">
        <f t="shared" si="10"/>
        <v>-4.6232347473836199E-2</v>
      </c>
      <c r="AE28">
        <f t="shared" si="10"/>
        <v>-6.4568529072041692E-2</v>
      </c>
      <c r="AF28">
        <f t="shared" si="10"/>
        <v>-0.10387052110027106</v>
      </c>
      <c r="AH28" s="8">
        <v>24</v>
      </c>
      <c r="AI28" s="8">
        <f t="shared" si="11"/>
        <v>2.1718620464787683</v>
      </c>
      <c r="AJ28" s="8">
        <f t="shared" si="12"/>
        <v>2.6708794202366493</v>
      </c>
      <c r="AK28" s="8">
        <f t="shared" si="12"/>
        <v>1.9930747171505194</v>
      </c>
      <c r="AL28" s="8">
        <f t="shared" si="12"/>
        <v>5.0216083381749472</v>
      </c>
      <c r="AN28" s="8">
        <v>24</v>
      </c>
      <c r="AO28" s="8">
        <f t="shared" si="6"/>
        <v>0.77887648595312142</v>
      </c>
      <c r="AP28" s="8">
        <f t="shared" si="7"/>
        <v>0.97800045246875356</v>
      </c>
      <c r="AQ28" s="8">
        <f t="shared" si="8"/>
        <v>0.84267243669460501</v>
      </c>
      <c r="AR28" s="8">
        <f t="shared" si="9"/>
        <v>0.94927169628865382</v>
      </c>
    </row>
    <row r="29" spans="1:44" x14ac:dyDescent="0.3">
      <c r="A29" s="1"/>
      <c r="B29">
        <v>25</v>
      </c>
      <c r="C29" s="5">
        <f>'S3 UE after recession'!C29</f>
        <v>5.8375398357719419</v>
      </c>
      <c r="D29" s="5">
        <f>'S3 UE after recession'!D29</f>
        <v>8.2026078022222464</v>
      </c>
      <c r="F29" s="5">
        <f>'S3 UE after recession'!F29</f>
        <v>9.4652992488706325</v>
      </c>
      <c r="G29" s="13">
        <f>'S3 UE after recession'!G29+L29*$A$2/G$2</f>
        <v>8.236319897197049</v>
      </c>
      <c r="H29" s="13">
        <f>'S3 UE after recession'!H29+M29*$A$2/H$2</f>
        <v>6.3243708772140685</v>
      </c>
      <c r="I29" s="13">
        <f>'S3 UE after recession'!I29+N29*$A$2/I$2</f>
        <v>9.8860316972854445</v>
      </c>
      <c r="J29" s="5"/>
      <c r="K29" s="5"/>
      <c r="L29" s="10">
        <f>'S4 GE after recession'!AJ29</f>
        <v>0.16424933472238495</v>
      </c>
      <c r="M29" s="10">
        <f>'S4 GE after recession'!AK29</f>
        <v>7.6142141183757228E-2</v>
      </c>
      <c r="N29" s="10">
        <f>'S4 GE after recession'!AL29</f>
        <v>2.6299340080328353E-2</v>
      </c>
      <c r="P29">
        <v>25</v>
      </c>
      <c r="Q29" s="13">
        <f t="shared" si="3"/>
        <v>2.3042653086720688</v>
      </c>
      <c r="R29" s="13">
        <f t="shared" si="3"/>
        <v>3.3567151261783295</v>
      </c>
      <c r="T29" s="13">
        <f t="shared" si="3"/>
        <v>2.2220331005232357</v>
      </c>
      <c r="U29" s="13">
        <f t="shared" si="3"/>
        <v>2.7309592889191245</v>
      </c>
      <c r="V29" s="13">
        <f t="shared" si="3"/>
        <v>2.0575356030415888</v>
      </c>
      <c r="W29" s="13">
        <f t="shared" si="3"/>
        <v>4.9191012538025509</v>
      </c>
      <c r="Y29">
        <v>25</v>
      </c>
      <c r="Z29">
        <f t="shared" si="10"/>
        <v>-0.18173023722075943</v>
      </c>
      <c r="AA29">
        <f t="shared" si="10"/>
        <v>-6.6888218997911864E-2</v>
      </c>
      <c r="AC29">
        <f t="shared" si="10"/>
        <v>2.6879835147880726E-2</v>
      </c>
      <c r="AD29">
        <f t="shared" si="10"/>
        <v>6.0079868682475279E-2</v>
      </c>
      <c r="AE29">
        <f t="shared" si="10"/>
        <v>6.4460885891069353E-2</v>
      </c>
      <c r="AF29">
        <f t="shared" si="10"/>
        <v>-0.10250708437239631</v>
      </c>
      <c r="AH29" s="8">
        <v>25</v>
      </c>
      <c r="AI29" s="8">
        <f t="shared" si="11"/>
        <v>2.0979491727885047</v>
      </c>
      <c r="AJ29" s="8">
        <f t="shared" si="12"/>
        <v>2.7309592889191245</v>
      </c>
      <c r="AK29" s="8">
        <f t="shared" si="12"/>
        <v>2.0575356030415888</v>
      </c>
      <c r="AL29" s="8">
        <f t="shared" si="12"/>
        <v>4.9191012538025509</v>
      </c>
      <c r="AN29" s="8">
        <v>25</v>
      </c>
      <c r="AO29" s="8">
        <f t="shared" si="6"/>
        <v>0.75236973824329068</v>
      </c>
      <c r="AP29" s="8">
        <f t="shared" si="7"/>
        <v>1</v>
      </c>
      <c r="AQ29" s="8">
        <f t="shared" si="8"/>
        <v>0.86992651368323903</v>
      </c>
      <c r="AR29" s="8">
        <f t="shared" si="9"/>
        <v>0.92989402536915033</v>
      </c>
    </row>
    <row r="30" spans="1:44" x14ac:dyDescent="0.3">
      <c r="A30" s="1"/>
      <c r="B30">
        <v>26</v>
      </c>
      <c r="C30" s="5">
        <f>'S3 UE after recession'!C30</f>
        <v>5.7278348598261193</v>
      </c>
      <c r="D30" s="5">
        <f>'S3 UE after recession'!D30</f>
        <v>7.9360397750015803</v>
      </c>
      <c r="F30" s="5">
        <f>'S3 UE after recession'!F30</f>
        <v>9.1559956544194918</v>
      </c>
      <c r="G30" s="13">
        <f>'S3 UE after recession'!G30+L30*$A$2/G$2</f>
        <v>8.0626653927224616</v>
      </c>
      <c r="H30" s="13">
        <f>'S3 UE after recession'!H30+M30*$A$2/H$2</f>
        <v>6.3343055452306256</v>
      </c>
      <c r="I30" s="13">
        <f>'S3 UE after recession'!I30+N30*$A$2/I$2</f>
        <v>9.8390501461729656</v>
      </c>
      <c r="J30" s="5"/>
      <c r="K30" s="5"/>
      <c r="L30" s="10">
        <f>'S4 GE after recession'!AJ30</f>
        <v>0.11822010726240978</v>
      </c>
      <c r="M30" s="10">
        <f>'S4 GE after recession'!AK30</f>
        <v>5.8286254399824759E-2</v>
      </c>
      <c r="N30" s="10">
        <f>'S4 GE after recession'!AL30</f>
        <v>7.611151114483565E-3</v>
      </c>
      <c r="P30">
        <v>26</v>
      </c>
      <c r="Q30" s="13">
        <f t="shared" si="3"/>
        <v>2.1945603327262462</v>
      </c>
      <c r="R30" s="13">
        <f t="shared" si="3"/>
        <v>3.0901470989576634</v>
      </c>
      <c r="T30" s="13">
        <f t="shared" si="3"/>
        <v>1.912729506072095</v>
      </c>
      <c r="U30" s="13">
        <f t="shared" si="3"/>
        <v>2.5573047844445371</v>
      </c>
      <c r="V30" s="13">
        <f t="shared" si="3"/>
        <v>2.0674702710581458</v>
      </c>
      <c r="W30" s="13">
        <f t="shared" si="3"/>
        <v>4.872119702690072</v>
      </c>
      <c r="Y30">
        <v>26</v>
      </c>
      <c r="Z30">
        <f t="shared" si="10"/>
        <v>-0.10970497594582262</v>
      </c>
      <c r="AA30">
        <f t="shared" si="10"/>
        <v>-0.26656802722066608</v>
      </c>
      <c r="AC30">
        <f t="shared" si="10"/>
        <v>-0.30930359445114064</v>
      </c>
      <c r="AD30">
        <f t="shared" si="10"/>
        <v>-0.17365450447458741</v>
      </c>
      <c r="AE30">
        <f t="shared" si="10"/>
        <v>9.9346680165570689E-3</v>
      </c>
      <c r="AF30">
        <f t="shared" si="10"/>
        <v>-4.6981551112478925E-2</v>
      </c>
      <c r="AH30" s="8">
        <v>26</v>
      </c>
      <c r="AI30" s="8">
        <f t="shared" si="11"/>
        <v>1.869423640249295</v>
      </c>
      <c r="AJ30" s="8">
        <f t="shared" si="12"/>
        <v>2.5573047844445371</v>
      </c>
      <c r="AK30" s="8">
        <f t="shared" si="12"/>
        <v>2.0674702710581458</v>
      </c>
      <c r="AL30" s="8">
        <f t="shared" si="12"/>
        <v>4.872119702690072</v>
      </c>
      <c r="AN30" s="8">
        <v>26</v>
      </c>
      <c r="AO30" s="8">
        <f t="shared" si="6"/>
        <v>0.6704155625518442</v>
      </c>
      <c r="AP30" s="8">
        <f t="shared" si="7"/>
        <v>0.93641263523070772</v>
      </c>
      <c r="AQ30" s="8">
        <f t="shared" si="8"/>
        <v>0.87412689354518069</v>
      </c>
      <c r="AR30" s="8">
        <f t="shared" si="9"/>
        <v>0.92101275592012288</v>
      </c>
    </row>
    <row r="31" spans="1:44" x14ac:dyDescent="0.3">
      <c r="A31" s="1"/>
      <c r="B31">
        <v>27</v>
      </c>
      <c r="C31" s="5">
        <f>'S3 UE after recession'!C31</f>
        <v>5.8168131068801889</v>
      </c>
      <c r="D31" s="5">
        <f>'S3 UE after recession'!D31</f>
        <v>7.711741299816838</v>
      </c>
      <c r="F31" s="5">
        <f>'S3 UE after recession'!F31</f>
        <v>8.833515000982791</v>
      </c>
      <c r="G31" s="13">
        <f>'S3 UE after recession'!G31+L31*$A$2/G$2</f>
        <v>7.8500543252328594</v>
      </c>
      <c r="H31" s="13">
        <f>'S3 UE after recession'!H31+M31*$A$2/H$2</f>
        <v>6.5740630919537244</v>
      </c>
      <c r="I31" s="13">
        <f>'S3 UE after recession'!I31+N31*$A$2/I$2</f>
        <v>9.9200219329065469</v>
      </c>
      <c r="J31" s="5"/>
      <c r="K31" s="5"/>
      <c r="L31" s="10">
        <f>'S4 GE after recession'!AJ31</f>
        <v>0.13350215965004505</v>
      </c>
      <c r="M31" s="10">
        <f>'S4 GE after recession'!AK31</f>
        <v>7.2241825029419754E-2</v>
      </c>
      <c r="N31" s="10">
        <f>'S4 GE after recession'!AL31</f>
        <v>1.3710247426513472E-2</v>
      </c>
      <c r="P31">
        <v>27</v>
      </c>
      <c r="Q31" s="13">
        <f t="shared" si="3"/>
        <v>2.2835385797803158</v>
      </c>
      <c r="R31" s="13">
        <f t="shared" si="3"/>
        <v>2.865848623772921</v>
      </c>
      <c r="T31" s="13">
        <f t="shared" si="3"/>
        <v>1.5902488526353942</v>
      </c>
      <c r="U31" s="13">
        <f t="shared" si="3"/>
        <v>2.3446937169549349</v>
      </c>
      <c r="V31" s="13">
        <f t="shared" si="3"/>
        <v>2.3072278177812446</v>
      </c>
      <c r="W31" s="13">
        <f t="shared" si="3"/>
        <v>4.9530914894236533</v>
      </c>
      <c r="Y31">
        <v>27</v>
      </c>
      <c r="Z31">
        <f t="shared" si="10"/>
        <v>8.8978247054069648E-2</v>
      </c>
      <c r="AA31">
        <f t="shared" si="10"/>
        <v>-0.22429847518474233</v>
      </c>
      <c r="AC31">
        <f t="shared" si="10"/>
        <v>-0.32248065343670085</v>
      </c>
      <c r="AD31">
        <f t="shared" si="10"/>
        <v>-0.21261106748960223</v>
      </c>
      <c r="AE31">
        <f t="shared" si="10"/>
        <v>0.23975754672309879</v>
      </c>
      <c r="AF31">
        <f t="shared" si="10"/>
        <v>8.0971786733581297E-2</v>
      </c>
      <c r="AH31" s="8">
        <v>27</v>
      </c>
      <c r="AI31" s="8">
        <f t="shared" si="11"/>
        <v>1.7168233463935039</v>
      </c>
      <c r="AJ31" s="8">
        <f t="shared" si="12"/>
        <v>2.3446937169549349</v>
      </c>
      <c r="AK31" s="8">
        <f t="shared" si="12"/>
        <v>2.3072278177812446</v>
      </c>
      <c r="AL31" s="8">
        <f t="shared" si="12"/>
        <v>4.9530914894236533</v>
      </c>
      <c r="AN31" s="8">
        <v>27</v>
      </c>
      <c r="AO31" s="8">
        <f t="shared" si="6"/>
        <v>0.61568981197918959</v>
      </c>
      <c r="AP31" s="8">
        <f t="shared" si="7"/>
        <v>0.85856047963385496</v>
      </c>
      <c r="AQ31" s="8">
        <f t="shared" si="8"/>
        <v>0.97549643798550389</v>
      </c>
      <c r="AR31" s="8">
        <f t="shared" si="9"/>
        <v>0.9363194505421979</v>
      </c>
    </row>
    <row r="32" spans="1:44" x14ac:dyDescent="0.3">
      <c r="A32" s="1"/>
      <c r="B32">
        <v>28</v>
      </c>
      <c r="C32" s="5">
        <f>'S3 UE after recession'!C32</f>
        <v>5.7254023598956287</v>
      </c>
      <c r="D32" s="5">
        <f>'S3 UE after recession'!D32</f>
        <v>7.5933413852859317</v>
      </c>
      <c r="F32" s="5">
        <f>'S3 UE after recession'!F32</f>
        <v>8.4640196742345939</v>
      </c>
      <c r="G32" s="13">
        <f>'S3 UE after recession'!G32+L32*$A$2/G$2</f>
        <v>7.9765021574709172</v>
      </c>
      <c r="H32" s="13">
        <f>'S3 UE after recession'!H32+M32*$A$2/H$2</f>
        <v>6.4397932925174155</v>
      </c>
      <c r="I32" s="13">
        <f>'S3 UE after recession'!I32+N32*$A$2/I$2</f>
        <v>9.9137047373439149</v>
      </c>
      <c r="J32" s="5"/>
      <c r="K32" s="5"/>
      <c r="L32" s="10">
        <f>'S4 GE after recession'!AJ32</f>
        <v>0.13878220595800425</v>
      </c>
      <c r="M32" s="10">
        <f>'S4 GE after recession'!AK32</f>
        <v>7.6275889072195152E-2</v>
      </c>
      <c r="N32" s="10">
        <f>'S4 GE after recession'!AL32</f>
        <v>7.3131660505179885E-3</v>
      </c>
      <c r="P32">
        <v>28</v>
      </c>
      <c r="Q32" s="13">
        <f t="shared" si="3"/>
        <v>2.1921278327957556</v>
      </c>
      <c r="R32" s="13">
        <f t="shared" si="3"/>
        <v>2.7474487092420148</v>
      </c>
      <c r="T32" s="13">
        <f t="shared" si="3"/>
        <v>1.2207535258871971</v>
      </c>
      <c r="U32" s="13">
        <f t="shared" si="3"/>
        <v>2.4711415491929927</v>
      </c>
      <c r="V32" s="13">
        <f t="shared" si="3"/>
        <v>2.1729580183449357</v>
      </c>
      <c r="W32" s="13">
        <f t="shared" si="3"/>
        <v>4.9467742938610213</v>
      </c>
      <c r="Y32">
        <v>28</v>
      </c>
      <c r="Z32">
        <f t="shared" si="10"/>
        <v>-9.1410746984560198E-2</v>
      </c>
      <c r="AA32">
        <f t="shared" si="10"/>
        <v>-0.11839991453090626</v>
      </c>
      <c r="AC32">
        <f t="shared" si="10"/>
        <v>-0.36949532674819707</v>
      </c>
      <c r="AD32">
        <f t="shared" si="10"/>
        <v>0.12644783223805778</v>
      </c>
      <c r="AE32">
        <f t="shared" si="10"/>
        <v>-0.1342697994363089</v>
      </c>
      <c r="AF32">
        <f t="shared" si="10"/>
        <v>-6.3171955626319942E-3</v>
      </c>
      <c r="AH32" s="8">
        <v>28</v>
      </c>
      <c r="AI32" s="8">
        <f t="shared" si="11"/>
        <v>1.523721350305616</v>
      </c>
      <c r="AJ32" s="8">
        <f t="shared" si="12"/>
        <v>2.4711415491929927</v>
      </c>
      <c r="AK32" s="8">
        <f t="shared" si="12"/>
        <v>2.1729580183449357</v>
      </c>
      <c r="AL32" s="8">
        <f t="shared" si="12"/>
        <v>4.9467742938610213</v>
      </c>
      <c r="AN32" s="8">
        <v>28</v>
      </c>
      <c r="AO32" s="8">
        <f t="shared" si="6"/>
        <v>0.54643927906098944</v>
      </c>
      <c r="AP32" s="8">
        <f t="shared" si="7"/>
        <v>0.90486209707323606</v>
      </c>
      <c r="AQ32" s="8">
        <f t="shared" si="8"/>
        <v>0.91872713671853823</v>
      </c>
      <c r="AR32" s="8">
        <f t="shared" si="9"/>
        <v>0.93512526442817168</v>
      </c>
    </row>
    <row r="33" spans="1:44" x14ac:dyDescent="0.3">
      <c r="A33" s="1"/>
      <c r="B33">
        <v>29</v>
      </c>
      <c r="C33" s="5">
        <f>'S3 UE after recession'!C33</f>
        <v>5.6699190176133811</v>
      </c>
      <c r="D33" s="5">
        <f>'S3 UE after recession'!D33</f>
        <v>7.6556722996260946</v>
      </c>
      <c r="F33" s="5">
        <f>'S3 UE after recession'!F33</f>
        <v>8.3069965368967402</v>
      </c>
      <c r="G33" s="13">
        <f>'S3 UE after recession'!G33+L33*$A$2/G$2</f>
        <v>7.9436417363940617</v>
      </c>
      <c r="H33" s="13">
        <f>'S3 UE after recession'!H33+M33*$A$2/H$2</f>
        <v>6.1477820254878814</v>
      </c>
      <c r="I33" s="13">
        <f>'S3 UE after recession'!I33+N33*$A$2/I$2</f>
        <v>9.6367664784048017</v>
      </c>
      <c r="J33" s="5"/>
      <c r="K33" s="5"/>
      <c r="L33" s="10">
        <f>'S4 GE after recession'!AJ33</f>
        <v>0.13351627598480514</v>
      </c>
      <c r="M33" s="10">
        <f>'S4 GE after recession'!AK33</f>
        <v>1.935177447274599E-2</v>
      </c>
      <c r="N33" s="10">
        <f>'S4 GE after recession'!AL33</f>
        <v>-8.0948920054153134E-4</v>
      </c>
      <c r="P33">
        <v>29</v>
      </c>
      <c r="Q33" s="13">
        <f t="shared" si="3"/>
        <v>2.136644490513508</v>
      </c>
      <c r="R33" s="13">
        <f t="shared" si="3"/>
        <v>2.8097796235821777</v>
      </c>
      <c r="T33" s="13">
        <f t="shared" si="3"/>
        <v>1.0637303885493434</v>
      </c>
      <c r="U33" s="13">
        <f t="shared" si="3"/>
        <v>2.4382811281161372</v>
      </c>
      <c r="V33" s="13">
        <f t="shared" si="3"/>
        <v>1.8809467513154017</v>
      </c>
      <c r="W33" s="13">
        <f t="shared" si="3"/>
        <v>4.6698360349219081</v>
      </c>
      <c r="Y33">
        <v>29</v>
      </c>
      <c r="Z33">
        <f t="shared" si="10"/>
        <v>-5.5483342282247605E-2</v>
      </c>
      <c r="AA33">
        <f t="shared" si="10"/>
        <v>6.2330914340162913E-2</v>
      </c>
      <c r="AC33">
        <f t="shared" si="10"/>
        <v>-0.15702313733785367</v>
      </c>
      <c r="AD33">
        <f t="shared" si="10"/>
        <v>-3.2860421076855495E-2</v>
      </c>
      <c r="AE33">
        <f t="shared" si="10"/>
        <v>-0.29201126702953406</v>
      </c>
      <c r="AF33">
        <f t="shared" si="10"/>
        <v>-0.27693825893911317</v>
      </c>
      <c r="AH33" s="8">
        <v>29</v>
      </c>
      <c r="AI33" s="8">
        <f t="shared" si="11"/>
        <v>1.4736628285456366</v>
      </c>
      <c r="AJ33" s="8">
        <f t="shared" si="12"/>
        <v>2.4382811281161372</v>
      </c>
      <c r="AK33" s="8">
        <f t="shared" si="12"/>
        <v>1.8809467513154017</v>
      </c>
      <c r="AL33" s="8">
        <f t="shared" si="12"/>
        <v>4.6698360349219081</v>
      </c>
      <c r="AN33" s="8">
        <v>29</v>
      </c>
      <c r="AO33" s="8">
        <f t="shared" si="6"/>
        <v>0.52848721549247968</v>
      </c>
      <c r="AP33" s="8">
        <f t="shared" si="7"/>
        <v>0.89282954089043731</v>
      </c>
      <c r="AQ33" s="8">
        <f t="shared" si="8"/>
        <v>0.7952647076321564</v>
      </c>
      <c r="AR33" s="8">
        <f t="shared" si="9"/>
        <v>0.88277358083870583</v>
      </c>
    </row>
    <row r="34" spans="1:44" x14ac:dyDescent="0.3">
      <c r="A34" s="1"/>
      <c r="B34">
        <v>30</v>
      </c>
      <c r="C34" s="5">
        <f>'S3 UE after recession'!C34</f>
        <v>5.6582304668643539</v>
      </c>
      <c r="D34" s="5">
        <f>'S3 UE after recession'!D34</f>
        <v>7.3586027731697392</v>
      </c>
      <c r="F34" s="5">
        <f>'S3 UE after recession'!F34</f>
        <v>8.0278765517917456</v>
      </c>
      <c r="G34" s="13">
        <f>'S3 UE after recession'!G34+L34*$A$2/G$2</f>
        <v>7.9044829875595477</v>
      </c>
      <c r="H34" s="13">
        <f>'S3 UE after recession'!H34+M34*$A$2/H$2</f>
        <v>6.1038317656198444</v>
      </c>
      <c r="I34" s="13">
        <f>'S3 UE after recession'!I34+N34*$A$2/I$2</f>
        <v>9.4924657381689457</v>
      </c>
      <c r="J34" s="5"/>
      <c r="K34" s="5"/>
      <c r="L34" s="10">
        <f>'S4 GE after recession'!AJ34</f>
        <v>0.16827325790840336</v>
      </c>
      <c r="M34" s="10">
        <f>'S4 GE after recession'!AK34</f>
        <v>4.1426938059886953E-3</v>
      </c>
      <c r="N34" s="10">
        <f>'S4 GE after recession'!AL34</f>
        <v>1.8284683874437657E-2</v>
      </c>
      <c r="P34">
        <v>30</v>
      </c>
      <c r="Q34" s="13">
        <f t="shared" si="3"/>
        <v>2.1249559397644808</v>
      </c>
      <c r="R34" s="13">
        <f t="shared" si="3"/>
        <v>2.5127100971258223</v>
      </c>
      <c r="T34" s="13">
        <f t="shared" si="3"/>
        <v>0.78461040344434885</v>
      </c>
      <c r="U34" s="13">
        <f t="shared" si="3"/>
        <v>2.3991223792816232</v>
      </c>
      <c r="V34" s="13">
        <f t="shared" si="3"/>
        <v>1.8369964914473647</v>
      </c>
      <c r="W34" s="13">
        <f t="shared" si="3"/>
        <v>4.5255352946860521</v>
      </c>
      <c r="Y34">
        <v>30</v>
      </c>
      <c r="Z34">
        <f t="shared" si="10"/>
        <v>-1.1688550749027193E-2</v>
      </c>
      <c r="AA34">
        <f t="shared" si="10"/>
        <v>-0.29706952645635543</v>
      </c>
      <c r="AC34">
        <f t="shared" si="10"/>
        <v>-0.27911998510499458</v>
      </c>
      <c r="AD34">
        <f t="shared" si="10"/>
        <v>-3.9158748834513979E-2</v>
      </c>
      <c r="AE34">
        <f t="shared" si="10"/>
        <v>-4.3950259868037023E-2</v>
      </c>
      <c r="AF34">
        <f t="shared" si="10"/>
        <v>-0.14430074023585604</v>
      </c>
      <c r="AH34" s="8">
        <v>30</v>
      </c>
      <c r="AI34" s="8">
        <f t="shared" si="11"/>
        <v>1.2777034744421776</v>
      </c>
      <c r="AJ34" s="8">
        <f t="shared" si="12"/>
        <v>2.3991223792816232</v>
      </c>
      <c r="AK34" s="8">
        <f t="shared" si="12"/>
        <v>1.8369964914473647</v>
      </c>
      <c r="AL34" s="8">
        <f t="shared" si="12"/>
        <v>4.5255352946860521</v>
      </c>
      <c r="AN34" s="8">
        <v>30</v>
      </c>
      <c r="AO34" s="8">
        <f t="shared" si="6"/>
        <v>0.45821197247637702</v>
      </c>
      <c r="AP34" s="8">
        <f t="shared" si="7"/>
        <v>0.87849071533803869</v>
      </c>
      <c r="AQ34" s="8">
        <f t="shared" si="8"/>
        <v>0.77668252791873882</v>
      </c>
      <c r="AR34" s="8">
        <f t="shared" si="9"/>
        <v>0.85549534660883686</v>
      </c>
    </row>
    <row r="35" spans="1:44" x14ac:dyDescent="0.3">
      <c r="A35" s="1"/>
      <c r="B35">
        <v>31</v>
      </c>
      <c r="C35" s="5">
        <f>'S3 UE after recession'!C35</f>
        <v>5.6378596100662124</v>
      </c>
      <c r="D35" s="5">
        <f>'S3 UE after recession'!D35</f>
        <v>7.6362309016008769</v>
      </c>
      <c r="F35" s="5">
        <f>'S3 UE after recession'!F35</f>
        <v>7.8062425076588378</v>
      </c>
      <c r="G35" s="13">
        <f>'S3 UE after recession'!G35+L35*$A$2/G$2</f>
        <v>7.7167401559856836</v>
      </c>
      <c r="H35" s="13">
        <f>'S3 UE after recession'!H35+M35*$A$2/H$2</f>
        <v>5.9862985221027909</v>
      </c>
      <c r="I35" s="13">
        <f>'S3 UE after recession'!I35+N35*$A$2/I$2</f>
        <v>9.3618216566994725</v>
      </c>
      <c r="J35" s="5"/>
      <c r="K35" s="5"/>
      <c r="L35" s="10">
        <f>'S4 GE after recession'!AJ35</f>
        <v>0.14889843488073748</v>
      </c>
      <c r="M35" s="10">
        <f>'S4 GE after recession'!AK35</f>
        <v>9.1707919122602025E-3</v>
      </c>
      <c r="N35" s="10">
        <f>'S4 GE after recession'!AL35</f>
        <v>-2.5819037276201183E-2</v>
      </c>
      <c r="P35">
        <v>31</v>
      </c>
      <c r="Q35" s="13">
        <f t="shared" si="3"/>
        <v>2.1045850829663393</v>
      </c>
      <c r="R35" s="13">
        <f t="shared" si="3"/>
        <v>2.79033822555696</v>
      </c>
      <c r="T35" s="13">
        <f t="shared" si="3"/>
        <v>0.56297635931144097</v>
      </c>
      <c r="U35" s="13">
        <f t="shared" si="3"/>
        <v>2.2113795477077591</v>
      </c>
      <c r="V35" s="13">
        <f t="shared" si="3"/>
        <v>1.7194632479303111</v>
      </c>
      <c r="W35" s="13">
        <f t="shared" si="3"/>
        <v>4.3948912132165789</v>
      </c>
      <c r="Y35">
        <v>31</v>
      </c>
      <c r="Z35">
        <f t="shared" si="10"/>
        <v>-2.0370856798141546E-2</v>
      </c>
      <c r="AA35">
        <f t="shared" si="10"/>
        <v>0.27762812843113771</v>
      </c>
      <c r="AC35">
        <f t="shared" si="10"/>
        <v>-0.22163404413290788</v>
      </c>
      <c r="AD35">
        <f t="shared" si="10"/>
        <v>-0.18774283157386407</v>
      </c>
      <c r="AE35">
        <f t="shared" si="10"/>
        <v>-0.11753324351705352</v>
      </c>
      <c r="AF35">
        <f t="shared" si="10"/>
        <v>-0.13064408146947315</v>
      </c>
      <c r="AH35" s="8">
        <v>31</v>
      </c>
      <c r="AI35" s="8">
        <f t="shared" si="11"/>
        <v>1.2895778836088736</v>
      </c>
      <c r="AJ35" s="8">
        <f t="shared" si="12"/>
        <v>2.2113795477077591</v>
      </c>
      <c r="AK35" s="8">
        <f t="shared" si="12"/>
        <v>1.7194632479303111</v>
      </c>
      <c r="AL35" s="8">
        <f t="shared" si="12"/>
        <v>4.3948912132165789</v>
      </c>
      <c r="AN35" s="8">
        <v>31</v>
      </c>
      <c r="AO35" s="8">
        <f t="shared" si="6"/>
        <v>0.46247039123714523</v>
      </c>
      <c r="AP35" s="8">
        <f t="shared" si="7"/>
        <v>0.80974460391278558</v>
      </c>
      <c r="AQ35" s="8">
        <f t="shared" si="8"/>
        <v>0.7269894462420341</v>
      </c>
      <c r="AR35" s="8">
        <f t="shared" si="9"/>
        <v>0.83079873140613214</v>
      </c>
    </row>
    <row r="36" spans="1:44" x14ac:dyDescent="0.3">
      <c r="A36" s="1"/>
      <c r="B36">
        <v>32</v>
      </c>
      <c r="C36" s="5">
        <f>'S3 UE after recession'!C36</f>
        <v>5.6434749820034966</v>
      </c>
      <c r="D36" s="5">
        <f>'S3 UE after recession'!D36</f>
        <v>7.7549879378358515</v>
      </c>
      <c r="F36" s="5">
        <f>'S3 UE after recession'!F36</f>
        <v>7.7595308438245816</v>
      </c>
      <c r="G36" s="13">
        <f>'S3 UE after recession'!G36+L36*$A$2/G$2</f>
        <v>7.5756283129980195</v>
      </c>
      <c r="H36" s="13">
        <f>'S3 UE after recession'!H36+M36*$A$2/H$2</f>
        <v>5.7551369556743879</v>
      </c>
      <c r="I36" s="13">
        <f>'S3 UE after recession'!I36+N36*$A$2/I$2</f>
        <v>9.2711570182798457</v>
      </c>
      <c r="J36" s="5"/>
      <c r="K36" s="5"/>
      <c r="L36" s="10">
        <f>'S4 GE after recession'!AJ36</f>
        <v>0.13983714851661072</v>
      </c>
      <c r="M36" s="10">
        <f>'S4 GE after recession'!AK36</f>
        <v>-2.0867754498636704E-2</v>
      </c>
      <c r="N36" s="10">
        <f>'S4 GE after recession'!AL36</f>
        <v>-6.5764040352066122E-2</v>
      </c>
      <c r="P36">
        <v>32</v>
      </c>
      <c r="Q36" s="13">
        <f t="shared" si="3"/>
        <v>2.1102004549036235</v>
      </c>
      <c r="R36" s="13">
        <f t="shared" si="3"/>
        <v>2.9090952617919346</v>
      </c>
      <c r="T36" s="13">
        <f t="shared" si="3"/>
        <v>0.51626469547718479</v>
      </c>
      <c r="U36" s="13">
        <f t="shared" si="3"/>
        <v>2.070267704720095</v>
      </c>
      <c r="V36" s="13">
        <f t="shared" si="3"/>
        <v>1.4883016815019081</v>
      </c>
      <c r="W36" s="13">
        <f t="shared" si="3"/>
        <v>4.3042265747969521</v>
      </c>
      <c r="Y36">
        <v>32</v>
      </c>
      <c r="Z36">
        <f t="shared" si="10"/>
        <v>5.6153719372842303E-3</v>
      </c>
      <c r="AA36">
        <f t="shared" si="10"/>
        <v>0.11875703623497458</v>
      </c>
      <c r="AC36">
        <f t="shared" si="10"/>
        <v>-4.6711663834256179E-2</v>
      </c>
      <c r="AD36">
        <f t="shared" si="10"/>
        <v>-0.1411118429876641</v>
      </c>
      <c r="AE36">
        <f t="shared" si="10"/>
        <v>-0.23116156642840302</v>
      </c>
      <c r="AF36">
        <f t="shared" si="10"/>
        <v>-9.0664638419626797E-2</v>
      </c>
      <c r="AH36" s="8">
        <v>32</v>
      </c>
      <c r="AI36" s="8">
        <f t="shared" si="11"/>
        <v>1.3154647983882077</v>
      </c>
      <c r="AJ36" s="8">
        <f t="shared" si="12"/>
        <v>2.070267704720095</v>
      </c>
      <c r="AK36" s="8">
        <f t="shared" si="12"/>
        <v>1.4883016815019081</v>
      </c>
      <c r="AL36" s="8">
        <f t="shared" si="12"/>
        <v>4.3042265747969521</v>
      </c>
      <c r="AN36" s="8">
        <v>32</v>
      </c>
      <c r="AO36" s="8">
        <f t="shared" si="6"/>
        <v>0.47175399617337288</v>
      </c>
      <c r="AP36" s="8">
        <f t="shared" si="7"/>
        <v>0.7580734407576899</v>
      </c>
      <c r="AQ36" s="8">
        <f t="shared" si="8"/>
        <v>0.62925428419509466</v>
      </c>
      <c r="AR36" s="8">
        <f t="shared" si="9"/>
        <v>0.81365972547217358</v>
      </c>
    </row>
    <row r="37" spans="1:44" x14ac:dyDescent="0.3">
      <c r="A37" s="1"/>
      <c r="B37">
        <v>33</v>
      </c>
      <c r="C37" s="5">
        <f>'S3 UE after recession'!C37</f>
        <v>5.54856279751007</v>
      </c>
      <c r="D37" s="5">
        <f>'S3 UE after recession'!D37</f>
        <v>7.7712655440816194</v>
      </c>
      <c r="F37" s="5">
        <f>'S3 UE after recession'!F37</f>
        <v>7.7472634352508436</v>
      </c>
      <c r="G37" s="13">
        <f>'S3 UE after recession'!G37+L37*$A$2/G$2</f>
        <v>7.6116484917575491</v>
      </c>
      <c r="H37" s="13">
        <f>'S3 UE after recession'!H37+M37*$A$2/H$2</f>
        <v>5.5078452376253235</v>
      </c>
      <c r="I37" s="13">
        <f>'S3 UE after recession'!I37+N37*$A$2/I$2</f>
        <v>8.9850920405639272</v>
      </c>
      <c r="J37" s="5"/>
      <c r="K37" s="5"/>
      <c r="L37" s="10">
        <f>'S4 GE after recession'!AJ37</f>
        <v>0.13806996053781515</v>
      </c>
      <c r="M37" s="10">
        <f>'S4 GE after recession'!AK37</f>
        <v>-4.2443017585902208E-2</v>
      </c>
      <c r="N37" s="10">
        <f>'S4 GE after recession'!AL37</f>
        <v>-0.12596798304744464</v>
      </c>
      <c r="P37">
        <v>33</v>
      </c>
      <c r="Q37" s="13">
        <f t="shared" si="3"/>
        <v>2.0152882704101969</v>
      </c>
      <c r="R37" s="13">
        <f t="shared" si="3"/>
        <v>2.9253728680377025</v>
      </c>
      <c r="T37" s="13">
        <f t="shared" si="3"/>
        <v>0.50399728690344681</v>
      </c>
      <c r="U37" s="13">
        <f t="shared" si="3"/>
        <v>2.1062878834796246</v>
      </c>
      <c r="V37" s="13">
        <f t="shared" si="3"/>
        <v>1.2410099634528438</v>
      </c>
      <c r="W37" s="13">
        <f t="shared" si="3"/>
        <v>4.0181615970810336</v>
      </c>
      <c r="Y37">
        <v>33</v>
      </c>
      <c r="Z37">
        <f t="shared" si="10"/>
        <v>-9.4912184493426643E-2</v>
      </c>
      <c r="AA37">
        <f t="shared" si="10"/>
        <v>1.6277606245767906E-2</v>
      </c>
      <c r="AC37">
        <f t="shared" si="10"/>
        <v>-1.2267408573737981E-2</v>
      </c>
      <c r="AD37">
        <f t="shared" si="10"/>
        <v>3.6020178759529564E-2</v>
      </c>
      <c r="AE37">
        <f t="shared" si="10"/>
        <v>-0.24729171804906436</v>
      </c>
      <c r="AF37">
        <f t="shared" si="10"/>
        <v>-0.28606497771591854</v>
      </c>
      <c r="AH37" s="8">
        <v>33</v>
      </c>
      <c r="AI37" s="8">
        <f t="shared" si="11"/>
        <v>1.2851641361144088</v>
      </c>
      <c r="AJ37" s="8">
        <f t="shared" si="12"/>
        <v>2.1062878834796246</v>
      </c>
      <c r="AK37" s="8">
        <f t="shared" si="12"/>
        <v>1.2410099634528438</v>
      </c>
      <c r="AL37" s="8">
        <f t="shared" si="12"/>
        <v>4.0181615970810336</v>
      </c>
      <c r="AN37" s="8">
        <v>33</v>
      </c>
      <c r="AO37" s="8">
        <f t="shared" si="6"/>
        <v>0.46088752636598701</v>
      </c>
      <c r="AP37" s="8">
        <f t="shared" si="7"/>
        <v>0.77126301077643078</v>
      </c>
      <c r="AQ37" s="8">
        <f t="shared" si="8"/>
        <v>0.52469929043112384</v>
      </c>
      <c r="AR37" s="8">
        <f t="shared" si="9"/>
        <v>0.75958275085414517</v>
      </c>
    </row>
    <row r="38" spans="1:44" x14ac:dyDescent="0.3">
      <c r="A38" s="1"/>
      <c r="B38">
        <v>34</v>
      </c>
      <c r="C38" s="5">
        <f>'S3 UE after recession'!C38</f>
        <v>5.5720016916025648</v>
      </c>
      <c r="D38" s="5">
        <f>'S3 UE after recession'!D38</f>
        <v>7.6434704255693759</v>
      </c>
      <c r="F38" s="5">
        <f>'S3 UE after recession'!F38</f>
        <v>7.440452621668471</v>
      </c>
      <c r="G38" s="13">
        <f>'S3 UE after recession'!G38+L38*$A$2/G$2</f>
        <v>7.6256454685437927</v>
      </c>
      <c r="H38" s="13">
        <f>'S3 UE after recession'!H38+M38*$A$2/H$2</f>
        <v>5.6386710070211254</v>
      </c>
      <c r="I38" s="13">
        <f>'S3 UE after recession'!I38+N38*$A$2/I$2</f>
        <v>9.0899588697902161</v>
      </c>
      <c r="J38" s="5"/>
      <c r="K38" s="5"/>
      <c r="L38" s="10">
        <f>'S4 GE after recession'!AJ38</f>
        <v>0.14359931825219516</v>
      </c>
      <c r="M38" s="10">
        <f>'S4 GE after recession'!AK38</f>
        <v>-1.6226394491329142E-2</v>
      </c>
      <c r="N38" s="10">
        <f>'S4 GE after recession'!AL38</f>
        <v>-0.10436674462115572</v>
      </c>
      <c r="P38">
        <v>34</v>
      </c>
      <c r="Q38" s="13">
        <f t="shared" si="3"/>
        <v>2.0387271645026916</v>
      </c>
      <c r="R38" s="13">
        <f t="shared" si="3"/>
        <v>2.797577749525459</v>
      </c>
      <c r="T38" s="13">
        <f t="shared" si="3"/>
        <v>0.1971864733210742</v>
      </c>
      <c r="U38" s="13">
        <f t="shared" si="3"/>
        <v>2.1202848602658682</v>
      </c>
      <c r="V38" s="13">
        <f t="shared" si="3"/>
        <v>1.3718357328486457</v>
      </c>
      <c r="W38" s="13">
        <f t="shared" si="3"/>
        <v>4.1230284263073225</v>
      </c>
      <c r="Y38">
        <v>34</v>
      </c>
      <c r="Z38">
        <f t="shared" si="10"/>
        <v>2.3438894092494778E-2</v>
      </c>
      <c r="AA38">
        <f t="shared" si="10"/>
        <v>-0.12779511851224346</v>
      </c>
      <c r="AC38">
        <f t="shared" si="10"/>
        <v>-0.30681081358237261</v>
      </c>
      <c r="AD38">
        <f t="shared" si="10"/>
        <v>1.3996976786243565E-2</v>
      </c>
      <c r="AE38">
        <f t="shared" si="10"/>
        <v>0.13082576939580193</v>
      </c>
      <c r="AF38">
        <f t="shared" si="10"/>
        <v>0.10486682922628887</v>
      </c>
      <c r="AH38" s="8">
        <v>34</v>
      </c>
      <c r="AI38" s="8">
        <f t="shared" si="11"/>
        <v>1.1481084567803683</v>
      </c>
      <c r="AJ38" s="8">
        <f t="shared" si="12"/>
        <v>2.1202848602658682</v>
      </c>
      <c r="AK38" s="8">
        <f t="shared" si="12"/>
        <v>1.3718357328486457</v>
      </c>
      <c r="AL38" s="8">
        <f t="shared" si="12"/>
        <v>4.1230284263073225</v>
      </c>
      <c r="AN38" s="8">
        <v>34</v>
      </c>
      <c r="AO38" s="8">
        <f t="shared" si="6"/>
        <v>0.41173640920700916</v>
      </c>
      <c r="AP38" s="8">
        <f t="shared" si="7"/>
        <v>0.77638830753315524</v>
      </c>
      <c r="AQ38" s="8">
        <f t="shared" si="8"/>
        <v>0.58001245502578624</v>
      </c>
      <c r="AR38" s="8">
        <f t="shared" si="9"/>
        <v>0.77940650176424331</v>
      </c>
    </row>
    <row r="39" spans="1:44" x14ac:dyDescent="0.3">
      <c r="A39" s="1"/>
      <c r="B39">
        <v>35</v>
      </c>
      <c r="C39" s="5">
        <f>'S3 UE after recession'!C39</f>
        <v>5.253904466161293</v>
      </c>
      <c r="D39" s="5">
        <f>'S3 UE after recession'!D39</f>
        <v>7.6832395764394432</v>
      </c>
      <c r="F39" s="5">
        <f>'S3 UE after recession'!F39</f>
        <v>7.2273913387279576</v>
      </c>
      <c r="G39" s="13">
        <f>'S3 UE after recession'!G39+L39*$A$2/G$2</f>
        <v>7.5116758210982688</v>
      </c>
      <c r="H39" s="13">
        <f>'S3 UE after recession'!H39+M39*$A$2/H$2</f>
        <v>5.4198503106315892</v>
      </c>
      <c r="I39" s="13">
        <f>'S3 UE after recession'!I39+N39*$A$2/I$2</f>
        <v>9.2799911406902282</v>
      </c>
      <c r="J39" s="5"/>
      <c r="K39" s="5"/>
      <c r="L39" s="10">
        <f>'S4 GE after recession'!AJ39</f>
        <v>0.12150610530445402</v>
      </c>
      <c r="M39" s="10">
        <f>'S4 GE after recession'!AK39</f>
        <v>-3.8877896576770564E-2</v>
      </c>
      <c r="N39" s="10">
        <f>'S4 GE after recession'!AL39</f>
        <v>-0.13375257831935908</v>
      </c>
      <c r="P39">
        <v>35</v>
      </c>
      <c r="Q39" s="13">
        <f t="shared" si="3"/>
        <v>1.7206299390614199</v>
      </c>
      <c r="R39" s="13">
        <f t="shared" si="3"/>
        <v>2.8373469003955263</v>
      </c>
      <c r="T39" s="13">
        <f t="shared" si="3"/>
        <v>-1.5874809619439212E-2</v>
      </c>
      <c r="U39" s="13">
        <f t="shared" si="3"/>
        <v>2.0063152128203443</v>
      </c>
      <c r="V39" s="13">
        <f t="shared" si="3"/>
        <v>1.1530150364591094</v>
      </c>
      <c r="W39" s="13">
        <f t="shared" si="3"/>
        <v>4.3130606972073346</v>
      </c>
      <c r="Y39">
        <v>35</v>
      </c>
      <c r="Z39">
        <f t="shared" si="10"/>
        <v>-0.31809722544127172</v>
      </c>
      <c r="AA39">
        <f t="shared" si="10"/>
        <v>3.9769150870067271E-2</v>
      </c>
      <c r="AC39">
        <f t="shared" si="10"/>
        <v>-0.21306128294051341</v>
      </c>
      <c r="AD39">
        <f t="shared" si="10"/>
        <v>-0.11396964744552385</v>
      </c>
      <c r="AE39">
        <f t="shared" si="10"/>
        <v>-0.21882069638953627</v>
      </c>
      <c r="AF39">
        <f t="shared" si="10"/>
        <v>0.19003227090001218</v>
      </c>
      <c r="AH39" s="8">
        <v>35</v>
      </c>
      <c r="AI39" s="8">
        <f t="shared" si="11"/>
        <v>0.98431200427646237</v>
      </c>
      <c r="AJ39" s="8">
        <f t="shared" si="12"/>
        <v>2.0063152128203443</v>
      </c>
      <c r="AK39" s="8">
        <f t="shared" si="12"/>
        <v>1.1530150364591094</v>
      </c>
      <c r="AL39" s="8">
        <f t="shared" si="12"/>
        <v>4.3130606972073346</v>
      </c>
      <c r="AN39" s="8">
        <v>35</v>
      </c>
      <c r="AO39" s="8">
        <f t="shared" si="6"/>
        <v>0.35299547511100149</v>
      </c>
      <c r="AP39" s="8">
        <f t="shared" si="7"/>
        <v>0.73465584820724872</v>
      </c>
      <c r="AQ39" s="8">
        <f t="shared" si="8"/>
        <v>0.48749501559461056</v>
      </c>
      <c r="AR39" s="8">
        <f t="shared" si="9"/>
        <v>0.81532970484949252</v>
      </c>
    </row>
    <row r="40" spans="1:44" x14ac:dyDescent="0.3">
      <c r="A40" s="1"/>
      <c r="B40">
        <v>36</v>
      </c>
      <c r="C40" s="5">
        <f>'S3 UE after recession'!C40</f>
        <v>5.1658460593793709</v>
      </c>
      <c r="D40" s="5">
        <f>'S3 UE after recession'!D40</f>
        <v>7.8351533098895674</v>
      </c>
      <c r="F40" s="5">
        <f>'S3 UE after recession'!F40</f>
        <v>7.4904362474993853</v>
      </c>
      <c r="G40" s="13">
        <f>'S3 UE after recession'!G40+L40*$A$2/G$2</f>
        <v>7.4461293933491612</v>
      </c>
      <c r="H40" s="13">
        <f>'S3 UE after recession'!H40+M40*$A$2/H$2</f>
        <v>5.6051019918925489</v>
      </c>
      <c r="I40" s="13">
        <f>'S3 UE after recession'!I40+N40*$A$2/I$2</f>
        <v>8.7064976108697536</v>
      </c>
      <c r="J40" s="5"/>
      <c r="K40" s="5"/>
      <c r="L40" s="10">
        <f>'S4 GE after recession'!AJ40</f>
        <v>0.14281442303073549</v>
      </c>
      <c r="M40" s="10">
        <f>'S4 GE after recession'!AK40</f>
        <v>-4.5845868475493934E-2</v>
      </c>
      <c r="N40" s="10">
        <f>'S4 GE after recession'!AL40</f>
        <v>-0.16590320517767038</v>
      </c>
      <c r="P40">
        <v>36</v>
      </c>
      <c r="Q40" s="13">
        <f t="shared" si="3"/>
        <v>1.6325715322794978</v>
      </c>
      <c r="R40" s="13">
        <f t="shared" si="3"/>
        <v>2.9892606338456504</v>
      </c>
      <c r="T40" s="13">
        <f t="shared" si="3"/>
        <v>0.24717009915198851</v>
      </c>
      <c r="U40" s="13">
        <f t="shared" si="3"/>
        <v>1.9407687850712367</v>
      </c>
      <c r="V40" s="13">
        <f t="shared" si="3"/>
        <v>1.3382667177200691</v>
      </c>
      <c r="W40" s="13">
        <f t="shared" si="3"/>
        <v>3.73956716738686</v>
      </c>
      <c r="Y40">
        <v>36</v>
      </c>
      <c r="Z40">
        <f t="shared" si="10"/>
        <v>-8.8058406781922116E-2</v>
      </c>
      <c r="AA40">
        <f t="shared" si="10"/>
        <v>0.15191373345012416</v>
      </c>
      <c r="AC40">
        <f t="shared" si="10"/>
        <v>0.26304490877142772</v>
      </c>
      <c r="AD40">
        <f t="shared" si="10"/>
        <v>-6.5546427749107572E-2</v>
      </c>
      <c r="AE40">
        <f t="shared" si="10"/>
        <v>0.1852516812609597</v>
      </c>
      <c r="AF40">
        <f t="shared" si="10"/>
        <v>-0.57349352982047463</v>
      </c>
      <c r="AH40" s="8">
        <v>36</v>
      </c>
      <c r="AI40" s="8">
        <f t="shared" si="11"/>
        <v>1.0932787494230056</v>
      </c>
      <c r="AJ40" s="8">
        <f t="shared" si="12"/>
        <v>1.9407687850712367</v>
      </c>
      <c r="AK40" s="8">
        <f t="shared" si="12"/>
        <v>1.3382667177200691</v>
      </c>
      <c r="AL40" s="8">
        <f t="shared" si="12"/>
        <v>3.73956716738686</v>
      </c>
      <c r="AN40" s="8">
        <v>36</v>
      </c>
      <c r="AO40" s="8">
        <f t="shared" si="6"/>
        <v>0.39207329576866762</v>
      </c>
      <c r="AP40" s="8">
        <f t="shared" si="7"/>
        <v>0.71065460146034098</v>
      </c>
      <c r="AQ40" s="8">
        <f t="shared" si="8"/>
        <v>0.56581946791275006</v>
      </c>
      <c r="AR40" s="8">
        <f t="shared" si="9"/>
        <v>0.7069179890801367</v>
      </c>
    </row>
    <row r="41" spans="1:44" x14ac:dyDescent="0.3">
      <c r="A41" s="1"/>
      <c r="B41">
        <v>37</v>
      </c>
      <c r="C41" s="5">
        <f>'S3 UE after recession'!C41</f>
        <v>4.9447346462903061</v>
      </c>
      <c r="D41" s="5">
        <f>'S3 UE after recession'!D41</f>
        <v>7.7505444385092659</v>
      </c>
      <c r="F41" s="5">
        <f>'S3 UE after recession'!F41</f>
        <v>7.4937105258528174</v>
      </c>
      <c r="G41" s="13">
        <f>'S3 UE after recession'!G41+L41*$A$2/G$2</f>
        <v>7.19127139817782</v>
      </c>
      <c r="H41" s="13">
        <f>'S3 UE after recession'!H41+M41*$A$2/H$2</f>
        <v>5.4040044813148729</v>
      </c>
      <c r="I41" s="13">
        <f>'S3 UE after recession'!I41+N41*$A$2/I$2</f>
        <v>8.5881287760439502</v>
      </c>
      <c r="J41" s="5"/>
      <c r="K41" s="5"/>
      <c r="L41" s="10">
        <f>'S4 GE after recession'!AJ41</f>
        <v>0.11288298254052222</v>
      </c>
      <c r="M41" s="10">
        <f>'S4 GE after recession'!AK41</f>
        <v>-4.2196478804758616E-2</v>
      </c>
      <c r="N41" s="10">
        <f>'S4 GE after recession'!AL41</f>
        <v>-0.14158416463407739</v>
      </c>
      <c r="P41">
        <v>37</v>
      </c>
      <c r="Q41" s="13">
        <f t="shared" si="3"/>
        <v>1.411460119190433</v>
      </c>
      <c r="R41" s="13">
        <f t="shared" si="3"/>
        <v>2.904651762465349</v>
      </c>
      <c r="T41" s="13">
        <f t="shared" si="3"/>
        <v>0.25044437750542059</v>
      </c>
      <c r="U41" s="13">
        <f t="shared" si="3"/>
        <v>1.6859107898998955</v>
      </c>
      <c r="V41" s="13">
        <f t="shared" si="3"/>
        <v>1.1371692071423931</v>
      </c>
      <c r="W41" s="13">
        <f t="shared" si="3"/>
        <v>3.6211983325610566</v>
      </c>
      <c r="Y41">
        <v>37</v>
      </c>
      <c r="Z41">
        <f t="shared" si="10"/>
        <v>-0.22111141308906479</v>
      </c>
      <c r="AA41">
        <f t="shared" si="10"/>
        <v>-8.4608871380301487E-2</v>
      </c>
      <c r="AC41">
        <f t="shared" si="10"/>
        <v>3.2742783534320807E-3</v>
      </c>
      <c r="AD41">
        <f t="shared" si="10"/>
        <v>-0.25485799517134122</v>
      </c>
      <c r="AE41">
        <f t="shared" si="10"/>
        <v>-0.201097510577676</v>
      </c>
      <c r="AF41">
        <f t="shared" si="10"/>
        <v>-0.1183688348258034</v>
      </c>
      <c r="AH41">
        <v>37</v>
      </c>
      <c r="AI41" s="8">
        <f t="shared" si="11"/>
        <v>0.99246341405102756</v>
      </c>
      <c r="AJ41" s="8">
        <f t="shared" si="12"/>
        <v>1.6859107898998955</v>
      </c>
      <c r="AK41" s="8">
        <f t="shared" si="12"/>
        <v>1.1371692071423931</v>
      </c>
      <c r="AL41" s="8">
        <f t="shared" si="12"/>
        <v>3.6211983325610566</v>
      </c>
      <c r="AN41">
        <v>37</v>
      </c>
      <c r="AO41" s="8">
        <f t="shared" si="6"/>
        <v>0.35591874614060987</v>
      </c>
      <c r="AP41" s="8">
        <f t="shared" si="7"/>
        <v>0.61733281661886485</v>
      </c>
      <c r="AQ41" s="8">
        <f t="shared" si="8"/>
        <v>0.48079539541135191</v>
      </c>
      <c r="AR41" s="8">
        <f t="shared" si="9"/>
        <v>0.68454185437273751</v>
      </c>
    </row>
    <row r="42" spans="1:44" x14ac:dyDescent="0.3">
      <c r="A42" s="1"/>
      <c r="B42">
        <v>38</v>
      </c>
      <c r="C42" s="5">
        <f>'S3 UE after recession'!C42</f>
        <v>5.0382508713955909</v>
      </c>
      <c r="D42" s="5">
        <f>'S3 UE after recession'!D42</f>
        <v>7.4890955476915471</v>
      </c>
      <c r="F42" s="5">
        <f>'S3 UE after recession'!F42</f>
        <v>7.348691780039875</v>
      </c>
      <c r="G42" s="13">
        <f>'S3 UE after recession'!G42+L42*$A$2/G$2</f>
        <v>7.1851554420346337</v>
      </c>
      <c r="H42" s="13">
        <f>'S3 UE after recession'!H42+M42*$A$2/H$2</f>
        <v>5.4285606106186499</v>
      </c>
      <c r="I42" s="13">
        <f>'S3 UE after recession'!I42+N42*$A$2/I$2</f>
        <v>8.3786150779764039</v>
      </c>
      <c r="J42" s="5"/>
      <c r="K42" s="5"/>
      <c r="L42" s="10">
        <f>'S4 GE after recession'!AJ42</f>
        <v>0.11640371873927155</v>
      </c>
      <c r="M42" s="10">
        <f>'S4 GE after recession'!AK42</f>
        <v>-4.110362014464921E-2</v>
      </c>
      <c r="N42" s="10">
        <f>'S4 GE after recession'!AL42</f>
        <v>-0.16284484636044741</v>
      </c>
      <c r="P42">
        <v>38</v>
      </c>
      <c r="Q42" s="13">
        <f t="shared" si="3"/>
        <v>1.5049763442957178</v>
      </c>
      <c r="R42" s="13">
        <f t="shared" si="3"/>
        <v>2.6432028716476301</v>
      </c>
      <c r="T42" s="13">
        <f t="shared" si="3"/>
        <v>0.10542563169247821</v>
      </c>
      <c r="U42" s="13">
        <f t="shared" si="3"/>
        <v>1.6797948337567092</v>
      </c>
      <c r="V42" s="13">
        <f t="shared" si="3"/>
        <v>1.1617253364461702</v>
      </c>
      <c r="W42" s="13">
        <f t="shared" si="3"/>
        <v>3.4116846344935103</v>
      </c>
      <c r="Y42">
        <v>38</v>
      </c>
      <c r="Z42">
        <f t="shared" si="10"/>
        <v>9.3516225105284789E-2</v>
      </c>
      <c r="AA42">
        <f t="shared" si="10"/>
        <v>-0.26144889081771883</v>
      </c>
      <c r="AC42">
        <f t="shared" si="10"/>
        <v>-0.14501874581294238</v>
      </c>
      <c r="AD42">
        <f t="shared" si="10"/>
        <v>-6.1159561431862741E-3</v>
      </c>
      <c r="AE42">
        <f t="shared" si="10"/>
        <v>2.4556129303777041E-2</v>
      </c>
      <c r="AF42">
        <f t="shared" si="10"/>
        <v>-0.20951369806754627</v>
      </c>
      <c r="AH42">
        <v>38</v>
      </c>
      <c r="AI42" s="8">
        <f t="shared" si="11"/>
        <v>0.88814627687590209</v>
      </c>
      <c r="AJ42" s="8">
        <f t="shared" si="12"/>
        <v>1.6797948337567092</v>
      </c>
      <c r="AK42" s="8">
        <f t="shared" si="12"/>
        <v>1.1617253364461702</v>
      </c>
      <c r="AL42" s="8">
        <f t="shared" si="12"/>
        <v>3.4116846344935103</v>
      </c>
      <c r="AN42">
        <v>38</v>
      </c>
      <c r="AO42" s="8">
        <f t="shared" si="6"/>
        <v>0.31850837499876772</v>
      </c>
      <c r="AP42" s="8">
        <f t="shared" si="7"/>
        <v>0.61509332657300375</v>
      </c>
      <c r="AQ42" s="8">
        <f t="shared" si="8"/>
        <v>0.49117773237952433</v>
      </c>
      <c r="AR42" s="8">
        <f t="shared" si="9"/>
        <v>0.64493593328798571</v>
      </c>
    </row>
    <row r="43" spans="1:44" x14ac:dyDescent="0.3">
      <c r="A43" s="1"/>
      <c r="B43">
        <v>39</v>
      </c>
      <c r="C43" s="5">
        <f>'S3 UE after recession'!C43</f>
        <v>4.9456362695000342</v>
      </c>
      <c r="D43" s="5">
        <f>'S3 UE after recession'!D43</f>
        <v>7.6115968706856885</v>
      </c>
      <c r="F43" s="5">
        <f>'S3 UE after recession'!F43</f>
        <v>7.3505292977486203</v>
      </c>
      <c r="G43" s="13">
        <f>'S3 UE after recession'!G43+L43*$A$2/G$2</f>
        <v>7.1866704552234042</v>
      </c>
      <c r="H43" s="13">
        <f>'S3 UE after recession'!H43+M43*$A$2/H$2</f>
        <v>5.412900478480803</v>
      </c>
      <c r="I43" s="13">
        <f>'S3 UE after recession'!I43+N43*$A$2/I$2</f>
        <v>8.2866159979434073</v>
      </c>
      <c r="J43" s="5"/>
      <c r="K43" s="5"/>
      <c r="L43" s="10">
        <f>'S4 GE after recession'!AJ43</f>
        <v>0.1136776459880286</v>
      </c>
      <c r="M43" s="10">
        <f>'S4 GE after recession'!AK43</f>
        <v>-5.4566013475019493E-2</v>
      </c>
      <c r="N43" s="10">
        <f>'S4 GE after recession'!AL43</f>
        <v>-0.17153838888218848</v>
      </c>
      <c r="P43">
        <v>39</v>
      </c>
      <c r="Q43" s="13">
        <f t="shared" si="3"/>
        <v>1.4123617424001611</v>
      </c>
      <c r="R43" s="13">
        <f t="shared" si="3"/>
        <v>2.7657041946417715</v>
      </c>
      <c r="T43" s="13">
        <f t="shared" si="3"/>
        <v>0.1072631494012235</v>
      </c>
      <c r="U43" s="13">
        <f t="shared" si="3"/>
        <v>1.6813098469454797</v>
      </c>
      <c r="V43" s="13">
        <f t="shared" si="3"/>
        <v>1.1460652043083233</v>
      </c>
      <c r="W43" s="13">
        <f t="shared" si="3"/>
        <v>3.3196855544605137</v>
      </c>
      <c r="Y43">
        <v>39</v>
      </c>
      <c r="Z43">
        <f t="shared" si="10"/>
        <v>-9.2614601895556703E-2</v>
      </c>
      <c r="AA43">
        <f t="shared" si="10"/>
        <v>0.1225013229941414</v>
      </c>
      <c r="AC43">
        <f t="shared" si="10"/>
        <v>1.8375177087452954E-3</v>
      </c>
      <c r="AD43">
        <f t="shared" si="10"/>
        <v>1.5150131887704532E-3</v>
      </c>
      <c r="AE43">
        <f t="shared" si="10"/>
        <v>-1.5660132137846894E-2</v>
      </c>
      <c r="AF43">
        <f t="shared" si="10"/>
        <v>-9.1999080032996616E-2</v>
      </c>
      <c r="AH43">
        <v>39</v>
      </c>
      <c r="AI43" s="8">
        <f t="shared" si="11"/>
        <v>0.89872102314501212</v>
      </c>
      <c r="AJ43" s="8">
        <f t="shared" si="12"/>
        <v>1.6813098469454797</v>
      </c>
      <c r="AK43" s="8">
        <f t="shared" si="12"/>
        <v>1.1460652043083233</v>
      </c>
      <c r="AL43" s="8">
        <f t="shared" si="12"/>
        <v>3.3196855544605137</v>
      </c>
      <c r="AN43">
        <v>39</v>
      </c>
      <c r="AO43" s="8">
        <f t="shared" si="6"/>
        <v>0.32230070666517535</v>
      </c>
      <c r="AP43" s="8">
        <f t="shared" si="7"/>
        <v>0.61564808152483241</v>
      </c>
      <c r="AQ43" s="8">
        <f t="shared" si="8"/>
        <v>0.48455662500507241</v>
      </c>
      <c r="AR43" s="8">
        <f t="shared" si="9"/>
        <v>0.62754466800430997</v>
      </c>
    </row>
    <row r="44" spans="1:44" x14ac:dyDescent="0.3">
      <c r="A44" s="1"/>
      <c r="B44">
        <v>40</v>
      </c>
      <c r="C44" s="5">
        <f>'S3 UE after recession'!C44</f>
        <v>5.0090992832910199</v>
      </c>
      <c r="D44" s="5">
        <f>'S3 UE after recession'!D44</f>
        <v>7.4473831728074202</v>
      </c>
      <c r="F44" s="5">
        <f>'S3 UE after recession'!F44</f>
        <v>7.1805202767802401</v>
      </c>
      <c r="G44" s="13">
        <f>'S3 UE after recession'!G44+L44*$A$2/G$2</f>
        <v>7.0199504846817646</v>
      </c>
      <c r="H44" s="13">
        <f>'S3 UE after recession'!H44+M44*$A$2/H$2</f>
        <v>5.2686180926008355</v>
      </c>
      <c r="I44" s="13">
        <f>'S3 UE after recession'!I44+N44*$A$2/I$2</f>
        <v>8.3559058005032885</v>
      </c>
      <c r="J44" s="5"/>
      <c r="K44" s="5"/>
      <c r="L44" s="10">
        <f>'S4 GE after recession'!AJ44</f>
        <v>0.11389282977278031</v>
      </c>
      <c r="M44" s="10">
        <f>'S4 GE after recession'!AK44</f>
        <v>-6.3532784369465578E-2</v>
      </c>
      <c r="N44" s="10">
        <f>'S4 GE after recession'!AL44</f>
        <v>-0.17815822321164615</v>
      </c>
      <c r="P44">
        <v>40</v>
      </c>
      <c r="Q44" s="13">
        <f t="shared" si="3"/>
        <v>1.4758247561911468</v>
      </c>
      <c r="R44" s="13">
        <f t="shared" si="3"/>
        <v>2.6014904967635033</v>
      </c>
      <c r="T44" s="13">
        <f t="shared" si="3"/>
        <v>-6.2745871567156719E-2</v>
      </c>
      <c r="U44" s="13">
        <f t="shared" si="3"/>
        <v>1.5145898764038401</v>
      </c>
      <c r="V44" s="13">
        <f t="shared" si="3"/>
        <v>1.0017828184283557</v>
      </c>
      <c r="W44" s="13">
        <f t="shared" si="3"/>
        <v>3.3889753570203949</v>
      </c>
      <c r="Y44">
        <v>40</v>
      </c>
      <c r="Z44">
        <f t="shared" si="10"/>
        <v>6.3463013790985734E-2</v>
      </c>
      <c r="AA44">
        <f t="shared" si="10"/>
        <v>-0.16421369787826823</v>
      </c>
      <c r="AC44">
        <f t="shared" si="10"/>
        <v>-0.17000902096838022</v>
      </c>
      <c r="AD44">
        <f t="shared" si="10"/>
        <v>-0.16671997054163956</v>
      </c>
      <c r="AE44">
        <f t="shared" si="10"/>
        <v>-0.14428238587996756</v>
      </c>
      <c r="AF44">
        <f t="shared" si="10"/>
        <v>6.9289802559881153E-2</v>
      </c>
      <c r="AH44">
        <v>40</v>
      </c>
      <c r="AI44" s="8">
        <f t="shared" si="11"/>
        <v>0.80846778812645792</v>
      </c>
      <c r="AJ44" s="8">
        <f t="shared" si="12"/>
        <v>1.5145898764038401</v>
      </c>
      <c r="AK44" s="8">
        <f t="shared" si="12"/>
        <v>1.0017828184283557</v>
      </c>
      <c r="AL44" s="8">
        <f t="shared" si="12"/>
        <v>3.3889753570203949</v>
      </c>
      <c r="AN44">
        <v>40</v>
      </c>
      <c r="AO44" s="8">
        <f t="shared" si="6"/>
        <v>0.2899339536059175</v>
      </c>
      <c r="AP44" s="8">
        <f t="shared" si="7"/>
        <v>0.55459994682062563</v>
      </c>
      <c r="AQ44" s="8">
        <f t="shared" si="8"/>
        <v>0.42355399994773923</v>
      </c>
      <c r="AR44" s="8">
        <f t="shared" si="9"/>
        <v>0.64064303091554997</v>
      </c>
    </row>
    <row r="45" spans="1:44" x14ac:dyDescent="0.3">
      <c r="A45" s="1"/>
      <c r="B45">
        <v>41</v>
      </c>
      <c r="C45" s="5">
        <f>'S3 UE after recession'!C45</f>
        <v>4.8653022691257295</v>
      </c>
      <c r="D45" s="5">
        <f>'S3 UE after recession'!D45</f>
        <v>7.1788874199125399</v>
      </c>
      <c r="F45" s="5">
        <f>'S3 UE after recession'!F45</f>
        <v>7.2944030860264792</v>
      </c>
      <c r="G45" s="13">
        <f>'S3 UE after recession'!G45+L45*$A$2/G$2</f>
        <v>7.0299580081957895</v>
      </c>
      <c r="H45" s="13">
        <f>'S3 UE after recession'!H45+M45*$A$2/H$2</f>
        <v>5.185823132795699</v>
      </c>
      <c r="I45" s="13">
        <f>'S3 UE after recession'!I45+N45*$A$2/I$2</f>
        <v>8.2097799719895885</v>
      </c>
      <c r="J45" s="5"/>
      <c r="K45" s="5"/>
      <c r="L45" s="10">
        <f>'S4 GE after recession'!AJ45</f>
        <v>0.13268181712932003</v>
      </c>
      <c r="M45" s="10">
        <f>'S4 GE after recession'!AK45</f>
        <v>-6.0525575682629271E-2</v>
      </c>
      <c r="N45" s="10">
        <f>'S4 GE after recession'!AL45</f>
        <v>-0.21499429108635093</v>
      </c>
      <c r="P45">
        <v>41</v>
      </c>
      <c r="Q45" s="13">
        <f t="shared" si="3"/>
        <v>1.3320277420258564</v>
      </c>
      <c r="R45" s="13">
        <f t="shared" si="3"/>
        <v>2.3329947438686229</v>
      </c>
      <c r="T45" s="13">
        <f t="shared" si="3"/>
        <v>5.113693767908245E-2</v>
      </c>
      <c r="U45" s="13">
        <f t="shared" si="3"/>
        <v>1.524597399917865</v>
      </c>
      <c r="V45" s="13">
        <f t="shared" si="3"/>
        <v>0.91898785862321919</v>
      </c>
      <c r="W45" s="13">
        <f t="shared" si="3"/>
        <v>3.2428495285066949</v>
      </c>
      <c r="Y45">
        <v>41</v>
      </c>
      <c r="Z45">
        <f t="shared" si="10"/>
        <v>-0.14379701416529045</v>
      </c>
      <c r="AA45">
        <f t="shared" si="10"/>
        <v>-0.26849575289488037</v>
      </c>
      <c r="AC45">
        <f t="shared" si="10"/>
        <v>0.11388280924623917</v>
      </c>
      <c r="AD45">
        <f t="shared" si="10"/>
        <v>1.0007523514024896E-2</v>
      </c>
      <c r="AE45">
        <f t="shared" si="10"/>
        <v>-8.2794959805136514E-2</v>
      </c>
      <c r="AF45">
        <f t="shared" si="10"/>
        <v>-0.14612582851369993</v>
      </c>
      <c r="AH45">
        <v>41</v>
      </c>
      <c r="AI45" s="8">
        <f t="shared" si="11"/>
        <v>0.70899780218848074</v>
      </c>
      <c r="AJ45" s="8">
        <f t="shared" si="12"/>
        <v>1.524597399917865</v>
      </c>
      <c r="AK45" s="8">
        <f t="shared" si="12"/>
        <v>0.91898785862321919</v>
      </c>
      <c r="AL45" s="8">
        <f t="shared" si="12"/>
        <v>3.2428495285066949</v>
      </c>
      <c r="AN45">
        <v>41</v>
      </c>
      <c r="AO45" s="8">
        <f t="shared" si="6"/>
        <v>0.25426187524772359</v>
      </c>
      <c r="AP45" s="8">
        <f t="shared" si="7"/>
        <v>0.55826441869855903</v>
      </c>
      <c r="AQ45" s="8">
        <f t="shared" si="8"/>
        <v>0.38854827240292628</v>
      </c>
      <c r="AR45" s="8">
        <f t="shared" si="9"/>
        <v>0.61301978677476965</v>
      </c>
    </row>
    <row r="46" spans="1:44" x14ac:dyDescent="0.3">
      <c r="A46" s="1"/>
      <c r="B46">
        <v>42</v>
      </c>
      <c r="C46" s="5">
        <f>'S3 UE after recession'!C46</f>
        <v>4.8722472863715547</v>
      </c>
      <c r="D46" s="5">
        <f>'S3 UE after recession'!D46</f>
        <v>7.0045102113211373</v>
      </c>
      <c r="F46" s="5">
        <f>'S3 UE after recession'!F46</f>
        <v>7.3419045543691439</v>
      </c>
      <c r="G46" s="13">
        <f>'S3 UE after recession'!G46+L46*$A$2/G$2</f>
        <v>7.073341875874501</v>
      </c>
      <c r="H46" s="13">
        <f>'S3 UE after recession'!H46+M46*$A$2/H$2</f>
        <v>5.0224953403742019</v>
      </c>
      <c r="I46" s="13">
        <f>'S3 UE after recession'!I46+N46*$A$2/I$2</f>
        <v>8.234053035525152</v>
      </c>
      <c r="J46" s="5"/>
      <c r="K46" s="5"/>
      <c r="L46" s="10">
        <f>'S4 GE after recession'!AJ46</f>
        <v>0.12192219167612781</v>
      </c>
      <c r="M46" s="10">
        <f>'S4 GE after recession'!AK46</f>
        <v>-9.3877335213014806E-2</v>
      </c>
      <c r="N46" s="10">
        <f>'S4 GE after recession'!AL46</f>
        <v>-0.22730015364945647</v>
      </c>
      <c r="P46">
        <v>42</v>
      </c>
      <c r="Q46" s="13">
        <f t="shared" si="3"/>
        <v>1.3389727592716816</v>
      </c>
      <c r="R46" s="13">
        <f t="shared" si="3"/>
        <v>2.1586175352772203</v>
      </c>
      <c r="T46" s="13">
        <f t="shared" si="3"/>
        <v>9.8638406021747116E-2</v>
      </c>
      <c r="U46" s="13">
        <f t="shared" si="3"/>
        <v>1.5679812675965765</v>
      </c>
      <c r="V46" s="13">
        <f t="shared" si="3"/>
        <v>0.7556600662017221</v>
      </c>
      <c r="W46" s="13">
        <f t="shared" si="3"/>
        <v>3.2671225920422584</v>
      </c>
      <c r="Y46">
        <v>42</v>
      </c>
      <c r="Z46">
        <f t="shared" si="10"/>
        <v>6.9450172458251913E-3</v>
      </c>
      <c r="AA46">
        <f t="shared" si="10"/>
        <v>-0.1743772085914026</v>
      </c>
      <c r="AC46">
        <f t="shared" si="10"/>
        <v>4.7501468342664666E-2</v>
      </c>
      <c r="AD46">
        <f t="shared" si="10"/>
        <v>4.3383867678711496E-2</v>
      </c>
      <c r="AE46">
        <f t="shared" si="10"/>
        <v>-0.16332779242149709</v>
      </c>
      <c r="AF46">
        <f t="shared" si="10"/>
        <v>2.4273063535563466E-2</v>
      </c>
      <c r="AH46">
        <v>42</v>
      </c>
      <c r="AI46" s="8">
        <f t="shared" si="11"/>
        <v>0.66902089452084312</v>
      </c>
      <c r="AJ46" s="8">
        <f t="shared" si="12"/>
        <v>1.5679812675965765</v>
      </c>
      <c r="AK46" s="8">
        <f t="shared" si="12"/>
        <v>0.7556600662017221</v>
      </c>
      <c r="AL46" s="8">
        <f t="shared" si="12"/>
        <v>3.2671225920422584</v>
      </c>
      <c r="AN46">
        <v>42</v>
      </c>
      <c r="AO46" s="8">
        <f t="shared" si="6"/>
        <v>0.23992529553082839</v>
      </c>
      <c r="AP46" s="8">
        <f t="shared" si="7"/>
        <v>0.57415036319240098</v>
      </c>
      <c r="AQ46" s="8">
        <f t="shared" si="8"/>
        <v>0.31949324519524358</v>
      </c>
      <c r="AR46" s="8">
        <f t="shared" si="9"/>
        <v>0.61760830317127158</v>
      </c>
    </row>
    <row r="47" spans="1:44" x14ac:dyDescent="0.3">
      <c r="A47" s="1"/>
      <c r="B47">
        <v>43</v>
      </c>
      <c r="C47" s="5">
        <f>'S3 UE after recession'!C47</f>
        <v>4.8044730145975629</v>
      </c>
      <c r="D47" s="5">
        <f>'S3 UE after recession'!D47</f>
        <v>7.1992976294995614</v>
      </c>
      <c r="F47" s="5">
        <f>'S3 UE after recession'!F47</f>
        <v>7.2434625161043211</v>
      </c>
      <c r="G47" s="13">
        <f>'S3 UE after recession'!G47+L47*$A$2/G$2</f>
        <v>6.9789101699759568</v>
      </c>
      <c r="H47" s="13">
        <f>'S3 UE after recession'!H47+M47*$A$2/H$2</f>
        <v>5.0780852993352088</v>
      </c>
      <c r="I47" s="13">
        <f>'S3 UE after recession'!I47+N47*$A$2/I$2</f>
        <v>7.8394062100473407</v>
      </c>
      <c r="J47" s="5"/>
      <c r="K47" s="5"/>
      <c r="L47" s="10">
        <f>'S4 GE after recession'!AJ47</f>
        <v>0.10756671385732094</v>
      </c>
      <c r="M47" s="10">
        <f>'S4 GE after recession'!AK47</f>
        <v>-9.9518892450569357E-2</v>
      </c>
      <c r="N47" s="10">
        <f>'S4 GE after recession'!AL47</f>
        <v>-0.30597029801053843</v>
      </c>
      <c r="P47">
        <v>43</v>
      </c>
      <c r="Q47" s="13">
        <f t="shared" si="3"/>
        <v>1.2711984874976898</v>
      </c>
      <c r="R47" s="13">
        <f t="shared" si="3"/>
        <v>2.3534049534556445</v>
      </c>
      <c r="T47" s="13">
        <f t="shared" si="3"/>
        <v>1.9636775692433162E-4</v>
      </c>
      <c r="U47" s="13">
        <f t="shared" si="3"/>
        <v>1.4735495616980323</v>
      </c>
      <c r="V47" s="13">
        <f t="shared" si="3"/>
        <v>0.81125002516272904</v>
      </c>
      <c r="W47" s="13">
        <f t="shared" si="3"/>
        <v>2.8724757665644471</v>
      </c>
      <c r="Y47">
        <v>43</v>
      </c>
      <c r="Z47">
        <f t="shared" si="10"/>
        <v>-6.7774271773991757E-2</v>
      </c>
      <c r="AA47">
        <f t="shared" si="10"/>
        <v>0.19478741817842415</v>
      </c>
      <c r="AC47">
        <f t="shared" si="10"/>
        <v>-9.8442038264822784E-2</v>
      </c>
      <c r="AD47">
        <f t="shared" si="10"/>
        <v>-9.4431705898544216E-2</v>
      </c>
      <c r="AE47">
        <f t="shared" si="10"/>
        <v>5.5589958961006936E-2</v>
      </c>
      <c r="AF47">
        <f t="shared" si="10"/>
        <v>-0.39464682547781127</v>
      </c>
      <c r="AH47">
        <v>43</v>
      </c>
      <c r="AI47" s="8">
        <f t="shared" si="11"/>
        <v>0.67854459723404636</v>
      </c>
      <c r="AJ47" s="8">
        <f t="shared" si="12"/>
        <v>1.4735495616980323</v>
      </c>
      <c r="AK47" s="8">
        <f t="shared" si="12"/>
        <v>0.81125002516272904</v>
      </c>
      <c r="AL47" s="8">
        <f t="shared" si="12"/>
        <v>2.8724757665644471</v>
      </c>
      <c r="AN47">
        <v>43</v>
      </c>
      <c r="AO47" s="8">
        <f t="shared" si="6"/>
        <v>0.24334070035110617</v>
      </c>
      <c r="AP47" s="8">
        <f t="shared" si="7"/>
        <v>0.53957214509823126</v>
      </c>
      <c r="AQ47" s="8">
        <f t="shared" si="8"/>
        <v>0.34299669229149565</v>
      </c>
      <c r="AR47" s="8">
        <f t="shared" si="9"/>
        <v>0.54300530026316174</v>
      </c>
    </row>
    <row r="48" spans="1:44" x14ac:dyDescent="0.3">
      <c r="A48" s="1"/>
      <c r="B48">
        <v>44</v>
      </c>
      <c r="C48" s="5">
        <f>'S3 UE after recession'!C48</f>
        <v>4.8095722217877528</v>
      </c>
      <c r="D48" s="5">
        <f>'S3 UE after recession'!D48</f>
        <v>6.9040469907898858</v>
      </c>
      <c r="F48" s="5">
        <f>'S3 UE after recession'!F48</f>
        <v>7.2306811875693668</v>
      </c>
      <c r="G48" s="13">
        <f>'S3 UE after recession'!G48+L48*$A$2/G$2</f>
        <v>6.8728252994495813</v>
      </c>
      <c r="H48" s="13">
        <f>'S3 UE after recession'!H48+M48*$A$2/H$2</f>
        <v>4.9024028964897441</v>
      </c>
      <c r="I48" s="13">
        <f>'S3 UE after recession'!I48+N48*$A$2/I$2</f>
        <v>7.7337693962756662</v>
      </c>
      <c r="J48" s="5"/>
      <c r="K48" s="5"/>
      <c r="L48" s="10">
        <f>'S4 GE after recession'!AJ48</f>
        <v>9.8923087233146884E-2</v>
      </c>
      <c r="M48" s="10">
        <f>'S4 GE after recession'!AK48</f>
        <v>-0.11936940394947829</v>
      </c>
      <c r="N48" s="10">
        <f>'S4 GE after recession'!AL48</f>
        <v>-0.33109499673196929</v>
      </c>
      <c r="P48">
        <v>44</v>
      </c>
      <c r="Q48" s="13">
        <f t="shared" si="3"/>
        <v>1.2762976946878797</v>
      </c>
      <c r="R48" s="13">
        <f t="shared" si="3"/>
        <v>2.0581543147459689</v>
      </c>
      <c r="T48" s="13">
        <f t="shared" si="3"/>
        <v>-1.2584960778029952E-2</v>
      </c>
      <c r="U48" s="13">
        <f t="shared" si="3"/>
        <v>1.3674646911716568</v>
      </c>
      <c r="V48" s="13">
        <f t="shared" si="3"/>
        <v>0.63556762231726438</v>
      </c>
      <c r="W48" s="13">
        <f t="shared" si="3"/>
        <v>2.7668389527927726</v>
      </c>
      <c r="Y48">
        <v>44</v>
      </c>
      <c r="Z48">
        <f t="shared" si="10"/>
        <v>5.0992071901898584E-3</v>
      </c>
      <c r="AA48">
        <f t="shared" si="10"/>
        <v>-0.29525063870967561</v>
      </c>
      <c r="AC48">
        <f t="shared" si="10"/>
        <v>-1.2781328534954284E-2</v>
      </c>
      <c r="AD48">
        <f t="shared" si="10"/>
        <v>-0.1060848705263755</v>
      </c>
      <c r="AE48">
        <f t="shared" si="10"/>
        <v>-0.17568240284546466</v>
      </c>
      <c r="AF48">
        <f t="shared" si="10"/>
        <v>-0.10563681377167455</v>
      </c>
      <c r="AH48">
        <v>44</v>
      </c>
      <c r="AI48" s="8">
        <f t="shared" si="11"/>
        <v>0.57756701054923298</v>
      </c>
      <c r="AJ48" s="8">
        <f t="shared" si="12"/>
        <v>1.3674646911716568</v>
      </c>
      <c r="AK48" s="8">
        <f t="shared" si="12"/>
        <v>0.63556762231726438</v>
      </c>
      <c r="AL48" s="8">
        <f t="shared" si="12"/>
        <v>2.7668389527927726</v>
      </c>
      <c r="AN48">
        <v>44</v>
      </c>
      <c r="AO48" s="8">
        <f t="shared" si="6"/>
        <v>0.20712796390930149</v>
      </c>
      <c r="AP48" s="8">
        <f t="shared" si="7"/>
        <v>0.50072686792518251</v>
      </c>
      <c r="AQ48" s="8">
        <f t="shared" si="8"/>
        <v>0.26871813303015185</v>
      </c>
      <c r="AR48" s="8">
        <f t="shared" si="9"/>
        <v>0.52303599349002317</v>
      </c>
    </row>
    <row r="49" spans="1:44" x14ac:dyDescent="0.3">
      <c r="A49" s="1"/>
      <c r="B49">
        <v>45</v>
      </c>
      <c r="C49" s="5">
        <f>'S3 UE after recession'!C49</f>
        <v>4.842049021572163</v>
      </c>
      <c r="D49" s="5">
        <f>'S3 UE after recession'!D49</f>
        <v>6.9691846305577361</v>
      </c>
      <c r="F49" s="5">
        <f>'S3 UE after recession'!F49</f>
        <v>7.2790489981011177</v>
      </c>
      <c r="G49" s="13">
        <f>'S3 UE after recession'!G49+L49*$A$2/G$2</f>
        <v>6.8326383161274169</v>
      </c>
      <c r="H49" s="13">
        <f>'S3 UE after recession'!H49+M49*$A$2/H$2</f>
        <v>4.9127608098542446</v>
      </c>
      <c r="I49" s="13">
        <f>'S3 UE after recession'!I49+N49*$A$2/I$2</f>
        <v>7.7487852371132089</v>
      </c>
      <c r="J49" s="5"/>
      <c r="K49" s="5"/>
      <c r="L49" s="10">
        <f>'S4 GE after recession'!AJ49</f>
        <v>0.11916169522714898</v>
      </c>
      <c r="M49" s="10">
        <f>'S4 GE after recession'!AK49</f>
        <v>-0.11797178456571961</v>
      </c>
      <c r="N49" s="10">
        <f>'S4 GE after recession'!AL49</f>
        <v>-0.33394569691448678</v>
      </c>
      <c r="P49">
        <v>45</v>
      </c>
      <c r="Q49" s="13">
        <f t="shared" si="3"/>
        <v>1.3087744944722899</v>
      </c>
      <c r="R49" s="13">
        <f t="shared" si="3"/>
        <v>2.1232919545138191</v>
      </c>
      <c r="T49" s="13">
        <f t="shared" si="3"/>
        <v>3.5782849753720924E-2</v>
      </c>
      <c r="U49" s="13">
        <f t="shared" si="3"/>
        <v>1.3272777078494924</v>
      </c>
      <c r="V49" s="13">
        <f t="shared" si="3"/>
        <v>0.64592553568176481</v>
      </c>
      <c r="W49" s="13">
        <f t="shared" si="3"/>
        <v>2.7818547936303153</v>
      </c>
      <c r="Y49">
        <v>45</v>
      </c>
      <c r="Z49">
        <f t="shared" si="10"/>
        <v>3.2476799784410204E-2</v>
      </c>
      <c r="AA49">
        <f t="shared" si="10"/>
        <v>6.5137639767850253E-2</v>
      </c>
      <c r="AC49">
        <f t="shared" si="10"/>
        <v>4.8367810531750877E-2</v>
      </c>
      <c r="AD49">
        <f t="shared" si="10"/>
        <v>-4.0186983322164416E-2</v>
      </c>
      <c r="AE49">
        <f t="shared" si="10"/>
        <v>1.0357913364500426E-2</v>
      </c>
      <c r="AF49">
        <f t="shared" si="10"/>
        <v>1.5015840837542704E-2</v>
      </c>
      <c r="AH49">
        <v>45</v>
      </c>
      <c r="AI49" s="8">
        <f t="shared" si="11"/>
        <v>0.62622776057723673</v>
      </c>
      <c r="AJ49" s="8">
        <f t="shared" si="12"/>
        <v>1.3272777078494924</v>
      </c>
      <c r="AK49" s="8">
        <f t="shared" si="12"/>
        <v>0.64592553568176481</v>
      </c>
      <c r="AL49" s="8">
        <f t="shared" si="12"/>
        <v>2.7818547936303153</v>
      </c>
      <c r="AN49">
        <v>45</v>
      </c>
      <c r="AO49" s="8">
        <f t="shared" si="6"/>
        <v>0.22457875644334072</v>
      </c>
      <c r="AP49" s="8">
        <f t="shared" si="7"/>
        <v>0.48601153200449587</v>
      </c>
      <c r="AQ49" s="8">
        <f t="shared" si="8"/>
        <v>0.27309746111997579</v>
      </c>
      <c r="AR49" s="8">
        <f t="shared" si="9"/>
        <v>0.52587454873828754</v>
      </c>
    </row>
    <row r="50" spans="1:44" x14ac:dyDescent="0.3">
      <c r="A50" s="1"/>
      <c r="B50">
        <v>46</v>
      </c>
      <c r="C50" s="5">
        <f>'S3 UE after recession'!C50</f>
        <v>4.5977521607438065</v>
      </c>
      <c r="D50" s="5">
        <f>'S3 UE after recession'!D50</f>
        <v>6.7881310769911414</v>
      </c>
      <c r="F50" s="5">
        <f>'S3 UE after recession'!F50</f>
        <v>7.2044709026849718</v>
      </c>
      <c r="G50" s="13">
        <f>'S3 UE after recession'!G50+L50*$A$2/G$2</f>
        <v>6.3967964481063593</v>
      </c>
      <c r="H50" s="13">
        <f>'S3 UE after recession'!H50+M50*$A$2/H$2</f>
        <v>4.7014486668822073</v>
      </c>
      <c r="I50" s="13">
        <f>'S3 UE after recession'!I50+N50*$A$2/I$2</f>
        <v>7.4055877561922889</v>
      </c>
      <c r="J50" s="5"/>
      <c r="K50" s="5"/>
      <c r="L50" s="10">
        <f>'S4 GE after recession'!AJ50</f>
        <v>9.0319689305368239E-2</v>
      </c>
      <c r="M50" s="10">
        <f>'S4 GE after recession'!AK50</f>
        <v>-0.14735578650602679</v>
      </c>
      <c r="N50" s="10">
        <f>'S4 GE after recession'!AL50</f>
        <v>-0.38823895551764942</v>
      </c>
      <c r="P50">
        <v>46</v>
      </c>
      <c r="Q50" s="13">
        <f t="shared" si="3"/>
        <v>1.0644776336439334</v>
      </c>
      <c r="R50" s="13">
        <f t="shared" si="3"/>
        <v>1.9422384009472244</v>
      </c>
      <c r="T50" s="13">
        <f t="shared" si="3"/>
        <v>-3.8795245662424982E-2</v>
      </c>
      <c r="U50" s="13">
        <f t="shared" si="3"/>
        <v>0.89143583982843477</v>
      </c>
      <c r="V50" s="13">
        <f t="shared" si="3"/>
        <v>0.43461339270972754</v>
      </c>
      <c r="W50" s="13">
        <f t="shared" si="3"/>
        <v>2.4386573127093953</v>
      </c>
      <c r="Y50">
        <v>46</v>
      </c>
      <c r="Z50">
        <f t="shared" si="10"/>
        <v>-0.24429686082835644</v>
      </c>
      <c r="AA50">
        <f t="shared" si="10"/>
        <v>-0.18105355356659469</v>
      </c>
      <c r="AC50">
        <f t="shared" si="10"/>
        <v>-7.4578095416145906E-2</v>
      </c>
      <c r="AD50">
        <f t="shared" si="10"/>
        <v>-0.43584186802105762</v>
      </c>
      <c r="AE50">
        <f t="shared" si="10"/>
        <v>-0.21131214297203726</v>
      </c>
      <c r="AF50">
        <f t="shared" si="10"/>
        <v>-0.34319748092091995</v>
      </c>
      <c r="AH50">
        <v>46</v>
      </c>
      <c r="AI50" s="8">
        <f t="shared" si="11"/>
        <v>0.45958492397353767</v>
      </c>
      <c r="AJ50" s="8">
        <f t="shared" si="12"/>
        <v>0.89143583982843477</v>
      </c>
      <c r="AK50" s="8">
        <f t="shared" si="12"/>
        <v>0.43461339270972754</v>
      </c>
      <c r="AL50" s="8">
        <f t="shared" si="12"/>
        <v>2.4386573127093953</v>
      </c>
      <c r="AN50">
        <v>46</v>
      </c>
      <c r="AO50" s="8">
        <f t="shared" si="6"/>
        <v>0.16481704773187622</v>
      </c>
      <c r="AP50" s="8">
        <f t="shared" si="7"/>
        <v>0.32641857513051853</v>
      </c>
      <c r="AQ50" s="8">
        <f t="shared" si="8"/>
        <v>0.18375463975501161</v>
      </c>
      <c r="AR50" s="8">
        <f t="shared" si="9"/>
        <v>0.46099739525757649</v>
      </c>
    </row>
    <row r="51" spans="1:44" x14ac:dyDescent="0.3">
      <c r="A51" s="1"/>
      <c r="B51">
        <v>47</v>
      </c>
      <c r="C51" s="5">
        <f>'S3 UE after recession'!C51</f>
        <v>4.8458926760439169</v>
      </c>
      <c r="D51" s="5">
        <f>'S3 UE after recession'!D51</f>
        <v>6.7755347392676457</v>
      </c>
      <c r="F51" s="5">
        <f>'S3 UE after recession'!F51</f>
        <v>7.3587613621536985</v>
      </c>
      <c r="G51" s="13">
        <f>'S3 UE after recession'!G51+L51*$A$2/G$2</f>
        <v>6.3312142645466407</v>
      </c>
      <c r="H51" s="13">
        <f>'S3 UE after recession'!H51+M51*$A$2/H$2</f>
        <v>4.7375012885789136</v>
      </c>
      <c r="I51" s="13">
        <f>'S3 UE after recession'!I51+N51*$A$2/I$2</f>
        <v>7.0482222389241844</v>
      </c>
      <c r="J51" s="5"/>
      <c r="K51" s="5"/>
      <c r="L51" s="10">
        <f>'S4 GE after recession'!AJ51</f>
        <v>6.8073061127168127E-2</v>
      </c>
      <c r="M51" s="10">
        <f>'S4 GE after recession'!AK51</f>
        <v>-0.16962702179424941</v>
      </c>
      <c r="N51" s="10">
        <f>'S4 GE after recession'!AL51</f>
        <v>-0.41738110771593562</v>
      </c>
      <c r="P51">
        <v>47</v>
      </c>
      <c r="Q51" s="13">
        <f t="shared" si="3"/>
        <v>1.3126181489440438</v>
      </c>
      <c r="R51" s="13">
        <f t="shared" si="3"/>
        <v>1.9296420632237288</v>
      </c>
      <c r="T51" s="13">
        <f t="shared" si="3"/>
        <v>0.11549521380630168</v>
      </c>
      <c r="U51" s="13">
        <f t="shared" si="3"/>
        <v>0.82585365626871621</v>
      </c>
      <c r="V51" s="13">
        <f t="shared" si="3"/>
        <v>0.47066601440643385</v>
      </c>
      <c r="W51" s="13">
        <f t="shared" si="3"/>
        <v>2.0812917954412908</v>
      </c>
      <c r="Y51">
        <v>47</v>
      </c>
      <c r="Z51">
        <f t="shared" si="10"/>
        <v>0.24814051530011039</v>
      </c>
      <c r="AA51">
        <f t="shared" si="10"/>
        <v>-1.2596337723495665E-2</v>
      </c>
      <c r="AC51">
        <f t="shared" si="10"/>
        <v>0.15429045946872666</v>
      </c>
      <c r="AD51">
        <f t="shared" si="10"/>
        <v>-6.5582183559718565E-2</v>
      </c>
      <c r="AE51">
        <f t="shared" si="10"/>
        <v>3.6052621696706311E-2</v>
      </c>
      <c r="AF51">
        <f t="shared" si="10"/>
        <v>-0.3573655172681045</v>
      </c>
      <c r="AH51">
        <v>47</v>
      </c>
      <c r="AI51" s="8">
        <f t="shared" si="11"/>
        <v>0.58952980298865143</v>
      </c>
      <c r="AJ51" s="8">
        <f t="shared" si="12"/>
        <v>0.82585365626871621</v>
      </c>
      <c r="AK51" s="8">
        <f t="shared" si="12"/>
        <v>0.47066601440643385</v>
      </c>
      <c r="AL51" s="8">
        <f t="shared" si="12"/>
        <v>2.0812917954412908</v>
      </c>
      <c r="AN51">
        <v>47</v>
      </c>
      <c r="AO51" s="8">
        <f t="shared" si="6"/>
        <v>0.21141807881439287</v>
      </c>
      <c r="AP51" s="8">
        <f t="shared" si="7"/>
        <v>0.30240423561772595</v>
      </c>
      <c r="AQ51" s="8">
        <f t="shared" si="8"/>
        <v>0.19899769628117492</v>
      </c>
      <c r="AR51" s="8">
        <f t="shared" si="9"/>
        <v>0.39344195327034692</v>
      </c>
    </row>
    <row r="52" spans="1:44" x14ac:dyDescent="0.3">
      <c r="A52" s="1"/>
      <c r="B52">
        <v>48</v>
      </c>
      <c r="C52" s="5">
        <f>'S3 UE after recession'!C52</f>
        <v>4.93893717680713</v>
      </c>
      <c r="F52" s="5">
        <f>'S3 UE after recession'!F52</f>
        <v>7.3820672910163019</v>
      </c>
      <c r="G52" s="13">
        <f>'S3 UE after recession'!G52+L52*$A$2/G$2</f>
        <v>6.2339317437361617</v>
      </c>
      <c r="H52" s="13">
        <f>'S3 UE after recession'!H52+M52*$A$2/H$2</f>
        <v>4.3931881085638151</v>
      </c>
      <c r="I52" s="13">
        <f>'S3 UE after recession'!I52+N52*$A$2/I$2</f>
        <v>6.7097308525701465</v>
      </c>
      <c r="J52" s="5"/>
      <c r="K52" s="5"/>
      <c r="L52" s="10">
        <f>'S4 GE after recession'!AJ52</f>
        <v>3.9872229792566966E-2</v>
      </c>
      <c r="M52" s="10">
        <f>'S4 GE after recession'!AK52</f>
        <v>-0.21713650414657618</v>
      </c>
      <c r="N52" s="10">
        <f>'S4 GE after recession'!AL52</f>
        <v>-0.46115260468936292</v>
      </c>
      <c r="P52">
        <v>48</v>
      </c>
      <c r="Q52" s="13">
        <f t="shared" si="3"/>
        <v>1.4056626497072569</v>
      </c>
      <c r="T52" s="13">
        <f t="shared" si="3"/>
        <v>0.13880114266890509</v>
      </c>
      <c r="U52" s="13">
        <f t="shared" si="3"/>
        <v>0.72857113545823715</v>
      </c>
      <c r="V52" s="13">
        <f t="shared" si="3"/>
        <v>0.12635283439133538</v>
      </c>
      <c r="W52" s="13">
        <f t="shared" si="3"/>
        <v>1.7428004090872529</v>
      </c>
      <c r="Y52">
        <v>48</v>
      </c>
      <c r="Z52">
        <f t="shared" si="10"/>
        <v>9.3044500763213023E-2</v>
      </c>
      <c r="AC52">
        <f t="shared" si="10"/>
        <v>2.3305928862603409E-2</v>
      </c>
      <c r="AD52">
        <f t="shared" si="10"/>
        <v>-9.7282520810479056E-2</v>
      </c>
      <c r="AE52">
        <f t="shared" si="10"/>
        <v>-0.34431318001509847</v>
      </c>
      <c r="AF52">
        <f t="shared" si="10"/>
        <v>-0.33849138635403797</v>
      </c>
      <c r="AH52">
        <v>48</v>
      </c>
      <c r="AI52" s="8">
        <f t="shared" si="11"/>
        <v>0.64770501780155965</v>
      </c>
      <c r="AJ52" s="8">
        <f t="shared" si="12"/>
        <v>0.72857113545823715</v>
      </c>
      <c r="AK52" s="8">
        <f t="shared" si="12"/>
        <v>0.12635283439133538</v>
      </c>
      <c r="AL52" s="8">
        <f t="shared" si="12"/>
        <v>1.7428004090872529</v>
      </c>
      <c r="AN52">
        <v>48</v>
      </c>
      <c r="AO52" s="8">
        <f t="shared" si="6"/>
        <v>0.23228096324874678</v>
      </c>
      <c r="AP52" s="8">
        <f t="shared" si="7"/>
        <v>0.26678212978656135</v>
      </c>
      <c r="AQ52" s="8">
        <f t="shared" si="8"/>
        <v>5.3422006673207637E-2</v>
      </c>
      <c r="AR52" s="8">
        <f t="shared" si="9"/>
        <v>0.32945442758845028</v>
      </c>
    </row>
    <row r="53" spans="1:44" x14ac:dyDescent="0.3">
      <c r="A53" s="1"/>
      <c r="B53">
        <v>49</v>
      </c>
      <c r="C53" s="5">
        <f>'S3 UE after recession'!C53</f>
        <v>5.0921610982576562</v>
      </c>
      <c r="F53" s="5">
        <f>'S3 UE after recession'!F53</f>
        <v>7.1089677424950777</v>
      </c>
      <c r="G53" s="13">
        <f>'S3 UE after recession'!G53+L53*$A$2/G$2</f>
        <v>6.1726955658319929</v>
      </c>
      <c r="H53" s="13">
        <f>'S3 UE after recession'!H53+M53*$A$2/H$2</f>
        <v>4.3315671937372748</v>
      </c>
      <c r="I53" s="13">
        <f>'S3 UE after recession'!I53+N53*$A$2/I$2</f>
        <v>6.2766427846074428</v>
      </c>
      <c r="J53" s="5"/>
      <c r="K53" s="5"/>
      <c r="L53" s="10">
        <f>'S4 GE after recession'!AJ53</f>
        <v>3.3982736296232691E-2</v>
      </c>
      <c r="M53" s="10">
        <f>'S4 GE after recession'!AK53</f>
        <v>-0.21693666040286189</v>
      </c>
      <c r="N53" s="10">
        <f>'S4 GE after recession'!AL53</f>
        <v>-0.51740807523528443</v>
      </c>
      <c r="P53">
        <v>49</v>
      </c>
      <c r="Q53" s="13">
        <f t="shared" si="3"/>
        <v>1.5588865711577831</v>
      </c>
      <c r="T53" s="13">
        <f t="shared" si="3"/>
        <v>-0.13429840585231911</v>
      </c>
      <c r="U53" s="13">
        <f t="shared" si="3"/>
        <v>0.66733495755406835</v>
      </c>
      <c r="V53" s="13">
        <f t="shared" si="3"/>
        <v>6.4731919564795071E-2</v>
      </c>
      <c r="W53" s="13">
        <f t="shared" si="3"/>
        <v>1.3097123411245493</v>
      </c>
      <c r="Y53">
        <v>49</v>
      </c>
      <c r="Z53">
        <f t="shared" si="10"/>
        <v>0.15322392145052621</v>
      </c>
      <c r="AC53">
        <f t="shared" si="10"/>
        <v>-0.2730995485212242</v>
      </c>
      <c r="AD53">
        <f t="shared" si="10"/>
        <v>-6.1236177904168798E-2</v>
      </c>
      <c r="AE53">
        <f t="shared" si="10"/>
        <v>-6.1620914826540307E-2</v>
      </c>
      <c r="AF53">
        <f t="shared" si="10"/>
        <v>-0.4330880679627036</v>
      </c>
      <c r="AH53">
        <v>49</v>
      </c>
      <c r="AI53" s="8">
        <f t="shared" si="11"/>
        <v>0.58776720426621065</v>
      </c>
      <c r="AJ53" s="8">
        <f t="shared" si="12"/>
        <v>0.66733495755406835</v>
      </c>
      <c r="AK53" s="8">
        <f t="shared" si="12"/>
        <v>6.4731919564795071E-2</v>
      </c>
      <c r="AL53" s="8">
        <f t="shared" si="12"/>
        <v>1.3097123411245493</v>
      </c>
      <c r="AN53">
        <v>49</v>
      </c>
      <c r="AO53" s="8">
        <f t="shared" si="6"/>
        <v>0.21078597296710577</v>
      </c>
      <c r="AP53" s="8">
        <f t="shared" si="7"/>
        <v>0.24435917454419109</v>
      </c>
      <c r="AQ53" s="8">
        <f t="shared" si="8"/>
        <v>2.7368670086574339E-2</v>
      </c>
      <c r="AR53" s="8">
        <f t="shared" si="9"/>
        <v>0.24758459282018397</v>
      </c>
    </row>
    <row r="54" spans="1:44" x14ac:dyDescent="0.3">
      <c r="A54" s="1"/>
      <c r="B54">
        <v>50</v>
      </c>
      <c r="C54" s="5">
        <f>'S3 UE after recession'!C54</f>
        <v>5.1713395638629285</v>
      </c>
      <c r="F54" s="5">
        <f>'S3 UE after recession'!F54</f>
        <v>7.1161727276648978</v>
      </c>
      <c r="G54" s="13">
        <f>'S3 UE after recession'!G54+L54*$A$2/G$2</f>
        <v>5.9767630304492068</v>
      </c>
      <c r="H54" s="13">
        <f>'S3 UE after recession'!H54+M54*$A$2/H$2</f>
        <v>4.2562456973749327</v>
      </c>
      <c r="I54" s="13">
        <f>'S3 UE after recession'!I54+N54*$A$2/I$2</f>
        <v>6.2497398990221065</v>
      </c>
      <c r="J54" s="5"/>
      <c r="K54" s="5"/>
      <c r="L54" s="10">
        <f>'S4 GE after recession'!AJ54</f>
        <v>2.4076090571815673E-2</v>
      </c>
      <c r="M54" s="10">
        <f>'S4 GE after recession'!AK54</f>
        <v>-0.23008276298495126</v>
      </c>
      <c r="N54" s="10">
        <f>'S4 GE after recession'!AL54</f>
        <v>-0.52767869003446688</v>
      </c>
      <c r="P54">
        <v>50</v>
      </c>
      <c r="Q54" s="13">
        <f t="shared" si="3"/>
        <v>1.6380650367630554</v>
      </c>
      <c r="T54" s="13">
        <f t="shared" si="3"/>
        <v>-0.12709342068249896</v>
      </c>
      <c r="U54" s="13">
        <f t="shared" si="3"/>
        <v>0.47140242217128225</v>
      </c>
      <c r="V54" s="13">
        <f t="shared" si="3"/>
        <v>-1.0589576797547018E-2</v>
      </c>
      <c r="W54" s="13">
        <f t="shared" si="3"/>
        <v>1.2828094555392129</v>
      </c>
      <c r="Y54">
        <v>50</v>
      </c>
      <c r="Z54">
        <f t="shared" si="10"/>
        <v>7.9178465605272308E-2</v>
      </c>
      <c r="AC54">
        <f t="shared" si="10"/>
        <v>7.204985169820155E-3</v>
      </c>
      <c r="AD54">
        <f t="shared" si="10"/>
        <v>-0.1959325353827861</v>
      </c>
      <c r="AE54">
        <f t="shared" si="10"/>
        <v>-7.5321496362342089E-2</v>
      </c>
      <c r="AF54">
        <f t="shared" si="10"/>
        <v>-2.6902885585336378E-2</v>
      </c>
      <c r="AH54">
        <v>50</v>
      </c>
      <c r="AI54" s="8">
        <f t="shared" si="11"/>
        <v>0.63095892965375688</v>
      </c>
      <c r="AJ54" s="8">
        <f t="shared" si="12"/>
        <v>0.47140242217128225</v>
      </c>
      <c r="AK54" s="8">
        <f t="shared" si="12"/>
        <v>-1.0589576797547018E-2</v>
      </c>
      <c r="AL54" s="8">
        <f t="shared" si="12"/>
        <v>1.2828094555392129</v>
      </c>
      <c r="AN54">
        <v>50</v>
      </c>
      <c r="AO54" s="8">
        <f t="shared" si="6"/>
        <v>0.22627545552731088</v>
      </c>
      <c r="AP54" s="8">
        <f t="shared" si="7"/>
        <v>0.17261422536908513</v>
      </c>
      <c r="AQ54" s="8">
        <f t="shared" si="8"/>
        <v>-4.4772754411894333E-3</v>
      </c>
      <c r="AR54" s="8">
        <f t="shared" si="9"/>
        <v>0.24249894174689984</v>
      </c>
    </row>
    <row r="55" spans="1:44" x14ac:dyDescent="0.3">
      <c r="A55" s="1"/>
      <c r="B55">
        <v>51</v>
      </c>
      <c r="C55" s="5">
        <f>'S3 UE after recession'!C55</f>
        <v>5.0670836385903142</v>
      </c>
      <c r="F55" s="5">
        <f>'S3 UE after recession'!F55</f>
        <v>7.1445176288260361</v>
      </c>
      <c r="G55" s="13">
        <f>'S3 UE after recession'!G55+L55*$A$2/G$2</f>
        <v>5.8460083731517098</v>
      </c>
      <c r="H55" s="13">
        <f>'S3 UE after recession'!H55+M55*$A$2/H$2</f>
        <v>4.0950447165167212</v>
      </c>
      <c r="I55" s="13">
        <f>'S3 UE after recession'!I55+N55*$A$2/I$2</f>
        <v>6.179812769822929</v>
      </c>
      <c r="J55" s="5"/>
      <c r="K55" s="5"/>
      <c r="L55" s="10">
        <f>'S4 GE after recession'!AJ55</f>
        <v>1.3879495563754535E-2</v>
      </c>
      <c r="M55" s="10">
        <f>'S4 GE after recession'!AK55</f>
        <v>-0.25042545455700005</v>
      </c>
      <c r="N55" s="10">
        <f>'S4 GE after recession'!AL55</f>
        <v>-0.52733149978969263</v>
      </c>
      <c r="P55">
        <v>51</v>
      </c>
      <c r="Q55" s="13">
        <f t="shared" si="3"/>
        <v>1.5338091114904411</v>
      </c>
      <c r="T55" s="13">
        <f t="shared" si="3"/>
        <v>-9.8748519521360656E-2</v>
      </c>
      <c r="U55" s="13">
        <f t="shared" si="3"/>
        <v>0.34064776487378534</v>
      </c>
      <c r="V55" s="13">
        <f t="shared" si="3"/>
        <v>-0.17179055765575857</v>
      </c>
      <c r="W55" s="13">
        <f t="shared" si="3"/>
        <v>1.2128823263400355</v>
      </c>
      <c r="Y55">
        <v>51</v>
      </c>
      <c r="Z55">
        <f t="shared" si="10"/>
        <v>-0.10425592527261429</v>
      </c>
      <c r="AC55">
        <f t="shared" si="10"/>
        <v>2.8344901161138303E-2</v>
      </c>
      <c r="AD55">
        <f t="shared" si="10"/>
        <v>-0.13075465729749691</v>
      </c>
      <c r="AE55">
        <f t="shared" si="10"/>
        <v>-0.16120098085821155</v>
      </c>
      <c r="AF55">
        <f t="shared" si="10"/>
        <v>-6.9927129199177429E-2</v>
      </c>
      <c r="AH55">
        <v>51</v>
      </c>
      <c r="AI55" s="8">
        <f t="shared" si="11"/>
        <v>0.59300341759801889</v>
      </c>
      <c r="AJ55" s="8">
        <f t="shared" si="12"/>
        <v>0.34064776487378534</v>
      </c>
      <c r="AK55" s="8">
        <f t="shared" si="12"/>
        <v>-0.17179055765575857</v>
      </c>
      <c r="AL55" s="8">
        <f t="shared" si="12"/>
        <v>1.2128823263400355</v>
      </c>
      <c r="AN55">
        <v>51</v>
      </c>
      <c r="AO55" s="8">
        <f t="shared" si="6"/>
        <v>0.2126637917936707</v>
      </c>
      <c r="AP55" s="8">
        <f t="shared" si="7"/>
        <v>0.12473557048468817</v>
      </c>
      <c r="AQ55" s="8">
        <f t="shared" si="8"/>
        <v>-7.2633086243685668E-2</v>
      </c>
      <c r="AR55" s="8">
        <f t="shared" si="9"/>
        <v>0.22928010027595708</v>
      </c>
    </row>
    <row r="56" spans="1:44" x14ac:dyDescent="0.3">
      <c r="A56" s="1"/>
      <c r="B56">
        <v>52</v>
      </c>
      <c r="C56" s="5">
        <f>'S3 UE after recession'!C56</f>
        <v>5.0587706902406691</v>
      </c>
      <c r="F56" s="5">
        <f>'S3 UE after recession'!F56</f>
        <v>6.9987514530503292</v>
      </c>
      <c r="G56" s="13">
        <f>'S3 UE after recession'!G56+L56*$A$2/G$2</f>
        <v>5.6397793530800238</v>
      </c>
      <c r="H56" s="13">
        <f>'S3 UE after recession'!H56+M56*$A$2/H$2</f>
        <v>4.1307435275539284</v>
      </c>
      <c r="I56" s="13">
        <f>'S3 UE after recession'!I56+N56*$A$2/I$2</f>
        <v>6.0239841271374175</v>
      </c>
      <c r="J56" s="5"/>
      <c r="K56" s="5"/>
      <c r="L56" s="10">
        <f>'S4 GE after recession'!AJ56</f>
        <v>1.2591421227742788E-2</v>
      </c>
      <c r="M56" s="10">
        <f>'S4 GE after recession'!AK56</f>
        <v>-0.21835797210843225</v>
      </c>
      <c r="N56" s="10">
        <f>'S4 GE after recession'!AL56</f>
        <v>-0.54316229145601203</v>
      </c>
      <c r="P56">
        <v>52</v>
      </c>
      <c r="Q56" s="13">
        <f t="shared" si="3"/>
        <v>1.5254961631407959</v>
      </c>
      <c r="T56" s="13">
        <f t="shared" si="3"/>
        <v>-0.2445146952970676</v>
      </c>
      <c r="U56" s="13">
        <f t="shared" si="3"/>
        <v>0.13441874480209925</v>
      </c>
      <c r="V56" s="13">
        <f t="shared" si="3"/>
        <v>-0.13609174661855139</v>
      </c>
      <c r="W56" s="13">
        <f t="shared" si="3"/>
        <v>1.0570536836545239</v>
      </c>
      <c r="Y56">
        <v>52</v>
      </c>
      <c r="Z56">
        <f t="shared" si="10"/>
        <v>-8.3129483496451329E-3</v>
      </c>
      <c r="AC56">
        <f t="shared" si="10"/>
        <v>-0.14576617577570694</v>
      </c>
      <c r="AD56">
        <f t="shared" si="10"/>
        <v>-0.20622902007168609</v>
      </c>
      <c r="AE56">
        <f t="shared" si="10"/>
        <v>3.5698811037207179E-2</v>
      </c>
      <c r="AF56">
        <f t="shared" si="10"/>
        <v>-0.15582864268551155</v>
      </c>
      <c r="AH56">
        <v>52</v>
      </c>
      <c r="AI56" s="8">
        <f t="shared" si="11"/>
        <v>0.51596385553534285</v>
      </c>
      <c r="AJ56" s="8">
        <f t="shared" si="12"/>
        <v>0.13441874480209925</v>
      </c>
      <c r="AK56" s="8">
        <f t="shared" si="12"/>
        <v>-0.13609174661855139</v>
      </c>
      <c r="AL56" s="8">
        <f t="shared" si="12"/>
        <v>1.0570536836545239</v>
      </c>
      <c r="AN56">
        <v>52</v>
      </c>
      <c r="AO56" s="8">
        <f t="shared" si="6"/>
        <v>0.1850357463218005</v>
      </c>
      <c r="AP56" s="8">
        <f t="shared" si="7"/>
        <v>4.9220340027588003E-2</v>
      </c>
      <c r="AQ56" s="8">
        <f t="shared" si="8"/>
        <v>-5.7539620943582837E-2</v>
      </c>
      <c r="AR56" s="8">
        <f t="shared" si="9"/>
        <v>0.19982266154106054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6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G4" sqref="G4:I4"/>
    </sheetView>
  </sheetViews>
  <sheetFormatPr defaultRowHeight="14.4" x14ac:dyDescent="0.3"/>
  <cols>
    <col min="1" max="1" width="13.44140625" customWidth="1"/>
  </cols>
  <sheetData>
    <row r="1" spans="1:38" x14ac:dyDescent="0.3">
      <c r="A1" s="9" t="s">
        <v>84</v>
      </c>
      <c r="C1" t="s">
        <v>81</v>
      </c>
      <c r="G1" t="s">
        <v>125</v>
      </c>
      <c r="Q1" t="s">
        <v>82</v>
      </c>
      <c r="Z1" t="s">
        <v>83</v>
      </c>
      <c r="AI1" t="s">
        <v>83</v>
      </c>
    </row>
    <row r="2" spans="1:38" x14ac:dyDescent="0.3">
      <c r="A2" s="9">
        <v>3</v>
      </c>
      <c r="G2" s="17">
        <f>'S1 unemployed'!O472</f>
        <v>0.78629677806684017</v>
      </c>
      <c r="H2" s="17">
        <f>'S1 unemployed'!O601</f>
        <v>0.7936856304142319</v>
      </c>
      <c r="I2" s="17">
        <f>'S1 unemployed'!O681</f>
        <v>0.78308649575432587</v>
      </c>
      <c r="L2" t="s">
        <v>85</v>
      </c>
    </row>
    <row r="3" spans="1:38" x14ac:dyDescent="0.3">
      <c r="C3" s="6">
        <v>25538</v>
      </c>
      <c r="D3" s="6">
        <v>26969</v>
      </c>
      <c r="E3" s="6">
        <v>29221</v>
      </c>
      <c r="F3" s="6">
        <v>29768</v>
      </c>
      <c r="G3" s="6">
        <v>33055</v>
      </c>
      <c r="H3" s="7" t="s">
        <v>45</v>
      </c>
      <c r="I3" t="s">
        <v>46</v>
      </c>
      <c r="L3" s="6">
        <v>33055</v>
      </c>
      <c r="M3" s="7" t="s">
        <v>45</v>
      </c>
      <c r="N3" t="s">
        <v>46</v>
      </c>
      <c r="Q3" s="6">
        <v>25538</v>
      </c>
      <c r="R3" s="6">
        <v>26969</v>
      </c>
      <c r="S3" s="6">
        <v>29221</v>
      </c>
      <c r="T3" s="6">
        <v>29768</v>
      </c>
      <c r="U3" s="6">
        <v>33055</v>
      </c>
      <c r="V3" s="7" t="s">
        <v>45</v>
      </c>
      <c r="W3" t="s">
        <v>46</v>
      </c>
      <c r="Z3" s="6">
        <v>25538</v>
      </c>
      <c r="AA3" s="6">
        <v>26969</v>
      </c>
      <c r="AB3" s="6">
        <v>29221</v>
      </c>
      <c r="AC3" s="6">
        <v>29768</v>
      </c>
      <c r="AD3" s="6">
        <v>33055</v>
      </c>
      <c r="AE3" s="7" t="s">
        <v>45</v>
      </c>
      <c r="AF3" t="s">
        <v>46</v>
      </c>
      <c r="AH3" s="8"/>
      <c r="AI3" s="11" t="s">
        <v>50</v>
      </c>
      <c r="AJ3" s="11">
        <v>33055</v>
      </c>
      <c r="AK3" s="12" t="s">
        <v>45</v>
      </c>
      <c r="AL3" s="8" t="s">
        <v>46</v>
      </c>
    </row>
    <row r="4" spans="1:38" x14ac:dyDescent="0.3">
      <c r="A4" s="1"/>
      <c r="B4">
        <v>0</v>
      </c>
      <c r="C4" s="5">
        <f>'S3 UE after recession'!C4</f>
        <v>3.5332745270998731</v>
      </c>
      <c r="D4" s="5">
        <f>'S3 UE after recession'!D4</f>
        <v>4.8458926760439169</v>
      </c>
      <c r="E4" s="5">
        <f>'S3 UE after recession'!E4</f>
        <v>6.2714663763818246</v>
      </c>
      <c r="F4" s="5">
        <f>'S3 UE after recession'!F4</f>
        <v>7.2432661483473968</v>
      </c>
      <c r="G4" s="13">
        <f>'S3 UE after recession'!G4+L4*$A$2/G$2</f>
        <v>5.5053606082779245</v>
      </c>
      <c r="H4" s="13">
        <f>'S3 UE after recession'!H4+M4*$A$2/H$2</f>
        <v>4.2668352741724798</v>
      </c>
      <c r="I4" s="13">
        <f>'S3 UE after recession'!I4+N4*$A$2/I$2</f>
        <v>4.9669304434828936</v>
      </c>
      <c r="J4" s="5"/>
      <c r="K4" s="5"/>
      <c r="L4" s="5">
        <f>'S4 GE after recession'!AJ4</f>
        <v>0</v>
      </c>
      <c r="M4" s="5">
        <f>'S4 GE after recession'!AK4</f>
        <v>0</v>
      </c>
      <c r="N4" s="5">
        <f>'S4 GE after recession'!AL4</f>
        <v>0</v>
      </c>
      <c r="P4">
        <v>0</v>
      </c>
      <c r="Q4" s="13">
        <f>(C4-C$4)</f>
        <v>0</v>
      </c>
      <c r="R4" s="13">
        <f t="shared" ref="R4:W19" si="0">(D4-D$4)</f>
        <v>0</v>
      </c>
      <c r="S4" s="13">
        <f t="shared" si="0"/>
        <v>0</v>
      </c>
      <c r="T4" s="13">
        <f t="shared" si="0"/>
        <v>0</v>
      </c>
      <c r="U4" s="13">
        <f t="shared" si="0"/>
        <v>0</v>
      </c>
      <c r="V4" s="13">
        <f t="shared" si="0"/>
        <v>0</v>
      </c>
      <c r="W4" s="13">
        <f t="shared" si="0"/>
        <v>0</v>
      </c>
      <c r="Y4">
        <v>0</v>
      </c>
      <c r="Z4">
        <f>Q4</f>
        <v>0</v>
      </c>
      <c r="AA4">
        <f t="shared" ref="AA4:AF4" si="1">R4</f>
        <v>0</v>
      </c>
      <c r="AB4">
        <f t="shared" si="1"/>
        <v>0</v>
      </c>
      <c r="AC4">
        <f t="shared" si="1"/>
        <v>0</v>
      </c>
      <c r="AD4">
        <f t="shared" si="1"/>
        <v>0</v>
      </c>
      <c r="AE4">
        <f t="shared" si="1"/>
        <v>0</v>
      </c>
      <c r="AF4">
        <f t="shared" si="1"/>
        <v>0</v>
      </c>
      <c r="AH4" s="8">
        <v>0</v>
      </c>
      <c r="AI4" s="8">
        <f>AVERAGE(Z4:AC4)</f>
        <v>0</v>
      </c>
      <c r="AJ4" s="8">
        <f t="shared" ref="AJ4:AL4" si="2">AD4</f>
        <v>0</v>
      </c>
      <c r="AK4" s="8">
        <f t="shared" si="2"/>
        <v>0</v>
      </c>
      <c r="AL4" s="8">
        <f t="shared" si="2"/>
        <v>0</v>
      </c>
    </row>
    <row r="5" spans="1:38" x14ac:dyDescent="0.3">
      <c r="A5" s="1"/>
      <c r="B5">
        <v>1</v>
      </c>
      <c r="C5" s="5">
        <f>'S3 UE after recession'!C5</f>
        <v>3.9045632524609362</v>
      </c>
      <c r="D5" s="5">
        <f>'S3 UE after recession'!D5</f>
        <v>4.93893717680713</v>
      </c>
      <c r="E5" s="5">
        <f>'S3 UE after recession'!E5</f>
        <v>6.2813387442945912</v>
      </c>
      <c r="F5" s="5">
        <f>'S3 UE after recession'!F5</f>
        <v>7.3911243964129678</v>
      </c>
      <c r="G5" s="13">
        <f>'S3 UE after recession'!G5+L5*$A$2/G$2</f>
        <v>5.7176851018894554</v>
      </c>
      <c r="H5" s="13">
        <f>'S3 UE after recession'!H5+M5*$A$2/H$2</f>
        <v>4.48229721788283</v>
      </c>
      <c r="I5" s="13">
        <f>'S3 UE after recession'!I5+N5*$A$2/I$2</f>
        <v>5.2811317010832708</v>
      </c>
      <c r="J5" s="5"/>
      <c r="K5" s="5"/>
      <c r="L5" s="10">
        <f>'S4 GE after recession'!AJ5</f>
        <v>3.2684790525494556E-3</v>
      </c>
      <c r="M5" s="10">
        <f>'S4 GE after recession'!AK5</f>
        <v>3.0255993591318475E-2</v>
      </c>
      <c r="N5" s="10">
        <f>'S4 GE after recession'!AL5</f>
        <v>7.6458632765012968E-2</v>
      </c>
      <c r="P5">
        <v>1</v>
      </c>
      <c r="Q5" s="13">
        <f t="shared" ref="Q5:W56" si="3">(C5-C$4)</f>
        <v>0.37128872536106305</v>
      </c>
      <c r="R5" s="13">
        <f t="shared" si="0"/>
        <v>9.3044500763213023E-2</v>
      </c>
      <c r="S5" s="13">
        <f t="shared" si="0"/>
        <v>9.8723679127665775E-3</v>
      </c>
      <c r="T5" s="13">
        <f t="shared" si="0"/>
        <v>0.14785824806557102</v>
      </c>
      <c r="U5" s="13">
        <f t="shared" si="0"/>
        <v>0.21232449361153094</v>
      </c>
      <c r="V5" s="13">
        <f t="shared" si="0"/>
        <v>0.21546194371035021</v>
      </c>
      <c r="W5" s="13">
        <f t="shared" si="0"/>
        <v>0.3142012576003772</v>
      </c>
      <c r="Y5">
        <v>1</v>
      </c>
      <c r="Z5">
        <f>Q5-Q4</f>
        <v>0.37128872536106305</v>
      </c>
      <c r="AA5">
        <f t="shared" ref="AA5:AF20" si="4">R5-R4</f>
        <v>9.3044500763213023E-2</v>
      </c>
      <c r="AB5">
        <f t="shared" si="4"/>
        <v>9.8723679127665775E-3</v>
      </c>
      <c r="AC5">
        <f t="shared" si="4"/>
        <v>0.14785824806557102</v>
      </c>
      <c r="AD5">
        <f t="shared" si="4"/>
        <v>0.21232449361153094</v>
      </c>
      <c r="AE5">
        <f t="shared" si="4"/>
        <v>0.21546194371035021</v>
      </c>
      <c r="AF5">
        <f t="shared" si="4"/>
        <v>0.3142012576003772</v>
      </c>
      <c r="AH5" s="8">
        <v>1</v>
      </c>
      <c r="AI5" s="8">
        <f>AVERAGE(Z5:AC5)+AI4</f>
        <v>0.15551596052565342</v>
      </c>
      <c r="AJ5" s="8">
        <f>AJ4+AD5</f>
        <v>0.21232449361153094</v>
      </c>
      <c r="AK5" s="8">
        <f t="shared" ref="AK5:AL20" si="5">AK4+AE5</f>
        <v>0.21546194371035021</v>
      </c>
      <c r="AL5" s="8">
        <f t="shared" si="5"/>
        <v>0.3142012576003772</v>
      </c>
    </row>
    <row r="6" spans="1:38" x14ac:dyDescent="0.3">
      <c r="A6" s="1"/>
      <c r="B6">
        <v>2</v>
      </c>
      <c r="C6" s="5">
        <f>'S3 UE after recession'!C6</f>
        <v>4.2032355053499044</v>
      </c>
      <c r="D6" s="5">
        <f>'S3 UE after recession'!D6</f>
        <v>5.0921610982576562</v>
      </c>
      <c r="E6" s="5">
        <f>'S3 UE after recession'!E6</f>
        <v>6.3217526916066973</v>
      </c>
      <c r="F6" s="5">
        <f>'S3 UE after recession'!F6</f>
        <v>7.5996823462056993</v>
      </c>
      <c r="G6" s="13">
        <f>'S3 UE after recession'!G6+L6*$A$2/G$2</f>
        <v>5.8967135610339918</v>
      </c>
      <c r="H6" s="13">
        <f>'S3 UE after recession'!H6+M6*$A$2/H$2</f>
        <v>4.5206590010685579</v>
      </c>
      <c r="I6" s="13">
        <f>'S3 UE after recession'!I6+N6*$A$2/I$2</f>
        <v>5.217097873434307</v>
      </c>
      <c r="J6" s="5"/>
      <c r="K6" s="5"/>
      <c r="L6" s="10">
        <f>'S4 GE after recession'!AJ6</f>
        <v>1.1552788236925071E-2</v>
      </c>
      <c r="M6" s="10">
        <f>'S4 GE after recession'!AK6</f>
        <v>4.6688119094190572E-2</v>
      </c>
      <c r="N6" s="10">
        <f>'S4 GE after recession'!AL6</f>
        <v>8.8207402744429064E-2</v>
      </c>
      <c r="P6">
        <v>2</v>
      </c>
      <c r="Q6" s="13">
        <f t="shared" si="3"/>
        <v>0.66996097825003131</v>
      </c>
      <c r="R6" s="13">
        <f t="shared" si="0"/>
        <v>0.24626842221373924</v>
      </c>
      <c r="S6" s="13">
        <f t="shared" si="0"/>
        <v>5.0286315224872702E-2</v>
      </c>
      <c r="T6" s="13">
        <f t="shared" si="0"/>
        <v>0.35641619785830247</v>
      </c>
      <c r="U6" s="13">
        <f t="shared" si="0"/>
        <v>0.3913529527560673</v>
      </c>
      <c r="V6" s="13">
        <f t="shared" si="0"/>
        <v>0.25382372689607813</v>
      </c>
      <c r="W6" s="13">
        <f t="shared" si="0"/>
        <v>0.25016742995141339</v>
      </c>
      <c r="Y6">
        <v>2</v>
      </c>
      <c r="Z6">
        <f t="shared" ref="Z6:AF56" si="6">Q6-Q5</f>
        <v>0.29867225288896826</v>
      </c>
      <c r="AA6">
        <f t="shared" si="4"/>
        <v>0.15322392145052621</v>
      </c>
      <c r="AB6">
        <f t="shared" si="4"/>
        <v>4.0413947312106124E-2</v>
      </c>
      <c r="AC6">
        <f t="shared" si="4"/>
        <v>0.20855794979273146</v>
      </c>
      <c r="AD6">
        <f t="shared" si="4"/>
        <v>0.17902845914453636</v>
      </c>
      <c r="AE6">
        <f t="shared" si="4"/>
        <v>3.8361783185727916E-2</v>
      </c>
      <c r="AF6">
        <f t="shared" si="4"/>
        <v>-6.4033827648963815E-2</v>
      </c>
      <c r="AH6" s="8">
        <v>2</v>
      </c>
      <c r="AI6" s="8">
        <f t="shared" ref="AI6:AI56" si="7">AVERAGE(Z6:AC6)+AI5</f>
        <v>0.33073297838673643</v>
      </c>
      <c r="AJ6" s="8">
        <f t="shared" ref="AJ6:AL21" si="8">AJ5+AD6</f>
        <v>0.3913529527560673</v>
      </c>
      <c r="AK6" s="8">
        <f t="shared" si="5"/>
        <v>0.25382372689607813</v>
      </c>
      <c r="AL6" s="8">
        <f t="shared" si="5"/>
        <v>0.25016742995141339</v>
      </c>
    </row>
    <row r="7" spans="1:38" x14ac:dyDescent="0.3">
      <c r="A7" s="1"/>
      <c r="B7">
        <v>3</v>
      </c>
      <c r="C7" s="5">
        <f>'S3 UE after recession'!C7</f>
        <v>4.4061674222405394</v>
      </c>
      <c r="D7" s="5">
        <f>'S3 UE after recession'!D7</f>
        <v>5.1713395638629285</v>
      </c>
      <c r="E7" s="5">
        <f>'S3 UE after recession'!E7</f>
        <v>6.9030218311114444</v>
      </c>
      <c r="F7" s="5">
        <f>'S3 UE after recession'!F7</f>
        <v>7.930363956560023</v>
      </c>
      <c r="G7" s="13">
        <f>'S3 UE after recession'!G7+L7*$A$2/G$2</f>
        <v>5.7140968223865158</v>
      </c>
      <c r="H7" s="13">
        <f>'S3 UE after recession'!H7+M7*$A$2/H$2</f>
        <v>4.6074027173218832</v>
      </c>
      <c r="I7" s="13">
        <f>'S3 UE after recession'!I7+N7*$A$2/I$2</f>
        <v>5.1717931669968715</v>
      </c>
      <c r="J7" s="5"/>
      <c r="K7" s="5"/>
      <c r="L7" s="10">
        <f>'S4 GE after recession'!AJ7</f>
        <v>-5.3986971951521134E-2</v>
      </c>
      <c r="M7" s="10">
        <f>'S4 GE after recession'!AK7</f>
        <v>2.2336589862857359E-2</v>
      </c>
      <c r="N7" s="10">
        <f>'S4 GE after recession'!AL7</f>
        <v>2.3371538649452184E-2</v>
      </c>
      <c r="P7">
        <v>3</v>
      </c>
      <c r="Q7" s="13">
        <f t="shared" si="3"/>
        <v>0.87289289514066626</v>
      </c>
      <c r="R7" s="13">
        <f t="shared" si="0"/>
        <v>0.32544688781901154</v>
      </c>
      <c r="S7" s="13">
        <f t="shared" si="0"/>
        <v>0.63155545472961983</v>
      </c>
      <c r="T7" s="13">
        <f t="shared" si="0"/>
        <v>0.68709780821262623</v>
      </c>
      <c r="U7" s="13">
        <f t="shared" si="0"/>
        <v>0.20873621410859133</v>
      </c>
      <c r="V7" s="13">
        <f t="shared" si="0"/>
        <v>0.34056744314940346</v>
      </c>
      <c r="W7" s="13">
        <f t="shared" si="0"/>
        <v>0.20486272351397794</v>
      </c>
      <c r="Y7">
        <v>3</v>
      </c>
      <c r="Z7">
        <f t="shared" si="6"/>
        <v>0.20293191689063494</v>
      </c>
      <c r="AA7">
        <f t="shared" si="4"/>
        <v>7.9178465605272308E-2</v>
      </c>
      <c r="AB7">
        <f t="shared" si="4"/>
        <v>0.58126913950474712</v>
      </c>
      <c r="AC7">
        <f t="shared" si="4"/>
        <v>0.33068161035432375</v>
      </c>
      <c r="AD7">
        <f t="shared" si="4"/>
        <v>-0.18261673864747596</v>
      </c>
      <c r="AE7">
        <f t="shared" si="4"/>
        <v>8.6743716253325331E-2</v>
      </c>
      <c r="AF7">
        <f t="shared" si="4"/>
        <v>-4.5304706437435449E-2</v>
      </c>
      <c r="AH7" s="8">
        <v>3</v>
      </c>
      <c r="AI7" s="8">
        <f t="shared" si="7"/>
        <v>0.62924826147548096</v>
      </c>
      <c r="AJ7" s="8">
        <f t="shared" si="8"/>
        <v>0.20873621410859133</v>
      </c>
      <c r="AK7" s="8">
        <f t="shared" si="5"/>
        <v>0.34056744314940346</v>
      </c>
      <c r="AL7" s="8">
        <f t="shared" si="5"/>
        <v>0.20486272351397794</v>
      </c>
    </row>
    <row r="8" spans="1:38" x14ac:dyDescent="0.3">
      <c r="A8" s="1"/>
      <c r="B8">
        <v>4</v>
      </c>
      <c r="C8" s="5">
        <f>'S3 UE after recession'!C8</f>
        <v>4.5897953509736844</v>
      </c>
      <c r="D8" s="5">
        <f>'S3 UE after recession'!D8</f>
        <v>5.0670836385903142</v>
      </c>
      <c r="E8" s="5">
        <f>'S3 UE after recession'!E8</f>
        <v>7.4666367402669058</v>
      </c>
      <c r="F8" s="5">
        <f>'S3 UE after recession'!F8</f>
        <v>8.2655900985023241</v>
      </c>
      <c r="G8" s="13">
        <f>'S3 UE after recession'!G8+L8*$A$2/G$2</f>
        <v>5.9922790044251641</v>
      </c>
      <c r="H8" s="13">
        <f>'S3 UE after recession'!H8+M8*$A$2/H$2</f>
        <v>4.7423994564031293</v>
      </c>
      <c r="I8" s="13">
        <f>'S3 UE after recession'!I8+N8*$A$2/I$2</f>
        <v>5.0856315421088887</v>
      </c>
      <c r="J8" s="5"/>
      <c r="K8" s="5"/>
      <c r="L8" s="10">
        <f>'S4 GE after recession'!AJ8</f>
        <v>-4.3561988927555362E-2</v>
      </c>
      <c r="M8" s="10">
        <f>'S4 GE after recession'!AK8</f>
        <v>4.2293088279395263E-2</v>
      </c>
      <c r="N8" s="10">
        <f>'S4 GE after recession'!AL8</f>
        <v>3.1086138142571329E-2</v>
      </c>
      <c r="P8">
        <v>4</v>
      </c>
      <c r="Q8" s="13">
        <f t="shared" si="3"/>
        <v>1.0565208238738113</v>
      </c>
      <c r="R8" s="13">
        <f t="shared" si="0"/>
        <v>0.22119096254639725</v>
      </c>
      <c r="S8" s="13">
        <f t="shared" si="0"/>
        <v>1.1951703638850812</v>
      </c>
      <c r="T8" s="13">
        <f t="shared" si="0"/>
        <v>1.0223239501549273</v>
      </c>
      <c r="U8" s="13">
        <f t="shared" si="0"/>
        <v>0.48691839614723964</v>
      </c>
      <c r="V8" s="13">
        <f t="shared" si="0"/>
        <v>0.47556418223064956</v>
      </c>
      <c r="W8" s="13">
        <f t="shared" si="0"/>
        <v>0.11870109862599509</v>
      </c>
      <c r="Y8">
        <v>4</v>
      </c>
      <c r="Z8">
        <f t="shared" si="6"/>
        <v>0.18362792873314504</v>
      </c>
      <c r="AA8">
        <f t="shared" si="4"/>
        <v>-0.10425592527261429</v>
      </c>
      <c r="AB8">
        <f t="shared" si="4"/>
        <v>0.56361490915546142</v>
      </c>
      <c r="AC8">
        <f t="shared" si="4"/>
        <v>0.33522614194230105</v>
      </c>
      <c r="AD8">
        <f t="shared" si="4"/>
        <v>0.27818218203864831</v>
      </c>
      <c r="AE8">
        <f t="shared" si="4"/>
        <v>0.1349967390812461</v>
      </c>
      <c r="AF8">
        <f t="shared" si="4"/>
        <v>-8.6161624887982846E-2</v>
      </c>
      <c r="AH8" s="8">
        <v>4</v>
      </c>
      <c r="AI8" s="8">
        <f t="shared" si="7"/>
        <v>0.87380152511505427</v>
      </c>
      <c r="AJ8" s="8">
        <f t="shared" si="8"/>
        <v>0.48691839614723964</v>
      </c>
      <c r="AK8" s="8">
        <f t="shared" si="5"/>
        <v>0.47556418223064956</v>
      </c>
      <c r="AL8" s="8">
        <f t="shared" si="5"/>
        <v>0.11870109862599509</v>
      </c>
    </row>
    <row r="9" spans="1:38" x14ac:dyDescent="0.3">
      <c r="A9" s="1"/>
      <c r="B9">
        <v>5</v>
      </c>
      <c r="C9" s="5">
        <f>'S3 UE after recession'!C9</f>
        <v>4.7512820823684878</v>
      </c>
      <c r="D9" s="5">
        <f>'S3 UE after recession'!D9</f>
        <v>5.0587706902406691</v>
      </c>
      <c r="E9" s="5">
        <f>'S3 UE after recession'!E9</f>
        <v>7.5838171942311297</v>
      </c>
      <c r="F9" s="5">
        <f>'S3 UE after recession'!F9</f>
        <v>8.5087042750110182</v>
      </c>
      <c r="G9" s="13">
        <f>'S3 UE after recession'!G9+L9*$A$2/G$2</f>
        <v>6.2274074575942757</v>
      </c>
      <c r="H9" s="13">
        <f>'S3 UE after recession'!H9+M9*$A$2/H$2</f>
        <v>5.169136422075697</v>
      </c>
      <c r="I9" s="13">
        <f>'S3 UE after recession'!I9+N9*$A$2/I$2</f>
        <v>5.6719805618838048</v>
      </c>
      <c r="J9" s="5"/>
      <c r="K9" s="5"/>
      <c r="L9" s="10">
        <f>'S4 GE after recession'!AJ9</f>
        <v>-9.4797282412817374E-3</v>
      </c>
      <c r="M9" s="10">
        <f>'S4 GE after recession'!AK9</f>
        <v>6.7310253348448423E-2</v>
      </c>
      <c r="N9" s="10">
        <f>'S4 GE after recession'!AL9</f>
        <v>6.0398523339690424E-2</v>
      </c>
      <c r="P9">
        <v>5</v>
      </c>
      <c r="Q9" s="13">
        <f t="shared" si="3"/>
        <v>1.2180075552686147</v>
      </c>
      <c r="R9" s="13">
        <f t="shared" si="0"/>
        <v>0.21287801419675212</v>
      </c>
      <c r="S9" s="13">
        <f t="shared" si="0"/>
        <v>1.3123508178493051</v>
      </c>
      <c r="T9" s="13">
        <f t="shared" si="0"/>
        <v>1.2654381266636214</v>
      </c>
      <c r="U9" s="13">
        <f t="shared" si="0"/>
        <v>0.72204684931635121</v>
      </c>
      <c r="V9" s="13">
        <f t="shared" si="0"/>
        <v>0.90230114790321725</v>
      </c>
      <c r="W9" s="13">
        <f t="shared" si="0"/>
        <v>0.70505011840091125</v>
      </c>
      <c r="Y9">
        <v>5</v>
      </c>
      <c r="Z9">
        <f t="shared" si="6"/>
        <v>0.16148673139480341</v>
      </c>
      <c r="AA9">
        <f t="shared" si="4"/>
        <v>-8.3129483496451329E-3</v>
      </c>
      <c r="AB9">
        <f t="shared" si="4"/>
        <v>0.11718045396422383</v>
      </c>
      <c r="AC9">
        <f t="shared" si="4"/>
        <v>0.24311417650869416</v>
      </c>
      <c r="AD9">
        <f t="shared" si="4"/>
        <v>0.23512845316911157</v>
      </c>
      <c r="AE9">
        <f t="shared" si="4"/>
        <v>0.42673696567256769</v>
      </c>
      <c r="AF9">
        <f t="shared" si="4"/>
        <v>0.58634901977491616</v>
      </c>
      <c r="AH9" s="8">
        <v>5</v>
      </c>
      <c r="AI9" s="8">
        <f t="shared" si="7"/>
        <v>1.0021686284945734</v>
      </c>
      <c r="AJ9" s="8">
        <f t="shared" si="8"/>
        <v>0.72204684931635121</v>
      </c>
      <c r="AK9" s="8">
        <f t="shared" si="5"/>
        <v>0.90230114790321725</v>
      </c>
      <c r="AL9" s="8">
        <f t="shared" si="5"/>
        <v>0.70505011840091125</v>
      </c>
    </row>
    <row r="10" spans="1:38" x14ac:dyDescent="0.3">
      <c r="A10" s="1"/>
      <c r="B10">
        <v>6</v>
      </c>
      <c r="C10" s="5">
        <f>'S3 UE after recession'!C10</f>
        <v>4.9355026429368118</v>
      </c>
      <c r="D10" s="5">
        <f>'S3 UE after recession'!D10</f>
        <v>5.1366871915804184</v>
      </c>
      <c r="E10" s="5">
        <f>'S3 UE after recession'!E10</f>
        <v>7.8042908201830921</v>
      </c>
      <c r="F10" s="5">
        <f>'S3 UE after recession'!F10</f>
        <v>8.6140674128463921</v>
      </c>
      <c r="G10" s="13">
        <f>'S3 UE after recession'!G10+L10*$A$2/G$2</f>
        <v>6.4193607639474601</v>
      </c>
      <c r="H10" s="13">
        <f>'S3 UE after recession'!H10+M10*$A$2/H$2</f>
        <v>5.3035874212780669</v>
      </c>
      <c r="I10" s="13">
        <f>'S3 UE after recession'!I10+N10*$A$2/I$2</f>
        <v>5.9199951611560939</v>
      </c>
      <c r="J10" s="5"/>
      <c r="K10" s="5"/>
      <c r="L10" s="10">
        <f>'S4 GE after recession'!AJ10</f>
        <v>1.4671515718770234E-2</v>
      </c>
      <c r="M10" s="10">
        <f>'S4 GE after recession'!AK10</f>
        <v>9.0873380830936323E-2</v>
      </c>
      <c r="N10" s="10">
        <f>'S4 GE after recession'!AL10</f>
        <v>9.478153615310303E-2</v>
      </c>
      <c r="P10">
        <v>6</v>
      </c>
      <c r="Q10" s="13">
        <f t="shared" si="3"/>
        <v>1.4022281158369387</v>
      </c>
      <c r="R10" s="13">
        <f t="shared" si="0"/>
        <v>0.29079451553650149</v>
      </c>
      <c r="S10" s="13">
        <f t="shared" si="0"/>
        <v>1.5328244438012675</v>
      </c>
      <c r="T10" s="13">
        <f t="shared" si="0"/>
        <v>1.3708012644989953</v>
      </c>
      <c r="U10" s="13">
        <f t="shared" si="0"/>
        <v>0.91400015566953563</v>
      </c>
      <c r="V10" s="13">
        <f t="shared" si="0"/>
        <v>1.0367521471055872</v>
      </c>
      <c r="W10" s="13">
        <f t="shared" si="0"/>
        <v>0.95306471767320033</v>
      </c>
      <c r="Y10">
        <v>6</v>
      </c>
      <c r="Z10">
        <f t="shared" si="6"/>
        <v>0.18422056056832403</v>
      </c>
      <c r="AA10">
        <f t="shared" si="4"/>
        <v>7.7916501339749367E-2</v>
      </c>
      <c r="AB10">
        <f t="shared" si="4"/>
        <v>0.2204736259519624</v>
      </c>
      <c r="AC10">
        <f t="shared" si="4"/>
        <v>0.10536313783537388</v>
      </c>
      <c r="AD10">
        <f t="shared" si="4"/>
        <v>0.19195330635318442</v>
      </c>
      <c r="AE10">
        <f t="shared" si="4"/>
        <v>0.13445099920236991</v>
      </c>
      <c r="AF10">
        <f t="shared" si="4"/>
        <v>0.24801459927228908</v>
      </c>
      <c r="AH10" s="8">
        <v>6</v>
      </c>
      <c r="AI10" s="8">
        <f t="shared" si="7"/>
        <v>1.1491620849184259</v>
      </c>
      <c r="AJ10" s="8">
        <f t="shared" si="8"/>
        <v>0.91400015566953563</v>
      </c>
      <c r="AK10" s="8">
        <f t="shared" si="5"/>
        <v>1.0367521471055872</v>
      </c>
      <c r="AL10" s="8">
        <f t="shared" si="5"/>
        <v>0.95306471767320033</v>
      </c>
    </row>
    <row r="11" spans="1:38" x14ac:dyDescent="0.3">
      <c r="A11" s="1"/>
      <c r="B11">
        <v>7</v>
      </c>
      <c r="C11" s="5">
        <f>'S3 UE after recession'!C11</f>
        <v>5.0361274291021818</v>
      </c>
      <c r="D11" s="5">
        <f>'S3 UE after recession'!D11</f>
        <v>5.3631297078416855</v>
      </c>
      <c r="E11" s="5">
        <f>'S3 UE after recession'!E11</f>
        <v>7.7316651883665557</v>
      </c>
      <c r="F11" s="5">
        <f>'S3 UE after recession'!F11</f>
        <v>8.8656855490695818</v>
      </c>
      <c r="G11" s="13">
        <f>'S3 UE after recession'!G11+L11*$A$2/G$2</f>
        <v>6.6565824789083665</v>
      </c>
      <c r="H11" s="13">
        <f>'S3 UE after recession'!H11+M11*$A$2/H$2</f>
        <v>5.7505549001525234</v>
      </c>
      <c r="I11" s="13">
        <f>'S3 UE after recession'!I11+N11*$A$2/I$2</f>
        <v>6.2403242331054489</v>
      </c>
      <c r="J11" s="5"/>
      <c r="K11" s="5"/>
      <c r="L11" s="10">
        <f>'S4 GE after recession'!AJ11</f>
        <v>2.5711825593051518E-2</v>
      </c>
      <c r="M11" s="10">
        <f>'S4 GE after recession'!AK11</f>
        <v>0.10865250222380007</v>
      </c>
      <c r="N11" s="10">
        <f>'S4 GE after recession'!AL11</f>
        <v>0.11868911646775482</v>
      </c>
      <c r="P11">
        <v>7</v>
      </c>
      <c r="Q11" s="13">
        <f t="shared" si="3"/>
        <v>1.5028529020023087</v>
      </c>
      <c r="R11" s="13">
        <f t="shared" si="0"/>
        <v>0.51723703179776859</v>
      </c>
      <c r="S11" s="13">
        <f t="shared" si="0"/>
        <v>1.4601988119847311</v>
      </c>
      <c r="T11" s="13">
        <f t="shared" si="0"/>
        <v>1.622419400722185</v>
      </c>
      <c r="U11" s="13">
        <f t="shared" si="0"/>
        <v>1.151221870630442</v>
      </c>
      <c r="V11" s="13">
        <f t="shared" si="0"/>
        <v>1.4837196259800436</v>
      </c>
      <c r="W11" s="13">
        <f t="shared" si="0"/>
        <v>1.2733937896225553</v>
      </c>
      <c r="Y11">
        <v>7</v>
      </c>
      <c r="Z11">
        <f t="shared" si="6"/>
        <v>0.10062478616536996</v>
      </c>
      <c r="AA11">
        <f t="shared" si="4"/>
        <v>0.2264425162612671</v>
      </c>
      <c r="AB11">
        <f t="shared" si="4"/>
        <v>-7.2625631816536362E-2</v>
      </c>
      <c r="AC11">
        <f t="shared" si="4"/>
        <v>0.25161813622318974</v>
      </c>
      <c r="AD11">
        <f t="shared" si="4"/>
        <v>0.23722171496090638</v>
      </c>
      <c r="AE11">
        <f t="shared" si="4"/>
        <v>0.44696747887445643</v>
      </c>
      <c r="AF11">
        <f t="shared" si="4"/>
        <v>0.320329071949355</v>
      </c>
      <c r="AH11" s="8">
        <v>7</v>
      </c>
      <c r="AI11" s="8">
        <f t="shared" si="7"/>
        <v>1.2756770366267485</v>
      </c>
      <c r="AJ11" s="8">
        <f t="shared" si="8"/>
        <v>1.151221870630442</v>
      </c>
      <c r="AK11" s="8">
        <f t="shared" si="5"/>
        <v>1.4837196259800436</v>
      </c>
      <c r="AL11" s="8">
        <f t="shared" si="5"/>
        <v>1.2733937896225553</v>
      </c>
    </row>
    <row r="12" spans="1:38" x14ac:dyDescent="0.3">
      <c r="A12" s="1"/>
      <c r="B12">
        <v>8</v>
      </c>
      <c r="C12" s="5">
        <f>'S3 UE after recession'!C12</f>
        <v>5.1351351351351351</v>
      </c>
      <c r="D12" s="5">
        <f>'S3 UE after recession'!D12</f>
        <v>5.4906085975794907</v>
      </c>
      <c r="E12" s="5">
        <f>'S3 UE after recession'!E12</f>
        <v>7.489402229733515</v>
      </c>
      <c r="F12" s="5">
        <f>'S3 UE after recession'!F12</f>
        <v>9.0310038606514738</v>
      </c>
      <c r="G12" s="13">
        <f>'S3 UE after recession'!G12+L12*$A$2/G$2</f>
        <v>6.9440170305019802</v>
      </c>
      <c r="H12" s="13">
        <f>'S3 UE after recession'!H12+M12*$A$2/H$2</f>
        <v>6.0719405132665463</v>
      </c>
      <c r="I12" s="13">
        <f>'S3 UE after recession'!I12+N12*$A$2/I$2</f>
        <v>6.5866509417931294</v>
      </c>
      <c r="J12" s="5"/>
      <c r="K12" s="5"/>
      <c r="L12" s="10">
        <f>'S4 GE after recession'!AJ12</f>
        <v>3.7369665938475904E-2</v>
      </c>
      <c r="M12" s="10">
        <f>'S4 GE after recession'!AK12</f>
        <v>0.13851109113391935</v>
      </c>
      <c r="N12" s="10">
        <f>'S4 GE after recession'!AL12</f>
        <v>0.12620299208584562</v>
      </c>
      <c r="P12">
        <v>8</v>
      </c>
      <c r="Q12" s="13">
        <f t="shared" si="3"/>
        <v>1.601860608035262</v>
      </c>
      <c r="R12" s="13">
        <f t="shared" si="0"/>
        <v>0.64471592153557378</v>
      </c>
      <c r="S12" s="13">
        <f t="shared" si="0"/>
        <v>1.2179358533516904</v>
      </c>
      <c r="T12" s="13">
        <f t="shared" si="0"/>
        <v>1.787737712304077</v>
      </c>
      <c r="U12" s="13">
        <f t="shared" si="0"/>
        <v>1.4386564222240557</v>
      </c>
      <c r="V12" s="13">
        <f t="shared" si="0"/>
        <v>1.8051052390940665</v>
      </c>
      <c r="W12" s="13">
        <f t="shared" si="0"/>
        <v>1.6197204983102358</v>
      </c>
      <c r="Y12">
        <v>8</v>
      </c>
      <c r="Z12">
        <f t="shared" si="6"/>
        <v>9.900770603295328E-2</v>
      </c>
      <c r="AA12">
        <f t="shared" si="4"/>
        <v>0.12747888973780519</v>
      </c>
      <c r="AB12">
        <f t="shared" si="4"/>
        <v>-0.2422629586330407</v>
      </c>
      <c r="AC12">
        <f t="shared" si="4"/>
        <v>0.16531831158189192</v>
      </c>
      <c r="AD12">
        <f t="shared" si="4"/>
        <v>0.28743455159361364</v>
      </c>
      <c r="AE12">
        <f t="shared" si="4"/>
        <v>0.32138561311402292</v>
      </c>
      <c r="AF12">
        <f t="shared" si="4"/>
        <v>0.34632670868768045</v>
      </c>
      <c r="AH12" s="8">
        <v>8</v>
      </c>
      <c r="AI12" s="8">
        <f t="shared" si="7"/>
        <v>1.3130625238066509</v>
      </c>
      <c r="AJ12" s="8">
        <f t="shared" si="8"/>
        <v>1.4386564222240557</v>
      </c>
      <c r="AK12" s="8">
        <f t="shared" si="5"/>
        <v>1.8051052390940665</v>
      </c>
      <c r="AL12" s="8">
        <f t="shared" si="5"/>
        <v>1.6197204983102358</v>
      </c>
    </row>
    <row r="13" spans="1:38" x14ac:dyDescent="0.3">
      <c r="A13" s="1"/>
      <c r="B13">
        <v>9</v>
      </c>
      <c r="C13" s="5">
        <f>'S3 UE after recession'!C13</f>
        <v>5.3716517588060855</v>
      </c>
      <c r="D13" s="5">
        <f>'S3 UE after recession'!D13</f>
        <v>5.4551972104845801</v>
      </c>
      <c r="E13" s="5">
        <f>'S3 UE after recession'!E13</f>
        <v>7.5303756808342257</v>
      </c>
      <c r="F13" s="5">
        <f>'S3 UE after recession'!F13</f>
        <v>9.3279912584228732</v>
      </c>
      <c r="G13" s="13">
        <f>'S3 UE after recession'!G13+L13*$A$2/G$2</f>
        <v>6.7435636018336984</v>
      </c>
      <c r="H13" s="13">
        <f>'S3 UE after recession'!H13+M13*$A$2/H$2</f>
        <v>6.2466041575933646</v>
      </c>
      <c r="I13" s="13">
        <f>'S3 UE after recession'!I13+N13*$A$2/I$2</f>
        <v>6.502305154515069</v>
      </c>
      <c r="J13" s="5"/>
      <c r="K13" s="5"/>
      <c r="L13" s="10">
        <f>'S4 GE after recession'!AJ13</f>
        <v>1.964372233438727E-2</v>
      </c>
      <c r="M13" s="10">
        <f>'S4 GE after recession'!AK13</f>
        <v>0.13863114388250164</v>
      </c>
      <c r="N13" s="10">
        <f>'S4 GE after recession'!AL13</f>
        <v>9.3997581294444466E-2</v>
      </c>
      <c r="P13">
        <v>9</v>
      </c>
      <c r="Q13" s="13">
        <f t="shared" si="3"/>
        <v>1.8383772317062124</v>
      </c>
      <c r="R13" s="13">
        <f t="shared" si="0"/>
        <v>0.60930453444066313</v>
      </c>
      <c r="S13" s="13">
        <f t="shared" si="0"/>
        <v>1.2589093044524011</v>
      </c>
      <c r="T13" s="13">
        <f t="shared" si="0"/>
        <v>2.0847251100754765</v>
      </c>
      <c r="U13" s="13">
        <f t="shared" si="0"/>
        <v>1.2382029935557739</v>
      </c>
      <c r="V13" s="13">
        <f t="shared" si="0"/>
        <v>1.9797688834208849</v>
      </c>
      <c r="W13" s="13">
        <f t="shared" si="0"/>
        <v>1.5353747110321754</v>
      </c>
      <c r="Y13">
        <v>9</v>
      </c>
      <c r="Z13">
        <f t="shared" si="6"/>
        <v>0.23651662367095039</v>
      </c>
      <c r="AA13">
        <f t="shared" si="4"/>
        <v>-3.5411387094910651E-2</v>
      </c>
      <c r="AB13">
        <f t="shared" si="4"/>
        <v>4.0973451100710712E-2</v>
      </c>
      <c r="AC13">
        <f t="shared" si="4"/>
        <v>0.29698739777139949</v>
      </c>
      <c r="AD13">
        <f t="shared" si="4"/>
        <v>-0.20045342866828175</v>
      </c>
      <c r="AE13">
        <f t="shared" si="4"/>
        <v>0.17466364432681836</v>
      </c>
      <c r="AF13">
        <f t="shared" si="4"/>
        <v>-8.4345787278060413E-2</v>
      </c>
      <c r="AH13" s="8">
        <v>9</v>
      </c>
      <c r="AI13" s="8">
        <f t="shared" si="7"/>
        <v>1.4478290451686884</v>
      </c>
      <c r="AJ13" s="8">
        <f t="shared" si="8"/>
        <v>1.2382029935557739</v>
      </c>
      <c r="AK13" s="8">
        <f t="shared" si="5"/>
        <v>1.9797688834208849</v>
      </c>
      <c r="AL13" s="8">
        <f t="shared" si="5"/>
        <v>1.5353747110321754</v>
      </c>
    </row>
    <row r="14" spans="1:38" x14ac:dyDescent="0.3">
      <c r="A14" s="1"/>
      <c r="B14">
        <v>10</v>
      </c>
      <c r="C14" s="5">
        <f>'S3 UE after recession'!C14</f>
        <v>5.51299293914213</v>
      </c>
      <c r="D14" s="5">
        <f>'S3 UE after recession'!D14</f>
        <v>5.8786004670876215</v>
      </c>
      <c r="E14" s="5">
        <f>'S3 UE after recession'!E14</f>
        <v>7.4585378551242005</v>
      </c>
      <c r="F14" s="5">
        <f>'S3 UE after recession'!F14</f>
        <v>9.3570904745090591</v>
      </c>
      <c r="G14" s="13">
        <f>'S3 UE after recession'!G14+L14*$A$2/G$2</f>
        <v>6.9433712331913044</v>
      </c>
      <c r="H14" s="13">
        <f>'S3 UE after recession'!H14+M14*$A$2/H$2</f>
        <v>6.1564116998927991</v>
      </c>
      <c r="I14" s="13">
        <f>'S3 UE after recession'!I14+N14*$A$2/I$2</f>
        <v>6.8047920508227246</v>
      </c>
      <c r="J14" s="5"/>
      <c r="K14" s="5"/>
      <c r="L14" s="10">
        <f>'S4 GE after recession'!AJ14</f>
        <v>5.1657200617474253E-3</v>
      </c>
      <c r="M14" s="10">
        <f>'S4 GE after recession'!AK14</f>
        <v>0.12430358338042291</v>
      </c>
      <c r="N14" s="10">
        <f>'S4 GE after recession'!AL14</f>
        <v>7.8369616859302216E-2</v>
      </c>
      <c r="P14">
        <v>10</v>
      </c>
      <c r="Q14" s="13">
        <f t="shared" si="3"/>
        <v>1.9797184120422568</v>
      </c>
      <c r="R14" s="13">
        <f t="shared" si="0"/>
        <v>1.0327077910437046</v>
      </c>
      <c r="S14" s="13">
        <f t="shared" si="0"/>
        <v>1.187071478742376</v>
      </c>
      <c r="T14" s="13">
        <f t="shared" si="0"/>
        <v>2.1138243261616623</v>
      </c>
      <c r="U14" s="13">
        <f t="shared" si="0"/>
        <v>1.4380106249133799</v>
      </c>
      <c r="V14" s="13">
        <f t="shared" si="0"/>
        <v>1.8895764257203194</v>
      </c>
      <c r="W14" s="13">
        <f t="shared" si="0"/>
        <v>1.8378616073398311</v>
      </c>
      <c r="Y14">
        <v>10</v>
      </c>
      <c r="Z14">
        <f t="shared" si="6"/>
        <v>0.14134118033604448</v>
      </c>
      <c r="AA14">
        <f t="shared" si="4"/>
        <v>0.42340325660304146</v>
      </c>
      <c r="AB14">
        <f t="shared" si="4"/>
        <v>-7.1837825710025172E-2</v>
      </c>
      <c r="AC14">
        <f t="shared" si="4"/>
        <v>2.909921608618582E-2</v>
      </c>
      <c r="AD14">
        <f t="shared" si="4"/>
        <v>0.19980763135760604</v>
      </c>
      <c r="AE14">
        <f t="shared" si="4"/>
        <v>-9.0192457700565498E-2</v>
      </c>
      <c r="AF14">
        <f t="shared" si="4"/>
        <v>0.30248689630765568</v>
      </c>
      <c r="AH14" s="8">
        <v>10</v>
      </c>
      <c r="AI14" s="8">
        <f t="shared" si="7"/>
        <v>1.5783305019975</v>
      </c>
      <c r="AJ14" s="8">
        <f t="shared" si="8"/>
        <v>1.4380106249133799</v>
      </c>
      <c r="AK14" s="8">
        <f t="shared" si="5"/>
        <v>1.8895764257203194</v>
      </c>
      <c r="AL14" s="8">
        <f t="shared" si="5"/>
        <v>1.8378616073398311</v>
      </c>
    </row>
    <row r="15" spans="1:38" x14ac:dyDescent="0.3">
      <c r="A15" s="1"/>
      <c r="B15">
        <v>11</v>
      </c>
      <c r="C15" s="5">
        <f>'S3 UE after recession'!C15</f>
        <v>5.8624982046248864</v>
      </c>
      <c r="D15" s="5">
        <f>'S3 UE after recession'!D15</f>
        <v>5.9696491493547201</v>
      </c>
      <c r="E15" s="5">
        <f>'S3 UE after recession'!E15</f>
        <v>7.1894328936582461</v>
      </c>
      <c r="F15" s="5">
        <f>'S3 UE after recession'!F15</f>
        <v>9.5729508271182127</v>
      </c>
      <c r="G15" s="13">
        <f>'S3 UE after recession'!G15+L15*$A$2/G$2</f>
        <v>7.006866705481781</v>
      </c>
      <c r="H15" s="13">
        <f>'S3 UE after recession'!H15+M15*$A$2/H$2</f>
        <v>6.122886184482967</v>
      </c>
      <c r="I15" s="13">
        <f>'S3 UE after recession'!I15+N15*$A$2/I$2</f>
        <v>7.0931989446270487</v>
      </c>
      <c r="J15" s="5"/>
      <c r="K15" s="5"/>
      <c r="L15" s="10">
        <f>'S4 GE after recession'!AJ15</f>
        <v>3.3162996070650763E-2</v>
      </c>
      <c r="M15" s="10">
        <f>'S4 GE after recession'!AK15</f>
        <v>0.11740680679065463</v>
      </c>
      <c r="N15" s="10">
        <f>'S4 GE after recession'!AL15</f>
        <v>7.2727301882716588E-2</v>
      </c>
      <c r="P15">
        <v>11</v>
      </c>
      <c r="Q15" s="13">
        <f t="shared" si="3"/>
        <v>2.3292236775250132</v>
      </c>
      <c r="R15" s="13">
        <f t="shared" si="0"/>
        <v>1.1237564733108032</v>
      </c>
      <c r="S15" s="13">
        <f t="shared" si="0"/>
        <v>0.91796651727642153</v>
      </c>
      <c r="T15" s="13">
        <f t="shared" si="0"/>
        <v>2.3296846787708159</v>
      </c>
      <c r="U15" s="13">
        <f t="shared" si="0"/>
        <v>1.5015060972038565</v>
      </c>
      <c r="V15" s="13">
        <f t="shared" si="0"/>
        <v>1.8560509103104872</v>
      </c>
      <c r="W15" s="13">
        <f t="shared" si="0"/>
        <v>2.1262685011441551</v>
      </c>
      <c r="Y15">
        <v>11</v>
      </c>
      <c r="Z15">
        <f t="shared" si="6"/>
        <v>0.3495052654827564</v>
      </c>
      <c r="AA15">
        <f t="shared" si="4"/>
        <v>9.1048682267098613E-2</v>
      </c>
      <c r="AB15">
        <f t="shared" si="4"/>
        <v>-0.26910496146595442</v>
      </c>
      <c r="AC15">
        <f t="shared" si="4"/>
        <v>0.21586035260915359</v>
      </c>
      <c r="AD15">
        <f t="shared" si="4"/>
        <v>6.3495472290476584E-2</v>
      </c>
      <c r="AE15">
        <f t="shared" si="4"/>
        <v>-3.3525515409832174E-2</v>
      </c>
      <c r="AF15">
        <f t="shared" si="4"/>
        <v>0.28840689380432405</v>
      </c>
      <c r="AH15" s="8">
        <v>11</v>
      </c>
      <c r="AI15" s="8">
        <f t="shared" si="7"/>
        <v>1.6751578367207636</v>
      </c>
      <c r="AJ15" s="8">
        <f t="shared" si="8"/>
        <v>1.5015060972038565</v>
      </c>
      <c r="AK15" s="8">
        <f t="shared" si="5"/>
        <v>1.8560509103104872</v>
      </c>
      <c r="AL15" s="8">
        <f t="shared" si="5"/>
        <v>2.1262685011441551</v>
      </c>
    </row>
    <row r="16" spans="1:38" x14ac:dyDescent="0.3">
      <c r="A16" s="1"/>
      <c r="B16">
        <v>12</v>
      </c>
      <c r="C16" s="5">
        <f>'S3 UE after recession'!C16</f>
        <v>6.0666905700968092</v>
      </c>
      <c r="D16" s="5">
        <f>'S3 UE after recession'!D16</f>
        <v>6.6188043033007782</v>
      </c>
      <c r="E16" s="5">
        <f>'S3 UE after recession'!E16</f>
        <v>7.4713494899376078</v>
      </c>
      <c r="F16" s="5">
        <f>'S3 UE after recession'!F16</f>
        <v>9.8321581990538505</v>
      </c>
      <c r="G16" s="13">
        <f>'S3 UE after recession'!G16+L16*$A$2/G$2</f>
        <v>7.0986911915886148</v>
      </c>
      <c r="H16" s="13">
        <f>'S3 UE after recession'!H16+M16*$A$2/H$2</f>
        <v>6.3371780685244934</v>
      </c>
      <c r="I16" s="13">
        <f>'S3 UE after recession'!I16+N16*$A$2/I$2</f>
        <v>7.6452831207298386</v>
      </c>
      <c r="J16" s="5"/>
      <c r="K16" s="5"/>
      <c r="L16" s="10">
        <f>'S4 GE after recession'!AJ16</f>
        <v>7.6722615038926634E-2</v>
      </c>
      <c r="M16" s="10">
        <f>'S4 GE after recession'!AK16</f>
        <v>0.15601466353222548</v>
      </c>
      <c r="N16" s="10">
        <f>'S4 GE after recession'!AL16</f>
        <v>9.0772750621923137E-2</v>
      </c>
      <c r="P16">
        <v>12</v>
      </c>
      <c r="Q16" s="13">
        <f t="shared" si="3"/>
        <v>2.5334160429969361</v>
      </c>
      <c r="R16" s="13">
        <f t="shared" si="0"/>
        <v>1.7729116272568612</v>
      </c>
      <c r="S16" s="13">
        <f t="shared" si="0"/>
        <v>1.1998831135557833</v>
      </c>
      <c r="T16" s="13">
        <f t="shared" si="0"/>
        <v>2.5888920507064537</v>
      </c>
      <c r="U16" s="13">
        <f t="shared" si="0"/>
        <v>1.5933305833106903</v>
      </c>
      <c r="V16" s="13">
        <f t="shared" si="0"/>
        <v>2.0703427943520136</v>
      </c>
      <c r="W16" s="13">
        <f t="shared" si="0"/>
        <v>2.678352677246945</v>
      </c>
      <c r="Y16">
        <v>12</v>
      </c>
      <c r="Z16">
        <f t="shared" si="6"/>
        <v>0.20419236547192288</v>
      </c>
      <c r="AA16">
        <f t="shared" si="4"/>
        <v>0.64915515394605805</v>
      </c>
      <c r="AB16">
        <f t="shared" si="4"/>
        <v>0.28191659627936172</v>
      </c>
      <c r="AC16">
        <f t="shared" si="4"/>
        <v>0.25920737193563781</v>
      </c>
      <c r="AD16">
        <f t="shared" si="4"/>
        <v>9.1824486106833803E-2</v>
      </c>
      <c r="AE16">
        <f t="shared" si="4"/>
        <v>0.21429188404152644</v>
      </c>
      <c r="AF16">
        <f t="shared" si="4"/>
        <v>0.55208417610278993</v>
      </c>
      <c r="AH16" s="8">
        <v>12</v>
      </c>
      <c r="AI16" s="8">
        <f t="shared" si="7"/>
        <v>2.0237757086290085</v>
      </c>
      <c r="AJ16" s="8">
        <f t="shared" si="8"/>
        <v>1.5933305833106903</v>
      </c>
      <c r="AK16" s="8">
        <f t="shared" si="5"/>
        <v>2.0703427943520136</v>
      </c>
      <c r="AL16" s="8">
        <f t="shared" si="5"/>
        <v>2.678352677246945</v>
      </c>
    </row>
    <row r="17" spans="1:38" x14ac:dyDescent="0.3">
      <c r="A17" s="1"/>
      <c r="B17">
        <v>13</v>
      </c>
      <c r="C17" s="5">
        <f>'S3 UE after recession'!C17</f>
        <v>5.9463327370304118</v>
      </c>
      <c r="D17" s="5">
        <f>'S3 UE after recession'!D17</f>
        <v>7.1524035352446651</v>
      </c>
      <c r="E17" s="5">
        <f>'S3 UE after recession'!E17</f>
        <v>7.4379630827220486</v>
      </c>
      <c r="F17" s="5">
        <f>'S3 UE after recession'!F17</f>
        <v>9.8458113904120754</v>
      </c>
      <c r="G17" s="13">
        <f>'S3 UE after recession'!G17+L17*$A$2/G$2</f>
        <v>7.0479027240265335</v>
      </c>
      <c r="H17" s="13">
        <f>'S3 UE after recession'!H17+M17*$A$2/H$2</f>
        <v>6.5146310741965801</v>
      </c>
      <c r="I17" s="13">
        <f>'S3 UE after recession'!I17+N17*$A$2/I$2</f>
        <v>8.3007683333447524</v>
      </c>
      <c r="J17" s="5"/>
      <c r="K17" s="5"/>
      <c r="L17" s="10">
        <f>'S4 GE after recession'!AJ17</f>
        <v>4.673303558127273E-2</v>
      </c>
      <c r="M17" s="10">
        <f>'S4 GE after recession'!AK17</f>
        <v>0.15159863007553476</v>
      </c>
      <c r="N17" s="10">
        <f>'S4 GE after recession'!AL17</f>
        <v>0.12243825103605133</v>
      </c>
      <c r="P17">
        <v>13</v>
      </c>
      <c r="Q17" s="13">
        <f t="shared" si="3"/>
        <v>2.4130582099305387</v>
      </c>
      <c r="R17" s="13">
        <f t="shared" si="0"/>
        <v>2.3065108592007482</v>
      </c>
      <c r="S17" s="13">
        <f t="shared" si="0"/>
        <v>1.1664967063402241</v>
      </c>
      <c r="T17" s="13">
        <f t="shared" si="0"/>
        <v>2.6025452420646786</v>
      </c>
      <c r="U17" s="13">
        <f t="shared" si="0"/>
        <v>1.542542115748609</v>
      </c>
      <c r="V17" s="13">
        <f t="shared" si="0"/>
        <v>2.2477958000241003</v>
      </c>
      <c r="W17" s="13">
        <f t="shared" si="0"/>
        <v>3.3338378898618588</v>
      </c>
      <c r="Y17">
        <v>13</v>
      </c>
      <c r="Z17">
        <f t="shared" si="6"/>
        <v>-0.12035783306639747</v>
      </c>
      <c r="AA17">
        <f t="shared" si="4"/>
        <v>0.53359923194388692</v>
      </c>
      <c r="AB17">
        <f t="shared" si="4"/>
        <v>-3.3386407215559188E-2</v>
      </c>
      <c r="AC17">
        <f t="shared" si="4"/>
        <v>1.3653191358224959E-2</v>
      </c>
      <c r="AD17">
        <f t="shared" si="4"/>
        <v>-5.078846756208133E-2</v>
      </c>
      <c r="AE17">
        <f t="shared" si="4"/>
        <v>0.17745300567208666</v>
      </c>
      <c r="AF17">
        <f t="shared" si="4"/>
        <v>0.65548521261491377</v>
      </c>
      <c r="AH17" s="8">
        <v>13</v>
      </c>
      <c r="AI17" s="8">
        <f t="shared" si="7"/>
        <v>2.1221527543840475</v>
      </c>
      <c r="AJ17" s="8">
        <f t="shared" si="8"/>
        <v>1.542542115748609</v>
      </c>
      <c r="AK17" s="8">
        <f t="shared" si="5"/>
        <v>2.2477958000241003</v>
      </c>
      <c r="AL17" s="8">
        <f t="shared" si="5"/>
        <v>3.3338378898618588</v>
      </c>
    </row>
    <row r="18" spans="1:38" x14ac:dyDescent="0.3">
      <c r="A18" s="1"/>
      <c r="B18">
        <v>14</v>
      </c>
      <c r="C18" s="5">
        <f>'S3 UE after recession'!C18</f>
        <v>5.864622082939607</v>
      </c>
      <c r="D18" s="5">
        <f>'S3 UE after recession'!D18</f>
        <v>8.0545056266643744</v>
      </c>
      <c r="E18" s="5">
        <f>'S3 UE after recession'!E18</f>
        <v>7.35309019557267</v>
      </c>
      <c r="F18" s="5">
        <f>'S3 UE after recession'!F18</f>
        <v>10.130869482753949</v>
      </c>
      <c r="G18" s="13">
        <f>'S3 UE after recession'!G18+L18*$A$2/G$2</f>
        <v>7.0193316780669015</v>
      </c>
      <c r="H18" s="13">
        <f>'S3 UE after recession'!H18+M18*$A$2/H$2</f>
        <v>6.5080369971005219</v>
      </c>
      <c r="I18" s="13">
        <f>'S3 UE after recession'!I18+N18*$A$2/I$2</f>
        <v>8.8226240894372108</v>
      </c>
      <c r="J18" s="5"/>
      <c r="K18" s="5"/>
      <c r="L18" s="10">
        <f>'S4 GE after recession'!AJ18</f>
        <v>3.4763768936130202E-2</v>
      </c>
      <c r="M18" s="10">
        <f>'S4 GE after recession'!AK18</f>
        <v>0.18867108235659691</v>
      </c>
      <c r="N18" s="10">
        <f>'S4 GE after recession'!AL18</f>
        <v>0.12707145915344098</v>
      </c>
      <c r="P18">
        <v>14</v>
      </c>
      <c r="Q18" s="13">
        <f t="shared" si="3"/>
        <v>2.3313475558397339</v>
      </c>
      <c r="R18" s="13">
        <f t="shared" si="0"/>
        <v>3.2086129506204575</v>
      </c>
      <c r="S18" s="13">
        <f t="shared" si="0"/>
        <v>1.0816238191908454</v>
      </c>
      <c r="T18" s="13">
        <f t="shared" si="0"/>
        <v>2.8876033344065526</v>
      </c>
      <c r="U18" s="13">
        <f t="shared" si="0"/>
        <v>1.513971069788977</v>
      </c>
      <c r="V18" s="13">
        <f t="shared" si="0"/>
        <v>2.2412017229280421</v>
      </c>
      <c r="W18" s="13">
        <f t="shared" si="0"/>
        <v>3.8556936459543172</v>
      </c>
      <c r="Y18">
        <v>14</v>
      </c>
      <c r="Z18">
        <f t="shared" si="6"/>
        <v>-8.1710654090804802E-2</v>
      </c>
      <c r="AA18">
        <f t="shared" si="4"/>
        <v>0.90210209141970932</v>
      </c>
      <c r="AB18">
        <f t="shared" si="4"/>
        <v>-8.4872887149378684E-2</v>
      </c>
      <c r="AC18">
        <f t="shared" si="4"/>
        <v>0.28505809234187396</v>
      </c>
      <c r="AD18">
        <f t="shared" si="4"/>
        <v>-2.8571045959632002E-2</v>
      </c>
      <c r="AE18">
        <f t="shared" si="4"/>
        <v>-6.5940770960581929E-3</v>
      </c>
      <c r="AF18">
        <f t="shared" si="4"/>
        <v>0.52185575609245838</v>
      </c>
      <c r="AH18" s="8">
        <v>14</v>
      </c>
      <c r="AI18" s="8">
        <f t="shared" si="7"/>
        <v>2.3772969150143974</v>
      </c>
      <c r="AJ18" s="8">
        <f t="shared" si="8"/>
        <v>1.513971069788977</v>
      </c>
      <c r="AK18" s="8">
        <f t="shared" si="5"/>
        <v>2.2412017229280421</v>
      </c>
      <c r="AL18" s="8">
        <f t="shared" si="5"/>
        <v>3.8556936459543172</v>
      </c>
    </row>
    <row r="19" spans="1:38" x14ac:dyDescent="0.3">
      <c r="A19" s="1"/>
      <c r="B19">
        <v>15</v>
      </c>
      <c r="C19" s="5">
        <f>'S3 UE after recession'!C19</f>
        <v>5.9670954232725091</v>
      </c>
      <c r="D19" s="5">
        <f>'S3 UE after recession'!D19</f>
        <v>8.1055445373803572</v>
      </c>
      <c r="E19" s="5">
        <f>'S3 UE after recession'!E19</f>
        <v>7.2242368602249254</v>
      </c>
      <c r="F19" s="5">
        <f>'S3 UE after recession'!F19</f>
        <v>10.410496279708155</v>
      </c>
      <c r="G19" s="13">
        <f>'S3 UE after recession'!G19+L19*$A$2/G$2</f>
        <v>7.1247680676938518</v>
      </c>
      <c r="H19" s="13">
        <f>'S3 UE after recession'!H19+M19*$A$2/H$2</f>
        <v>6.4760509092285545</v>
      </c>
      <c r="I19" s="13">
        <f>'S3 UE after recession'!I19+N19*$A$2/I$2</f>
        <v>9.0604353977268719</v>
      </c>
      <c r="J19" s="5"/>
      <c r="K19" s="5"/>
      <c r="L19" s="10">
        <f>'S4 GE after recession'!AJ19</f>
        <v>3.7449250588550864E-2</v>
      </c>
      <c r="M19" s="10">
        <f>'S4 GE after recession'!AK19</f>
        <v>0.17992864068848879</v>
      </c>
      <c r="N19" s="10">
        <f>'S4 GE after recession'!AL19</f>
        <v>9.22812042721044E-2</v>
      </c>
      <c r="P19">
        <v>15</v>
      </c>
      <c r="Q19" s="13">
        <f t="shared" si="3"/>
        <v>2.433820896172636</v>
      </c>
      <c r="R19" s="13">
        <f t="shared" si="0"/>
        <v>3.2596518613364402</v>
      </c>
      <c r="S19" s="13">
        <f t="shared" si="0"/>
        <v>0.95277048384310081</v>
      </c>
      <c r="T19" s="13">
        <f t="shared" si="0"/>
        <v>3.1672301313607587</v>
      </c>
      <c r="U19" s="13">
        <f t="shared" si="0"/>
        <v>1.6194074594159273</v>
      </c>
      <c r="V19" s="13">
        <f t="shared" si="0"/>
        <v>2.2092156350560748</v>
      </c>
      <c r="W19" s="13">
        <f t="shared" si="0"/>
        <v>4.0935049542439783</v>
      </c>
      <c r="Y19">
        <v>15</v>
      </c>
      <c r="Z19">
        <f t="shared" si="6"/>
        <v>0.10247334033290212</v>
      </c>
      <c r="AA19">
        <f t="shared" si="4"/>
        <v>5.1038910715982766E-2</v>
      </c>
      <c r="AB19">
        <f t="shared" si="4"/>
        <v>-0.12885333534774457</v>
      </c>
      <c r="AC19">
        <f t="shared" si="4"/>
        <v>0.27962679695420611</v>
      </c>
      <c r="AD19">
        <f t="shared" si="4"/>
        <v>0.10543638962695034</v>
      </c>
      <c r="AE19">
        <f t="shared" si="4"/>
        <v>-3.1986087871967328E-2</v>
      </c>
      <c r="AF19">
        <f t="shared" si="4"/>
        <v>0.23781130828966113</v>
      </c>
      <c r="AH19" s="8">
        <v>15</v>
      </c>
      <c r="AI19" s="8">
        <f t="shared" si="7"/>
        <v>2.453368343178234</v>
      </c>
      <c r="AJ19" s="8">
        <f t="shared" si="8"/>
        <v>1.6194074594159273</v>
      </c>
      <c r="AK19" s="8">
        <f t="shared" si="5"/>
        <v>2.2092156350560748</v>
      </c>
      <c r="AL19" s="8">
        <f t="shared" si="5"/>
        <v>4.0935049542439783</v>
      </c>
    </row>
    <row r="20" spans="1:38" x14ac:dyDescent="0.3">
      <c r="A20" s="1"/>
      <c r="B20">
        <v>16</v>
      </c>
      <c r="C20" s="5">
        <f>'S3 UE after recession'!C20</f>
        <v>5.9073690229433211</v>
      </c>
      <c r="D20" s="5">
        <f>'S3 UE after recession'!D20</f>
        <v>8.5633016690817367</v>
      </c>
      <c r="E20" s="5">
        <f>'S3 UE after recession'!E20</f>
        <v>7.4838402519638896</v>
      </c>
      <c r="F20" s="5">
        <f>'S3 UE after recession'!F20</f>
        <v>10.750112561909051</v>
      </c>
      <c r="G20" s="13">
        <f>'S3 UE after recession'!G20+L20*$A$2/G$2</f>
        <v>7.293943323395939</v>
      </c>
      <c r="H20" s="13">
        <f>'S3 UE after recession'!H20+M20*$A$2/H$2</f>
        <v>6.4896905978853381</v>
      </c>
      <c r="I20" s="13">
        <f>'S3 UE after recession'!I20+N20*$A$2/I$2</f>
        <v>9.3373718042283684</v>
      </c>
      <c r="J20" s="5"/>
      <c r="K20" s="5"/>
      <c r="L20" s="10">
        <f>'S4 GE after recession'!AJ20</f>
        <v>6.4231133574283117E-2</v>
      </c>
      <c r="M20" s="10">
        <f>'S4 GE after recession'!AK20</f>
        <v>0.18403234903009702</v>
      </c>
      <c r="N20" s="10">
        <f>'S4 GE after recession'!AL20</f>
        <v>0.10109332748579147</v>
      </c>
      <c r="P20">
        <v>16</v>
      </c>
      <c r="Q20" s="13">
        <f t="shared" si="3"/>
        <v>2.374094495843448</v>
      </c>
      <c r="R20" s="13">
        <f t="shared" si="3"/>
        <v>3.7174089930378198</v>
      </c>
      <c r="S20" s="13">
        <f t="shared" si="3"/>
        <v>1.212373875582065</v>
      </c>
      <c r="T20" s="13">
        <f t="shared" si="3"/>
        <v>3.5068464135616537</v>
      </c>
      <c r="U20" s="13">
        <f t="shared" si="3"/>
        <v>1.7885827151180145</v>
      </c>
      <c r="V20" s="13">
        <f t="shared" si="3"/>
        <v>2.2228553237128583</v>
      </c>
      <c r="W20" s="13">
        <f t="shared" si="3"/>
        <v>4.3704413607454748</v>
      </c>
      <c r="Y20">
        <v>16</v>
      </c>
      <c r="Z20">
        <f t="shared" si="6"/>
        <v>-5.9726400329187967E-2</v>
      </c>
      <c r="AA20">
        <f t="shared" si="4"/>
        <v>0.45775713170137955</v>
      </c>
      <c r="AB20">
        <f t="shared" si="4"/>
        <v>0.25960339173896418</v>
      </c>
      <c r="AC20">
        <f t="shared" si="4"/>
        <v>0.33961628220089501</v>
      </c>
      <c r="AD20">
        <f t="shared" si="4"/>
        <v>0.16917525570208714</v>
      </c>
      <c r="AE20">
        <f t="shared" si="4"/>
        <v>1.3639688656783555E-2</v>
      </c>
      <c r="AF20">
        <f t="shared" si="4"/>
        <v>0.27693640650149653</v>
      </c>
      <c r="AH20" s="8">
        <v>16</v>
      </c>
      <c r="AI20" s="8">
        <f t="shared" si="7"/>
        <v>2.7026809445062465</v>
      </c>
      <c r="AJ20" s="8">
        <f t="shared" si="8"/>
        <v>1.7885827151180145</v>
      </c>
      <c r="AK20" s="8">
        <f t="shared" si="5"/>
        <v>2.2228553237128583</v>
      </c>
      <c r="AL20" s="8">
        <f t="shared" si="5"/>
        <v>4.3704413607454748</v>
      </c>
    </row>
    <row r="21" spans="1:38" x14ac:dyDescent="0.3">
      <c r="A21" s="1"/>
      <c r="B21">
        <v>17</v>
      </c>
      <c r="C21" s="5">
        <f>'S3 UE after recession'!C21</f>
        <v>5.9380757116538891</v>
      </c>
      <c r="D21" s="5">
        <f>'S3 UE after recession'!D21</f>
        <v>8.7902440068951488</v>
      </c>
      <c r="E21" s="5">
        <f>'S3 UE after recession'!E21</f>
        <v>7.4707553784272474</v>
      </c>
      <c r="F21" s="5">
        <f>'S3 UE after recession'!F21</f>
        <v>10.8486447071109</v>
      </c>
      <c r="G21" s="13">
        <f>'S3 UE after recession'!G21+L21*$A$2/G$2</f>
        <v>7.5336638944075078</v>
      </c>
      <c r="H21" s="13">
        <f>'S3 UE after recession'!H21+M21*$A$2/H$2</f>
        <v>6.4844775717756402</v>
      </c>
      <c r="I21" s="13">
        <f>'S3 UE after recession'!I21+N21*$A$2/I$2</f>
        <v>9.7523092655030386</v>
      </c>
      <c r="J21" s="5"/>
      <c r="K21" s="5"/>
      <c r="L21" s="10">
        <f>'S4 GE after recession'!AJ21</f>
        <v>7.1273103098139057E-2</v>
      </c>
      <c r="M21" s="10">
        <f>'S4 GE after recession'!AK21</f>
        <v>0.20052109249769101</v>
      </c>
      <c r="N21" s="10">
        <f>'S4 GE after recession'!AL21</f>
        <v>0.10102943694175925</v>
      </c>
      <c r="P21">
        <v>17</v>
      </c>
      <c r="Q21" s="13">
        <f t="shared" si="3"/>
        <v>2.404801184554016</v>
      </c>
      <c r="R21" s="13">
        <f t="shared" si="3"/>
        <v>3.9443513308512319</v>
      </c>
      <c r="S21" s="13">
        <f t="shared" si="3"/>
        <v>1.1992890020454228</v>
      </c>
      <c r="T21" s="13">
        <f t="shared" si="3"/>
        <v>3.605378558763503</v>
      </c>
      <c r="U21" s="13">
        <f t="shared" si="3"/>
        <v>2.0283032861295833</v>
      </c>
      <c r="V21" s="13">
        <f t="shared" si="3"/>
        <v>2.2176422976031605</v>
      </c>
      <c r="W21" s="13">
        <f t="shared" si="3"/>
        <v>4.785378822020145</v>
      </c>
      <c r="Y21">
        <v>17</v>
      </c>
      <c r="Z21">
        <f t="shared" si="6"/>
        <v>3.0706688710568031E-2</v>
      </c>
      <c r="AA21">
        <f t="shared" si="6"/>
        <v>0.22694233781341211</v>
      </c>
      <c r="AB21">
        <f t="shared" si="6"/>
        <v>-1.3084873536642228E-2</v>
      </c>
      <c r="AC21">
        <f t="shared" si="6"/>
        <v>9.8532145201849275E-2</v>
      </c>
      <c r="AD21">
        <f t="shared" si="6"/>
        <v>0.23972057101156885</v>
      </c>
      <c r="AE21">
        <f t="shared" si="6"/>
        <v>-5.2130261096978714E-3</v>
      </c>
      <c r="AF21">
        <f t="shared" si="6"/>
        <v>0.41493746127467013</v>
      </c>
      <c r="AH21" s="8">
        <v>17</v>
      </c>
      <c r="AI21" s="8">
        <f t="shared" si="7"/>
        <v>2.7884550190535435</v>
      </c>
      <c r="AJ21" s="8">
        <f t="shared" si="8"/>
        <v>2.0283032861295833</v>
      </c>
      <c r="AK21" s="8">
        <f t="shared" si="8"/>
        <v>2.2176422976031605</v>
      </c>
      <c r="AL21" s="8">
        <f t="shared" si="8"/>
        <v>4.785378822020145</v>
      </c>
    </row>
    <row r="22" spans="1:38" x14ac:dyDescent="0.3">
      <c r="A22" s="1"/>
      <c r="B22">
        <v>18</v>
      </c>
      <c r="C22" s="5">
        <f>'S3 UE after recession'!C22</f>
        <v>5.9123599264090982</v>
      </c>
      <c r="D22" s="5">
        <f>'S3 UE after recession'!D22</f>
        <v>8.9823612117080653</v>
      </c>
      <c r="F22" s="5">
        <f>'S3 UE after recession'!F22</f>
        <v>10.419621482451783</v>
      </c>
      <c r="G22" s="13">
        <f>'S3 UE after recession'!G22+L22*$A$2/G$2</f>
        <v>7.5647909076959454</v>
      </c>
      <c r="H22" s="13">
        <f>'S3 UE after recession'!H22+M22*$A$2/H$2</f>
        <v>6.2475457650497539</v>
      </c>
      <c r="I22" s="13">
        <f>'S3 UE after recession'!I22+N22*$A$2/I$2</f>
        <v>9.8737010246746735</v>
      </c>
      <c r="J22" s="5"/>
      <c r="K22" s="5"/>
      <c r="L22" s="10">
        <f>'S4 GE after recession'!AJ22</f>
        <v>7.0854005014850369E-2</v>
      </c>
      <c r="M22" s="10">
        <f>'S4 GE after recession'!AK22</f>
        <v>0.15312347683353064</v>
      </c>
      <c r="N22" s="10">
        <f>'S4 GE after recession'!AL22</f>
        <v>9.6272895612021653E-2</v>
      </c>
      <c r="P22">
        <v>18</v>
      </c>
      <c r="Q22" s="13">
        <f t="shared" si="3"/>
        <v>2.3790853993092251</v>
      </c>
      <c r="R22" s="13">
        <f t="shared" si="3"/>
        <v>4.1364685356641484</v>
      </c>
      <c r="T22" s="13">
        <f t="shared" si="3"/>
        <v>3.176355334104386</v>
      </c>
      <c r="U22" s="13">
        <f t="shared" si="3"/>
        <v>2.0594302994180209</v>
      </c>
      <c r="V22" s="13">
        <f t="shared" si="3"/>
        <v>1.9807104908772741</v>
      </c>
      <c r="W22" s="13">
        <f t="shared" si="3"/>
        <v>4.9067705811917799</v>
      </c>
      <c r="Y22">
        <v>18</v>
      </c>
      <c r="Z22">
        <f t="shared" si="6"/>
        <v>-2.5715785244790901E-2</v>
      </c>
      <c r="AA22">
        <f t="shared" si="6"/>
        <v>0.1921172048129165</v>
      </c>
      <c r="AC22">
        <f t="shared" si="6"/>
        <v>-0.42902322465911702</v>
      </c>
      <c r="AD22">
        <f t="shared" si="6"/>
        <v>3.1127013288437588E-2</v>
      </c>
      <c r="AE22">
        <f t="shared" si="6"/>
        <v>-0.23693180672588632</v>
      </c>
      <c r="AF22">
        <f t="shared" si="6"/>
        <v>0.12139175917163492</v>
      </c>
      <c r="AH22" s="8">
        <v>18</v>
      </c>
      <c r="AI22" s="8">
        <f t="shared" si="7"/>
        <v>2.7009144173565462</v>
      </c>
      <c r="AJ22" s="8">
        <f t="shared" ref="AJ22:AL37" si="9">AJ21+AD22</f>
        <v>2.0594302994180209</v>
      </c>
      <c r="AK22" s="8">
        <f t="shared" si="9"/>
        <v>1.9807104908772741</v>
      </c>
      <c r="AL22" s="8">
        <f t="shared" si="9"/>
        <v>4.9067705811917799</v>
      </c>
    </row>
    <row r="23" spans="1:38" x14ac:dyDescent="0.3">
      <c r="A23" s="1"/>
      <c r="B23">
        <v>19</v>
      </c>
      <c r="C23" s="5">
        <f>'S3 UE after recession'!C23</f>
        <v>5.9698838036518858</v>
      </c>
      <c r="D23" s="5">
        <f>'S3 UE after recession'!D23</f>
        <v>8.7843975420785458</v>
      </c>
      <c r="F23" s="5">
        <f>'S3 UE after recession'!F23</f>
        <v>10.435309217781153</v>
      </c>
      <c r="G23" s="13">
        <f>'S3 UE after recession'!G23+L23*$A$2/G$2</f>
        <v>7.8172979650534682</v>
      </c>
      <c r="H23" s="13">
        <f>'S3 UE after recession'!H23+M23*$A$2/H$2</f>
        <v>6.3941450759546239</v>
      </c>
      <c r="I23" s="13">
        <f>'S3 UE after recession'!I23+N23*$A$2/I$2</f>
        <v>9.7603925409249879</v>
      </c>
      <c r="J23" s="5"/>
      <c r="K23" s="5"/>
      <c r="L23" s="10">
        <f>'S4 GE after recession'!AJ23</f>
        <v>0.10099117727961564</v>
      </c>
      <c r="M23" s="10">
        <f>'S4 GE after recession'!AK23</f>
        <v>0.17925626073424022</v>
      </c>
      <c r="N23" s="10">
        <f>'S4 GE after recession'!AL23</f>
        <v>7.9960848694920525E-2</v>
      </c>
      <c r="P23">
        <v>19</v>
      </c>
      <c r="Q23" s="13">
        <f t="shared" si="3"/>
        <v>2.4366092765520126</v>
      </c>
      <c r="R23" s="13">
        <f t="shared" si="3"/>
        <v>3.9385048660346289</v>
      </c>
      <c r="T23" s="13">
        <f t="shared" si="3"/>
        <v>3.1920430694337565</v>
      </c>
      <c r="U23" s="13">
        <f t="shared" si="3"/>
        <v>2.3119373567755437</v>
      </c>
      <c r="V23" s="13">
        <f t="shared" si="3"/>
        <v>2.1273098017821441</v>
      </c>
      <c r="W23" s="13">
        <f t="shared" si="3"/>
        <v>4.7934620974420943</v>
      </c>
      <c r="Y23">
        <v>19</v>
      </c>
      <c r="Z23">
        <f t="shared" si="6"/>
        <v>5.7523877242787513E-2</v>
      </c>
      <c r="AA23">
        <f t="shared" si="6"/>
        <v>-0.1979636696295195</v>
      </c>
      <c r="AC23">
        <f t="shared" si="6"/>
        <v>1.5687735329370511E-2</v>
      </c>
      <c r="AD23">
        <f t="shared" si="6"/>
        <v>0.25250705735752277</v>
      </c>
      <c r="AE23">
        <f t="shared" si="6"/>
        <v>0.14659931090486999</v>
      </c>
      <c r="AF23">
        <f t="shared" si="6"/>
        <v>-0.11330848374968561</v>
      </c>
      <c r="AH23" s="8">
        <v>19</v>
      </c>
      <c r="AI23" s="8">
        <f t="shared" si="7"/>
        <v>2.6593303983374259</v>
      </c>
      <c r="AJ23" s="8">
        <f t="shared" si="9"/>
        <v>2.3119373567755437</v>
      </c>
      <c r="AK23" s="8">
        <f t="shared" si="9"/>
        <v>2.1273098017821441</v>
      </c>
      <c r="AL23" s="8">
        <f t="shared" si="9"/>
        <v>4.7934620974420943</v>
      </c>
    </row>
    <row r="24" spans="1:38" x14ac:dyDescent="0.3">
      <c r="A24" s="1"/>
      <c r="B24">
        <v>20</v>
      </c>
      <c r="C24" s="5">
        <f>'S3 UE after recession'!C24</f>
        <v>6.0633259716792836</v>
      </c>
      <c r="D24" s="5">
        <f>'S3 UE after recession'!D24</f>
        <v>8.6438136161070407</v>
      </c>
      <c r="F24" s="5">
        <f>'S3 UE after recession'!F24</f>
        <v>10.315859911201136</v>
      </c>
      <c r="G24" s="13">
        <f>'S3 UE after recession'!G24+L24*$A$2/G$2</f>
        <v>7.7929356304847648</v>
      </c>
      <c r="H24" s="13">
        <f>'S3 UE after recession'!H24+M24*$A$2/H$2</f>
        <v>6.5234072802955989</v>
      </c>
      <c r="I24" s="13">
        <f>'S3 UE after recession'!I24+N24*$A$2/I$2</f>
        <v>9.8812853955084563</v>
      </c>
      <c r="J24" s="5"/>
      <c r="K24" s="5"/>
      <c r="L24" s="10">
        <f>'S4 GE after recession'!AJ24</f>
        <v>9.9433760941824101E-2</v>
      </c>
      <c r="M24" s="10">
        <f>'S4 GE after recession'!AK24</f>
        <v>0.1717552086753904</v>
      </c>
      <c r="N24" s="10">
        <f>'S4 GE after recession'!AL24</f>
        <v>7.2374746146198543E-2</v>
      </c>
      <c r="P24">
        <v>20</v>
      </c>
      <c r="Q24" s="13">
        <f t="shared" si="3"/>
        <v>2.5300514445794104</v>
      </c>
      <c r="R24" s="13">
        <f t="shared" si="3"/>
        <v>3.7979209400631238</v>
      </c>
      <c r="T24" s="13">
        <f t="shared" si="3"/>
        <v>3.0725937628537388</v>
      </c>
      <c r="U24" s="13">
        <f t="shared" si="3"/>
        <v>2.2875750222068403</v>
      </c>
      <c r="V24" s="13">
        <f t="shared" si="3"/>
        <v>2.2565720061231191</v>
      </c>
      <c r="W24" s="13">
        <f t="shared" si="3"/>
        <v>4.9143549520255627</v>
      </c>
      <c r="Y24">
        <v>20</v>
      </c>
      <c r="Z24">
        <f t="shared" si="6"/>
        <v>9.3442168027397798E-2</v>
      </c>
      <c r="AA24">
        <f t="shared" si="6"/>
        <v>-0.14058392597150515</v>
      </c>
      <c r="AC24">
        <f t="shared" si="6"/>
        <v>-0.11944930658001773</v>
      </c>
      <c r="AD24">
        <f t="shared" si="6"/>
        <v>-2.4362334568703403E-2</v>
      </c>
      <c r="AE24">
        <f t="shared" si="6"/>
        <v>0.12926220434097502</v>
      </c>
      <c r="AF24">
        <f t="shared" si="6"/>
        <v>0.12089285458346843</v>
      </c>
      <c r="AH24" s="8">
        <v>20</v>
      </c>
      <c r="AI24" s="8">
        <f t="shared" si="7"/>
        <v>2.6038000434960509</v>
      </c>
      <c r="AJ24" s="8">
        <f t="shared" si="9"/>
        <v>2.2875750222068403</v>
      </c>
      <c r="AK24" s="8">
        <f t="shared" si="9"/>
        <v>2.2565720061231191</v>
      </c>
      <c r="AL24" s="8">
        <f t="shared" si="9"/>
        <v>4.9143549520255627</v>
      </c>
    </row>
    <row r="25" spans="1:38" x14ac:dyDescent="0.3">
      <c r="A25" s="1"/>
      <c r="B25">
        <v>21</v>
      </c>
      <c r="C25" s="5">
        <f>'S3 UE after recession'!C25</f>
        <v>5.9505965939266616</v>
      </c>
      <c r="D25" s="5">
        <f>'S3 UE after recession'!D25</f>
        <v>8.4195322954057907</v>
      </c>
      <c r="F25" s="5">
        <f>'S3 UE after recession'!F25</f>
        <v>10.16710578554156</v>
      </c>
      <c r="G25" s="13">
        <f>'S3 UE after recession'!G25+L25*$A$2/G$2</f>
        <v>7.802254828758171</v>
      </c>
      <c r="H25" s="13">
        <f>'S3 UE after recession'!H25+M25*$A$2/H$2</f>
        <v>6.6320185059492118</v>
      </c>
      <c r="I25" s="13">
        <f>'S3 UE after recession'!I25+N25*$A$2/I$2</f>
        <v>9.8952008137205496</v>
      </c>
      <c r="J25" s="5"/>
      <c r="K25" s="5"/>
      <c r="L25" s="10">
        <f>'S4 GE after recession'!AJ25</f>
        <v>0.1147044087934582</v>
      </c>
      <c r="M25" s="10">
        <f>'S4 GE after recession'!AK25</f>
        <v>0.17887260831638127</v>
      </c>
      <c r="N25" s="10">
        <f>'S4 GE after recession'!AL25</f>
        <v>3.6537610087567923E-2</v>
      </c>
      <c r="P25">
        <v>21</v>
      </c>
      <c r="Q25" s="13">
        <f t="shared" si="3"/>
        <v>2.4173220668267885</v>
      </c>
      <c r="R25" s="13">
        <f t="shared" si="3"/>
        <v>3.5736396193618738</v>
      </c>
      <c r="T25" s="13">
        <f t="shared" si="3"/>
        <v>2.9238396371941633</v>
      </c>
      <c r="U25" s="13">
        <f t="shared" si="3"/>
        <v>2.2968942204802465</v>
      </c>
      <c r="V25" s="13">
        <f t="shared" si="3"/>
        <v>2.3651832317767321</v>
      </c>
      <c r="W25" s="13">
        <f t="shared" si="3"/>
        <v>4.928270370237656</v>
      </c>
      <c r="Y25">
        <v>21</v>
      </c>
      <c r="Z25">
        <f t="shared" si="6"/>
        <v>-0.11272937775262193</v>
      </c>
      <c r="AA25">
        <f t="shared" si="6"/>
        <v>-0.22428132070124995</v>
      </c>
      <c r="AC25">
        <f t="shared" si="6"/>
        <v>-0.14875412565957546</v>
      </c>
      <c r="AD25">
        <f t="shared" si="6"/>
        <v>9.3191982734062151E-3</v>
      </c>
      <c r="AE25">
        <f t="shared" si="6"/>
        <v>0.10861122565361292</v>
      </c>
      <c r="AF25">
        <f t="shared" si="6"/>
        <v>1.39154182120933E-2</v>
      </c>
      <c r="AH25" s="8">
        <v>21</v>
      </c>
      <c r="AI25" s="8">
        <f t="shared" si="7"/>
        <v>2.4418784354582352</v>
      </c>
      <c r="AJ25" s="8">
        <f t="shared" si="9"/>
        <v>2.2968942204802465</v>
      </c>
      <c r="AK25" s="8">
        <f t="shared" si="9"/>
        <v>2.3651832317767321</v>
      </c>
      <c r="AL25" s="8">
        <f t="shared" si="9"/>
        <v>4.928270370237656</v>
      </c>
    </row>
    <row r="26" spans="1:38" x14ac:dyDescent="0.3">
      <c r="A26" s="1"/>
      <c r="B26">
        <v>22</v>
      </c>
      <c r="C26" s="5">
        <f>'S3 UE after recession'!C26</f>
        <v>5.8370251673107738</v>
      </c>
      <c r="D26" s="5">
        <f>'S3 UE after recession'!D26</f>
        <v>8.410649455425574</v>
      </c>
      <c r="F26" s="5">
        <f>'S3 UE after recession'!F26</f>
        <v>10.067150438643994</v>
      </c>
      <c r="G26" s="13">
        <f>'S3 UE after recession'!G26+L26*$A$2/G$2</f>
        <v>8.0978952077214874</v>
      </c>
      <c r="H26" s="13">
        <f>'S3 UE after recession'!H26+M26*$A$2/H$2</f>
        <v>6.3864450465678457</v>
      </c>
      <c r="I26" s="13">
        <f>'S3 UE after recession'!I26+N26*$A$2/I$2</f>
        <v>10.256889427626017</v>
      </c>
      <c r="J26" s="5"/>
      <c r="K26" s="5"/>
      <c r="L26" s="10">
        <f>'S4 GE after recession'!AJ26</f>
        <v>0.12907477832906994</v>
      </c>
      <c r="M26" s="10">
        <f>'S4 GE after recession'!AK26</f>
        <v>0.14506176729320525</v>
      </c>
      <c r="N26" s="10">
        <f>'S4 GE after recession'!AL26</f>
        <v>6.6784002836973666E-2</v>
      </c>
      <c r="P26">
        <v>22</v>
      </c>
      <c r="Q26" s="13">
        <f t="shared" si="3"/>
        <v>2.3037506402109007</v>
      </c>
      <c r="R26" s="13">
        <f t="shared" si="3"/>
        <v>3.564756779381657</v>
      </c>
      <c r="T26" s="13">
        <f t="shared" si="3"/>
        <v>2.823884290296597</v>
      </c>
      <c r="U26" s="13">
        <f t="shared" si="3"/>
        <v>2.5925345994435629</v>
      </c>
      <c r="V26" s="13">
        <f t="shared" si="3"/>
        <v>2.119609772395366</v>
      </c>
      <c r="W26" s="13">
        <f t="shared" si="3"/>
        <v>5.2899589841431238</v>
      </c>
      <c r="Y26">
        <v>22</v>
      </c>
      <c r="Z26">
        <f t="shared" si="6"/>
        <v>-0.11357142661588782</v>
      </c>
      <c r="AA26">
        <f t="shared" si="6"/>
        <v>-8.8828399802167723E-3</v>
      </c>
      <c r="AC26">
        <f t="shared" si="6"/>
        <v>-9.9955346897566244E-2</v>
      </c>
      <c r="AD26">
        <f t="shared" si="6"/>
        <v>0.29564037896331641</v>
      </c>
      <c r="AE26">
        <f t="shared" si="6"/>
        <v>-0.2455734593813661</v>
      </c>
      <c r="AF26">
        <f t="shared" si="6"/>
        <v>0.3616886139054678</v>
      </c>
      <c r="AH26" s="8">
        <v>22</v>
      </c>
      <c r="AI26" s="8">
        <f t="shared" si="7"/>
        <v>2.3677418976270115</v>
      </c>
      <c r="AJ26" s="8">
        <f t="shared" si="9"/>
        <v>2.5925345994435629</v>
      </c>
      <c r="AK26" s="8">
        <f t="shared" si="9"/>
        <v>2.119609772395366</v>
      </c>
      <c r="AL26" s="8">
        <f t="shared" si="9"/>
        <v>5.2899589841431238</v>
      </c>
    </row>
    <row r="27" spans="1:38" x14ac:dyDescent="0.3">
      <c r="A27" s="1"/>
      <c r="B27">
        <v>23</v>
      </c>
      <c r="C27" s="5">
        <f>'S3 UE after recession'!C27</f>
        <v>6.0392239462660022</v>
      </c>
      <c r="D27" s="5">
        <f>'S3 UE after recession'!D27</f>
        <v>8.37726882153882</v>
      </c>
      <c r="F27" s="5">
        <f>'S3 UE after recession'!F27</f>
        <v>10.051931104139292</v>
      </c>
      <c r="G27" s="13">
        <f>'S3 UE after recession'!G27+L27*$A$2/G$2</f>
        <v>8.22247237598841</v>
      </c>
      <c r="H27" s="13">
        <f>'S3 UE after recession'!H27+M27*$A$2/H$2</f>
        <v>6.3244785203950409</v>
      </c>
      <c r="I27" s="13">
        <f>'S3 UE after recession'!I27+N27*$A$2/I$2</f>
        <v>10.092409302758112</v>
      </c>
      <c r="J27" s="5"/>
      <c r="K27" s="5"/>
      <c r="L27" s="10">
        <f>'S4 GE after recession'!AJ27</f>
        <v>0.10660849474210422</v>
      </c>
      <c r="M27" s="10">
        <f>'S4 GE after recession'!AK27</f>
        <v>0.11264489121677414</v>
      </c>
      <c r="N27" s="10">
        <f>'S4 GE after recession'!AL27</f>
        <v>5.2228140384005708E-2</v>
      </c>
      <c r="P27">
        <v>23</v>
      </c>
      <c r="Q27" s="13">
        <f t="shared" si="3"/>
        <v>2.5059494191661291</v>
      </c>
      <c r="R27" s="13">
        <f t="shared" si="3"/>
        <v>3.5313761454949031</v>
      </c>
      <c r="T27" s="13">
        <f t="shared" si="3"/>
        <v>2.8086649557918957</v>
      </c>
      <c r="U27" s="13">
        <f t="shared" si="3"/>
        <v>2.7171117677104855</v>
      </c>
      <c r="V27" s="13">
        <f t="shared" si="3"/>
        <v>2.0576432462225611</v>
      </c>
      <c r="W27" s="13">
        <f t="shared" si="3"/>
        <v>5.1254788592752183</v>
      </c>
      <c r="Y27">
        <v>23</v>
      </c>
      <c r="Z27">
        <f t="shared" si="6"/>
        <v>0.20219877895522842</v>
      </c>
      <c r="AA27">
        <f t="shared" si="6"/>
        <v>-3.3380633886753941E-2</v>
      </c>
      <c r="AC27">
        <f t="shared" si="6"/>
        <v>-1.5219334504701365E-2</v>
      </c>
      <c r="AD27">
        <f t="shared" si="6"/>
        <v>0.12457716826692256</v>
      </c>
      <c r="AE27">
        <f t="shared" si="6"/>
        <v>-6.1966526172804848E-2</v>
      </c>
      <c r="AF27">
        <f t="shared" si="6"/>
        <v>-0.16448012486790553</v>
      </c>
      <c r="AH27" s="8">
        <v>23</v>
      </c>
      <c r="AI27" s="8">
        <f t="shared" si="7"/>
        <v>2.4189415011482693</v>
      </c>
      <c r="AJ27" s="8">
        <f t="shared" si="9"/>
        <v>2.7171117677104855</v>
      </c>
      <c r="AK27" s="8">
        <f t="shared" si="9"/>
        <v>2.0576432462225611</v>
      </c>
      <c r="AL27" s="8">
        <f t="shared" si="9"/>
        <v>5.1254788592752183</v>
      </c>
    </row>
    <row r="28" spans="1:38" x14ac:dyDescent="0.3">
      <c r="A28" s="1"/>
      <c r="B28">
        <v>24</v>
      </c>
      <c r="C28" s="5">
        <f>'S3 UE after recession'!C28</f>
        <v>6.0192700729927013</v>
      </c>
      <c r="D28" s="5">
        <f>'S3 UE after recession'!D28</f>
        <v>8.2694960212201583</v>
      </c>
      <c r="F28" s="5">
        <f>'S3 UE after recession'!F28</f>
        <v>9.4384194137227517</v>
      </c>
      <c r="G28" s="13">
        <f>'S3 UE after recession'!G28+L28*$A$2/G$2</f>
        <v>8.1762400285145738</v>
      </c>
      <c r="H28" s="13">
        <f>'S3 UE after recession'!H28+M28*$A$2/H$2</f>
        <v>6.2599099913229992</v>
      </c>
      <c r="I28" s="13">
        <f>'S3 UE after recession'!I28+N28*$A$2/I$2</f>
        <v>9.9885387816578408</v>
      </c>
      <c r="J28" s="5"/>
      <c r="K28" s="5"/>
      <c r="L28" s="10">
        <f>'S4 GE after recession'!AJ28</f>
        <v>0.13488309386162944</v>
      </c>
      <c r="M28" s="10">
        <f>'S4 GE after recession'!AK28</f>
        <v>0.10016429979126996</v>
      </c>
      <c r="N28" s="10">
        <f>'S4 GE after recession'!AL28</f>
        <v>3.400101395552603E-2</v>
      </c>
      <c r="P28">
        <v>24</v>
      </c>
      <c r="Q28" s="13">
        <f t="shared" si="3"/>
        <v>2.4859955458928282</v>
      </c>
      <c r="R28" s="13">
        <f t="shared" si="3"/>
        <v>3.4236033451762413</v>
      </c>
      <c r="T28" s="13">
        <f t="shared" si="3"/>
        <v>2.1951532653753549</v>
      </c>
      <c r="U28" s="13">
        <f t="shared" si="3"/>
        <v>2.6708794202366493</v>
      </c>
      <c r="V28" s="13">
        <f t="shared" si="3"/>
        <v>1.9930747171505194</v>
      </c>
      <c r="W28" s="13">
        <f t="shared" si="3"/>
        <v>5.0216083381749472</v>
      </c>
      <c r="Y28">
        <v>24</v>
      </c>
      <c r="Z28">
        <f t="shared" si="6"/>
        <v>-1.9953873273300893E-2</v>
      </c>
      <c r="AA28">
        <f t="shared" si="6"/>
        <v>-0.10777280031866177</v>
      </c>
      <c r="AC28">
        <f t="shared" si="6"/>
        <v>-0.61351169041654074</v>
      </c>
      <c r="AD28">
        <f t="shared" si="6"/>
        <v>-4.6232347473836199E-2</v>
      </c>
      <c r="AE28">
        <f t="shared" si="6"/>
        <v>-6.4568529072041692E-2</v>
      </c>
      <c r="AF28">
        <f t="shared" si="6"/>
        <v>-0.10387052110027106</v>
      </c>
      <c r="AH28" s="8">
        <v>24</v>
      </c>
      <c r="AI28" s="8">
        <f t="shared" si="7"/>
        <v>2.1718620464787683</v>
      </c>
      <c r="AJ28" s="8">
        <f t="shared" si="9"/>
        <v>2.6708794202366493</v>
      </c>
      <c r="AK28" s="8">
        <f t="shared" si="9"/>
        <v>1.9930747171505194</v>
      </c>
      <c r="AL28" s="8">
        <f t="shared" si="9"/>
        <v>5.0216083381749472</v>
      </c>
    </row>
    <row r="29" spans="1:38" x14ac:dyDescent="0.3">
      <c r="A29" s="1"/>
      <c r="B29">
        <v>25</v>
      </c>
      <c r="C29" s="5">
        <f>'S3 UE after recession'!C29</f>
        <v>5.8375398357719419</v>
      </c>
      <c r="D29" s="5">
        <f>'S3 UE after recession'!D29</f>
        <v>8.2026078022222464</v>
      </c>
      <c r="F29" s="5">
        <f>'S3 UE after recession'!F29</f>
        <v>9.4652992488706325</v>
      </c>
      <c r="G29" s="13">
        <f>'S3 UE after recession'!G29+L29*$A$2/G$2</f>
        <v>8.236319897197049</v>
      </c>
      <c r="H29" s="13">
        <f>'S3 UE after recession'!H29+M29*$A$2/H$2</f>
        <v>6.3243708772140685</v>
      </c>
      <c r="I29" s="13">
        <f>'S3 UE after recession'!I29+N29*$A$2/I$2</f>
        <v>9.8860316972854445</v>
      </c>
      <c r="J29" s="5"/>
      <c r="K29" s="5"/>
      <c r="L29" s="10">
        <f>'S4 GE after recession'!AJ29</f>
        <v>0.16424933472238495</v>
      </c>
      <c r="M29" s="10">
        <f>'S4 GE after recession'!AK29</f>
        <v>7.6142141183757228E-2</v>
      </c>
      <c r="N29" s="10">
        <f>'S4 GE after recession'!AL29</f>
        <v>2.6299340080328353E-2</v>
      </c>
      <c r="P29">
        <v>25</v>
      </c>
      <c r="Q29" s="13">
        <f t="shared" si="3"/>
        <v>2.3042653086720688</v>
      </c>
      <c r="R29" s="13">
        <f t="shared" si="3"/>
        <v>3.3567151261783295</v>
      </c>
      <c r="T29" s="13">
        <f t="shared" si="3"/>
        <v>2.2220331005232357</v>
      </c>
      <c r="U29" s="13">
        <f t="shared" si="3"/>
        <v>2.7309592889191245</v>
      </c>
      <c r="V29" s="13">
        <f t="shared" si="3"/>
        <v>2.0575356030415888</v>
      </c>
      <c r="W29" s="13">
        <f t="shared" si="3"/>
        <v>4.9191012538025509</v>
      </c>
      <c r="Y29">
        <v>25</v>
      </c>
      <c r="Z29">
        <f t="shared" si="6"/>
        <v>-0.18173023722075943</v>
      </c>
      <c r="AA29">
        <f t="shared" si="6"/>
        <v>-6.6888218997911864E-2</v>
      </c>
      <c r="AC29">
        <f t="shared" si="6"/>
        <v>2.6879835147880726E-2</v>
      </c>
      <c r="AD29">
        <f t="shared" si="6"/>
        <v>6.0079868682475279E-2</v>
      </c>
      <c r="AE29">
        <f t="shared" si="6"/>
        <v>6.4460885891069353E-2</v>
      </c>
      <c r="AF29">
        <f t="shared" si="6"/>
        <v>-0.10250708437239631</v>
      </c>
      <c r="AH29" s="8">
        <v>25</v>
      </c>
      <c r="AI29" s="8">
        <f t="shared" si="7"/>
        <v>2.0979491727885047</v>
      </c>
      <c r="AJ29" s="8">
        <f t="shared" si="9"/>
        <v>2.7309592889191245</v>
      </c>
      <c r="AK29" s="8">
        <f t="shared" si="9"/>
        <v>2.0575356030415888</v>
      </c>
      <c r="AL29" s="8">
        <f t="shared" si="9"/>
        <v>4.9191012538025509</v>
      </c>
    </row>
    <row r="30" spans="1:38" x14ac:dyDescent="0.3">
      <c r="A30" s="1"/>
      <c r="B30">
        <v>26</v>
      </c>
      <c r="C30" s="5">
        <f>'S3 UE after recession'!C30</f>
        <v>5.7278348598261193</v>
      </c>
      <c r="D30" s="5">
        <f>'S3 UE after recession'!D30</f>
        <v>7.9360397750015803</v>
      </c>
      <c r="F30" s="5">
        <f>'S3 UE after recession'!F30</f>
        <v>9.1559956544194918</v>
      </c>
      <c r="G30" s="13">
        <f>'S3 UE after recession'!G30+L30*$A$2/G$2</f>
        <v>8.0626653927224616</v>
      </c>
      <c r="H30" s="13">
        <f>'S3 UE after recession'!H30+M30*$A$2/H$2</f>
        <v>6.3343055452306256</v>
      </c>
      <c r="I30" s="13">
        <f>'S3 UE after recession'!I30+N30*$A$2/I$2</f>
        <v>9.8390501461729656</v>
      </c>
      <c r="J30" s="5"/>
      <c r="K30" s="5"/>
      <c r="L30" s="10">
        <f>'S4 GE after recession'!AJ30</f>
        <v>0.11822010726240978</v>
      </c>
      <c r="M30" s="10">
        <f>'S4 GE after recession'!AK30</f>
        <v>5.8286254399824759E-2</v>
      </c>
      <c r="N30" s="10">
        <f>'S4 GE after recession'!AL30</f>
        <v>7.611151114483565E-3</v>
      </c>
      <c r="P30">
        <v>26</v>
      </c>
      <c r="Q30" s="13">
        <f t="shared" si="3"/>
        <v>2.1945603327262462</v>
      </c>
      <c r="R30" s="13">
        <f t="shared" si="3"/>
        <v>3.0901470989576634</v>
      </c>
      <c r="T30" s="13">
        <f t="shared" si="3"/>
        <v>1.912729506072095</v>
      </c>
      <c r="U30" s="13">
        <f t="shared" si="3"/>
        <v>2.5573047844445371</v>
      </c>
      <c r="V30" s="13">
        <f t="shared" si="3"/>
        <v>2.0674702710581458</v>
      </c>
      <c r="W30" s="13">
        <f t="shared" si="3"/>
        <v>4.872119702690072</v>
      </c>
      <c r="Y30">
        <v>26</v>
      </c>
      <c r="Z30">
        <f t="shared" si="6"/>
        <v>-0.10970497594582262</v>
      </c>
      <c r="AA30">
        <f t="shared" si="6"/>
        <v>-0.26656802722066608</v>
      </c>
      <c r="AC30">
        <f t="shared" si="6"/>
        <v>-0.30930359445114064</v>
      </c>
      <c r="AD30">
        <f t="shared" si="6"/>
        <v>-0.17365450447458741</v>
      </c>
      <c r="AE30">
        <f t="shared" si="6"/>
        <v>9.9346680165570689E-3</v>
      </c>
      <c r="AF30">
        <f t="shared" si="6"/>
        <v>-4.6981551112478925E-2</v>
      </c>
      <c r="AH30" s="8">
        <v>26</v>
      </c>
      <c r="AI30" s="8">
        <f t="shared" si="7"/>
        <v>1.869423640249295</v>
      </c>
      <c r="AJ30" s="8">
        <f t="shared" si="9"/>
        <v>2.5573047844445371</v>
      </c>
      <c r="AK30" s="8">
        <f t="shared" si="9"/>
        <v>2.0674702710581458</v>
      </c>
      <c r="AL30" s="8">
        <f t="shared" si="9"/>
        <v>4.872119702690072</v>
      </c>
    </row>
    <row r="31" spans="1:38" x14ac:dyDescent="0.3">
      <c r="A31" s="1"/>
      <c r="B31">
        <v>27</v>
      </c>
      <c r="C31" s="5">
        <f>'S3 UE after recession'!C31</f>
        <v>5.8168131068801889</v>
      </c>
      <c r="D31" s="5">
        <f>'S3 UE after recession'!D31</f>
        <v>7.711741299816838</v>
      </c>
      <c r="F31" s="5">
        <f>'S3 UE after recession'!F31</f>
        <v>8.833515000982791</v>
      </c>
      <c r="G31" s="13">
        <f>'S3 UE after recession'!G31+L31*$A$2/G$2</f>
        <v>7.8500543252328594</v>
      </c>
      <c r="H31" s="13">
        <f>'S3 UE after recession'!H31+M31*$A$2/H$2</f>
        <v>6.5740630919537244</v>
      </c>
      <c r="I31" s="13">
        <f>'S3 UE after recession'!I31+N31*$A$2/I$2</f>
        <v>9.9200219329065469</v>
      </c>
      <c r="J31" s="5"/>
      <c r="K31" s="5"/>
      <c r="L31" s="10">
        <f>'S4 GE after recession'!AJ31</f>
        <v>0.13350215965004505</v>
      </c>
      <c r="M31" s="10">
        <f>'S4 GE after recession'!AK31</f>
        <v>7.2241825029419754E-2</v>
      </c>
      <c r="N31" s="10">
        <f>'S4 GE after recession'!AL31</f>
        <v>1.3710247426513472E-2</v>
      </c>
      <c r="P31">
        <v>27</v>
      </c>
      <c r="Q31" s="13">
        <f t="shared" si="3"/>
        <v>2.2835385797803158</v>
      </c>
      <c r="R31" s="13">
        <f t="shared" si="3"/>
        <v>2.865848623772921</v>
      </c>
      <c r="T31" s="13">
        <f t="shared" si="3"/>
        <v>1.5902488526353942</v>
      </c>
      <c r="U31" s="13">
        <f t="shared" si="3"/>
        <v>2.3446937169549349</v>
      </c>
      <c r="V31" s="13">
        <f t="shared" si="3"/>
        <v>2.3072278177812446</v>
      </c>
      <c r="W31" s="13">
        <f t="shared" si="3"/>
        <v>4.9530914894236533</v>
      </c>
      <c r="Y31">
        <v>27</v>
      </c>
      <c r="Z31">
        <f t="shared" si="6"/>
        <v>8.8978247054069648E-2</v>
      </c>
      <c r="AA31">
        <f t="shared" si="6"/>
        <v>-0.22429847518474233</v>
      </c>
      <c r="AC31">
        <f t="shared" si="6"/>
        <v>-0.32248065343670085</v>
      </c>
      <c r="AD31">
        <f t="shared" si="6"/>
        <v>-0.21261106748960223</v>
      </c>
      <c r="AE31">
        <f t="shared" si="6"/>
        <v>0.23975754672309879</v>
      </c>
      <c r="AF31">
        <f t="shared" si="6"/>
        <v>8.0971786733581297E-2</v>
      </c>
      <c r="AH31" s="8">
        <v>27</v>
      </c>
      <c r="AI31" s="8">
        <f t="shared" si="7"/>
        <v>1.7168233463935039</v>
      </c>
      <c r="AJ31" s="8">
        <f t="shared" si="9"/>
        <v>2.3446937169549349</v>
      </c>
      <c r="AK31" s="8">
        <f t="shared" si="9"/>
        <v>2.3072278177812446</v>
      </c>
      <c r="AL31" s="8">
        <f t="shared" si="9"/>
        <v>4.9530914894236533</v>
      </c>
    </row>
    <row r="32" spans="1:38" x14ac:dyDescent="0.3">
      <c r="A32" s="1"/>
      <c r="B32">
        <v>28</v>
      </c>
      <c r="C32" s="5">
        <f>'S3 UE after recession'!C32</f>
        <v>5.7254023598956287</v>
      </c>
      <c r="D32" s="5">
        <f>'S3 UE after recession'!D32</f>
        <v>7.5933413852859317</v>
      </c>
      <c r="F32" s="5">
        <f>'S3 UE after recession'!F32</f>
        <v>8.4640196742345939</v>
      </c>
      <c r="G32" s="13">
        <f>'S3 UE after recession'!G32+L32*$A$2/G$2</f>
        <v>7.9765021574709172</v>
      </c>
      <c r="H32" s="13">
        <f>'S3 UE after recession'!H32+M32*$A$2/H$2</f>
        <v>6.4397932925174155</v>
      </c>
      <c r="I32" s="13">
        <f>'S3 UE after recession'!I32+N32*$A$2/I$2</f>
        <v>9.9137047373439149</v>
      </c>
      <c r="J32" s="5"/>
      <c r="K32" s="5"/>
      <c r="L32" s="10">
        <f>'S4 GE after recession'!AJ32</f>
        <v>0.13878220595800425</v>
      </c>
      <c r="M32" s="10">
        <f>'S4 GE after recession'!AK32</f>
        <v>7.6275889072195152E-2</v>
      </c>
      <c r="N32" s="10">
        <f>'S4 GE after recession'!AL32</f>
        <v>7.3131660505179885E-3</v>
      </c>
      <c r="P32">
        <v>28</v>
      </c>
      <c r="Q32" s="13">
        <f t="shared" si="3"/>
        <v>2.1921278327957556</v>
      </c>
      <c r="R32" s="13">
        <f t="shared" si="3"/>
        <v>2.7474487092420148</v>
      </c>
      <c r="T32" s="13">
        <f t="shared" si="3"/>
        <v>1.2207535258871971</v>
      </c>
      <c r="U32" s="13">
        <f t="shared" si="3"/>
        <v>2.4711415491929927</v>
      </c>
      <c r="V32" s="13">
        <f t="shared" si="3"/>
        <v>2.1729580183449357</v>
      </c>
      <c r="W32" s="13">
        <f t="shared" si="3"/>
        <v>4.9467742938610213</v>
      </c>
      <c r="Y32">
        <v>28</v>
      </c>
      <c r="Z32">
        <f t="shared" si="6"/>
        <v>-9.1410746984560198E-2</v>
      </c>
      <c r="AA32">
        <f t="shared" si="6"/>
        <v>-0.11839991453090626</v>
      </c>
      <c r="AC32">
        <f t="shared" si="6"/>
        <v>-0.36949532674819707</v>
      </c>
      <c r="AD32">
        <f t="shared" si="6"/>
        <v>0.12644783223805778</v>
      </c>
      <c r="AE32">
        <f t="shared" si="6"/>
        <v>-0.1342697994363089</v>
      </c>
      <c r="AF32">
        <f t="shared" si="6"/>
        <v>-6.3171955626319942E-3</v>
      </c>
      <c r="AH32" s="8">
        <v>28</v>
      </c>
      <c r="AI32" s="8">
        <f t="shared" si="7"/>
        <v>1.523721350305616</v>
      </c>
      <c r="AJ32" s="8">
        <f t="shared" si="9"/>
        <v>2.4711415491929927</v>
      </c>
      <c r="AK32" s="8">
        <f t="shared" si="9"/>
        <v>2.1729580183449357</v>
      </c>
      <c r="AL32" s="8">
        <f t="shared" si="9"/>
        <v>4.9467742938610213</v>
      </c>
    </row>
    <row r="33" spans="1:38" x14ac:dyDescent="0.3">
      <c r="A33" s="1"/>
      <c r="B33">
        <v>29</v>
      </c>
      <c r="C33" s="5">
        <f>'S3 UE after recession'!C33</f>
        <v>5.6699190176133811</v>
      </c>
      <c r="D33" s="5">
        <f>'S3 UE after recession'!D33</f>
        <v>7.6556722996260946</v>
      </c>
      <c r="F33" s="5">
        <f>'S3 UE after recession'!F33</f>
        <v>8.3069965368967402</v>
      </c>
      <c r="G33" s="13">
        <f>'S3 UE after recession'!G33+L33*$A$2/G$2</f>
        <v>7.9436417363940617</v>
      </c>
      <c r="H33" s="13">
        <f>'S3 UE after recession'!H33+M33*$A$2/H$2</f>
        <v>6.1477820254878814</v>
      </c>
      <c r="I33" s="13">
        <f>'S3 UE after recession'!I33+N33*$A$2/I$2</f>
        <v>9.6367664784048017</v>
      </c>
      <c r="J33" s="5"/>
      <c r="K33" s="5"/>
      <c r="L33" s="10">
        <f>'S4 GE after recession'!AJ33</f>
        <v>0.13351627598480514</v>
      </c>
      <c r="M33" s="10">
        <f>'S4 GE after recession'!AK33</f>
        <v>1.935177447274599E-2</v>
      </c>
      <c r="N33" s="10">
        <f>'S4 GE after recession'!AL33</f>
        <v>-8.0948920054153134E-4</v>
      </c>
      <c r="P33">
        <v>29</v>
      </c>
      <c r="Q33" s="13">
        <f t="shared" si="3"/>
        <v>2.136644490513508</v>
      </c>
      <c r="R33" s="13">
        <f t="shared" si="3"/>
        <v>2.8097796235821777</v>
      </c>
      <c r="T33" s="13">
        <f t="shared" si="3"/>
        <v>1.0637303885493434</v>
      </c>
      <c r="U33" s="13">
        <f t="shared" si="3"/>
        <v>2.4382811281161372</v>
      </c>
      <c r="V33" s="13">
        <f t="shared" si="3"/>
        <v>1.8809467513154017</v>
      </c>
      <c r="W33" s="13">
        <f t="shared" si="3"/>
        <v>4.6698360349219081</v>
      </c>
      <c r="Y33">
        <v>29</v>
      </c>
      <c r="Z33">
        <f t="shared" si="6"/>
        <v>-5.5483342282247605E-2</v>
      </c>
      <c r="AA33">
        <f t="shared" si="6"/>
        <v>6.2330914340162913E-2</v>
      </c>
      <c r="AC33">
        <f t="shared" si="6"/>
        <v>-0.15702313733785367</v>
      </c>
      <c r="AD33">
        <f t="shared" si="6"/>
        <v>-3.2860421076855495E-2</v>
      </c>
      <c r="AE33">
        <f t="shared" si="6"/>
        <v>-0.29201126702953406</v>
      </c>
      <c r="AF33">
        <f t="shared" si="6"/>
        <v>-0.27693825893911317</v>
      </c>
      <c r="AH33" s="8">
        <v>29</v>
      </c>
      <c r="AI33" s="8">
        <f t="shared" si="7"/>
        <v>1.4736628285456366</v>
      </c>
      <c r="AJ33" s="8">
        <f t="shared" si="9"/>
        <v>2.4382811281161372</v>
      </c>
      <c r="AK33" s="8">
        <f t="shared" si="9"/>
        <v>1.8809467513154017</v>
      </c>
      <c r="AL33" s="8">
        <f t="shared" si="9"/>
        <v>4.6698360349219081</v>
      </c>
    </row>
    <row r="34" spans="1:38" x14ac:dyDescent="0.3">
      <c r="A34" s="1"/>
      <c r="B34">
        <v>30</v>
      </c>
      <c r="C34" s="5">
        <f>'S3 UE after recession'!C34</f>
        <v>5.6582304668643539</v>
      </c>
      <c r="D34" s="5">
        <f>'S3 UE after recession'!D34</f>
        <v>7.3586027731697392</v>
      </c>
      <c r="F34" s="5">
        <f>'S3 UE after recession'!F34</f>
        <v>8.0278765517917456</v>
      </c>
      <c r="G34" s="13">
        <f>'S3 UE after recession'!G34+L34*$A$2/G$2</f>
        <v>7.9044829875595477</v>
      </c>
      <c r="H34" s="13">
        <f>'S3 UE after recession'!H34+M34*$A$2/H$2</f>
        <v>6.1038317656198444</v>
      </c>
      <c r="I34" s="13">
        <f>'S3 UE after recession'!I34+N34*$A$2/I$2</f>
        <v>9.4924657381689457</v>
      </c>
      <c r="J34" s="5"/>
      <c r="K34" s="5"/>
      <c r="L34" s="10">
        <f>'S4 GE after recession'!AJ34</f>
        <v>0.16827325790840336</v>
      </c>
      <c r="M34" s="10">
        <f>'S4 GE after recession'!AK34</f>
        <v>4.1426938059886953E-3</v>
      </c>
      <c r="N34" s="10">
        <f>'S4 GE after recession'!AL34</f>
        <v>1.8284683874437657E-2</v>
      </c>
      <c r="P34">
        <v>30</v>
      </c>
      <c r="Q34" s="13">
        <f t="shared" si="3"/>
        <v>2.1249559397644808</v>
      </c>
      <c r="R34" s="13">
        <f t="shared" si="3"/>
        <v>2.5127100971258223</v>
      </c>
      <c r="T34" s="13">
        <f t="shared" si="3"/>
        <v>0.78461040344434885</v>
      </c>
      <c r="U34" s="13">
        <f t="shared" si="3"/>
        <v>2.3991223792816232</v>
      </c>
      <c r="V34" s="13">
        <f t="shared" si="3"/>
        <v>1.8369964914473647</v>
      </c>
      <c r="W34" s="13">
        <f t="shared" si="3"/>
        <v>4.5255352946860521</v>
      </c>
      <c r="Y34">
        <v>30</v>
      </c>
      <c r="Z34">
        <f t="shared" si="6"/>
        <v>-1.1688550749027193E-2</v>
      </c>
      <c r="AA34">
        <f t="shared" si="6"/>
        <v>-0.29706952645635543</v>
      </c>
      <c r="AC34">
        <f t="shared" si="6"/>
        <v>-0.27911998510499458</v>
      </c>
      <c r="AD34">
        <f t="shared" si="6"/>
        <v>-3.9158748834513979E-2</v>
      </c>
      <c r="AE34">
        <f t="shared" si="6"/>
        <v>-4.3950259868037023E-2</v>
      </c>
      <c r="AF34">
        <f t="shared" si="6"/>
        <v>-0.14430074023585604</v>
      </c>
      <c r="AH34" s="8">
        <v>30</v>
      </c>
      <c r="AI34" s="8">
        <f t="shared" si="7"/>
        <v>1.2777034744421776</v>
      </c>
      <c r="AJ34" s="8">
        <f t="shared" si="9"/>
        <v>2.3991223792816232</v>
      </c>
      <c r="AK34" s="8">
        <f t="shared" si="9"/>
        <v>1.8369964914473647</v>
      </c>
      <c r="AL34" s="8">
        <f t="shared" si="9"/>
        <v>4.5255352946860521</v>
      </c>
    </row>
    <row r="35" spans="1:38" x14ac:dyDescent="0.3">
      <c r="A35" s="1"/>
      <c r="B35">
        <v>31</v>
      </c>
      <c r="C35" s="5">
        <f>'S3 UE after recession'!C35</f>
        <v>5.6378596100662124</v>
      </c>
      <c r="D35" s="5">
        <f>'S3 UE after recession'!D35</f>
        <v>7.6362309016008769</v>
      </c>
      <c r="F35" s="5">
        <f>'S3 UE after recession'!F35</f>
        <v>7.8062425076588378</v>
      </c>
      <c r="G35" s="13">
        <f>'S3 UE after recession'!G35+L35*$A$2/G$2</f>
        <v>7.7167401559856836</v>
      </c>
      <c r="H35" s="13">
        <f>'S3 UE after recession'!H35+M35*$A$2/H$2</f>
        <v>5.9862985221027909</v>
      </c>
      <c r="I35" s="13">
        <f>'S3 UE after recession'!I35+N35*$A$2/I$2</f>
        <v>9.3618216566994725</v>
      </c>
      <c r="J35" s="5"/>
      <c r="K35" s="5"/>
      <c r="L35" s="10">
        <f>'S4 GE after recession'!AJ35</f>
        <v>0.14889843488073748</v>
      </c>
      <c r="M35" s="10">
        <f>'S4 GE after recession'!AK35</f>
        <v>9.1707919122602025E-3</v>
      </c>
      <c r="N35" s="10">
        <f>'S4 GE after recession'!AL35</f>
        <v>-2.5819037276201183E-2</v>
      </c>
      <c r="P35">
        <v>31</v>
      </c>
      <c r="Q35" s="13">
        <f t="shared" si="3"/>
        <v>2.1045850829663393</v>
      </c>
      <c r="R35" s="13">
        <f t="shared" si="3"/>
        <v>2.79033822555696</v>
      </c>
      <c r="T35" s="13">
        <f t="shared" si="3"/>
        <v>0.56297635931144097</v>
      </c>
      <c r="U35" s="13">
        <f t="shared" si="3"/>
        <v>2.2113795477077591</v>
      </c>
      <c r="V35" s="13">
        <f t="shared" si="3"/>
        <v>1.7194632479303111</v>
      </c>
      <c r="W35" s="13">
        <f t="shared" si="3"/>
        <v>4.3948912132165789</v>
      </c>
      <c r="Y35">
        <v>31</v>
      </c>
      <c r="Z35">
        <f t="shared" si="6"/>
        <v>-2.0370856798141546E-2</v>
      </c>
      <c r="AA35">
        <f t="shared" si="6"/>
        <v>0.27762812843113771</v>
      </c>
      <c r="AC35">
        <f t="shared" si="6"/>
        <v>-0.22163404413290788</v>
      </c>
      <c r="AD35">
        <f t="shared" si="6"/>
        <v>-0.18774283157386407</v>
      </c>
      <c r="AE35">
        <f t="shared" si="6"/>
        <v>-0.11753324351705352</v>
      </c>
      <c r="AF35">
        <f t="shared" si="6"/>
        <v>-0.13064408146947315</v>
      </c>
      <c r="AH35" s="8">
        <v>31</v>
      </c>
      <c r="AI35" s="8">
        <f t="shared" si="7"/>
        <v>1.2895778836088736</v>
      </c>
      <c r="AJ35" s="8">
        <f t="shared" si="9"/>
        <v>2.2113795477077591</v>
      </c>
      <c r="AK35" s="8">
        <f t="shared" si="9"/>
        <v>1.7194632479303111</v>
      </c>
      <c r="AL35" s="8">
        <f t="shared" si="9"/>
        <v>4.3948912132165789</v>
      </c>
    </row>
    <row r="36" spans="1:38" x14ac:dyDescent="0.3">
      <c r="A36" s="1"/>
      <c r="B36">
        <v>32</v>
      </c>
      <c r="C36" s="5">
        <f>'S3 UE after recession'!C36</f>
        <v>5.6434749820034966</v>
      </c>
      <c r="D36" s="5">
        <f>'S3 UE after recession'!D36</f>
        <v>7.7549879378358515</v>
      </c>
      <c r="F36" s="5">
        <f>'S3 UE after recession'!F36</f>
        <v>7.7595308438245816</v>
      </c>
      <c r="G36" s="13">
        <f>'S3 UE after recession'!G36+L36*$A$2/G$2</f>
        <v>7.5756283129980195</v>
      </c>
      <c r="H36" s="13">
        <f>'S3 UE after recession'!H36+M36*$A$2/H$2</f>
        <v>5.7551369556743879</v>
      </c>
      <c r="I36" s="13">
        <f>'S3 UE after recession'!I36+N36*$A$2/I$2</f>
        <v>9.2711570182798457</v>
      </c>
      <c r="J36" s="5"/>
      <c r="K36" s="5"/>
      <c r="L36" s="10">
        <f>'S4 GE after recession'!AJ36</f>
        <v>0.13983714851661072</v>
      </c>
      <c r="M36" s="10">
        <f>'S4 GE after recession'!AK36</f>
        <v>-2.0867754498636704E-2</v>
      </c>
      <c r="N36" s="10">
        <f>'S4 GE after recession'!AL36</f>
        <v>-6.5764040352066122E-2</v>
      </c>
      <c r="P36">
        <v>32</v>
      </c>
      <c r="Q36" s="13">
        <f t="shared" si="3"/>
        <v>2.1102004549036235</v>
      </c>
      <c r="R36" s="13">
        <f t="shared" si="3"/>
        <v>2.9090952617919346</v>
      </c>
      <c r="T36" s="13">
        <f t="shared" si="3"/>
        <v>0.51626469547718479</v>
      </c>
      <c r="U36" s="13">
        <f t="shared" si="3"/>
        <v>2.070267704720095</v>
      </c>
      <c r="V36" s="13">
        <f t="shared" si="3"/>
        <v>1.4883016815019081</v>
      </c>
      <c r="W36" s="13">
        <f t="shared" si="3"/>
        <v>4.3042265747969521</v>
      </c>
      <c r="Y36">
        <v>32</v>
      </c>
      <c r="Z36">
        <f t="shared" si="6"/>
        <v>5.6153719372842303E-3</v>
      </c>
      <c r="AA36">
        <f t="shared" si="6"/>
        <v>0.11875703623497458</v>
      </c>
      <c r="AC36">
        <f t="shared" si="6"/>
        <v>-4.6711663834256179E-2</v>
      </c>
      <c r="AD36">
        <f t="shared" si="6"/>
        <v>-0.1411118429876641</v>
      </c>
      <c r="AE36">
        <f t="shared" si="6"/>
        <v>-0.23116156642840302</v>
      </c>
      <c r="AF36">
        <f t="shared" si="6"/>
        <v>-9.0664638419626797E-2</v>
      </c>
      <c r="AH36" s="8">
        <v>32</v>
      </c>
      <c r="AI36" s="8">
        <f t="shared" si="7"/>
        <v>1.3154647983882077</v>
      </c>
      <c r="AJ36" s="8">
        <f t="shared" si="9"/>
        <v>2.070267704720095</v>
      </c>
      <c r="AK36" s="8">
        <f t="shared" si="9"/>
        <v>1.4883016815019081</v>
      </c>
      <c r="AL36" s="8">
        <f t="shared" si="9"/>
        <v>4.3042265747969521</v>
      </c>
    </row>
    <row r="37" spans="1:38" x14ac:dyDescent="0.3">
      <c r="A37" s="1"/>
      <c r="B37">
        <v>33</v>
      </c>
      <c r="C37" s="5">
        <f>'S3 UE after recession'!C37</f>
        <v>5.54856279751007</v>
      </c>
      <c r="D37" s="5">
        <f>'S3 UE after recession'!D37</f>
        <v>7.7712655440816194</v>
      </c>
      <c r="F37" s="5">
        <f>'S3 UE after recession'!F37</f>
        <v>7.7472634352508436</v>
      </c>
      <c r="G37" s="13">
        <f>'S3 UE after recession'!G37+L37*$A$2/G$2</f>
        <v>7.6116484917575491</v>
      </c>
      <c r="H37" s="13">
        <f>'S3 UE after recession'!H37+M37*$A$2/H$2</f>
        <v>5.5078452376253235</v>
      </c>
      <c r="I37" s="13">
        <f>'S3 UE after recession'!I37+N37*$A$2/I$2</f>
        <v>8.9850920405639272</v>
      </c>
      <c r="J37" s="5"/>
      <c r="K37" s="5"/>
      <c r="L37" s="10">
        <f>'S4 GE after recession'!AJ37</f>
        <v>0.13806996053781515</v>
      </c>
      <c r="M37" s="10">
        <f>'S4 GE after recession'!AK37</f>
        <v>-4.2443017585902208E-2</v>
      </c>
      <c r="N37" s="10">
        <f>'S4 GE after recession'!AL37</f>
        <v>-0.12596798304744464</v>
      </c>
      <c r="P37">
        <v>33</v>
      </c>
      <c r="Q37" s="13">
        <f t="shared" si="3"/>
        <v>2.0152882704101969</v>
      </c>
      <c r="R37" s="13">
        <f t="shared" si="3"/>
        <v>2.9253728680377025</v>
      </c>
      <c r="T37" s="13">
        <f t="shared" si="3"/>
        <v>0.50399728690344681</v>
      </c>
      <c r="U37" s="13">
        <f t="shared" si="3"/>
        <v>2.1062878834796246</v>
      </c>
      <c r="V37" s="13">
        <f t="shared" si="3"/>
        <v>1.2410099634528438</v>
      </c>
      <c r="W37" s="13">
        <f t="shared" si="3"/>
        <v>4.0181615970810336</v>
      </c>
      <c r="Y37">
        <v>33</v>
      </c>
      <c r="Z37">
        <f t="shared" si="6"/>
        <v>-9.4912184493426643E-2</v>
      </c>
      <c r="AA37">
        <f t="shared" si="6"/>
        <v>1.6277606245767906E-2</v>
      </c>
      <c r="AC37">
        <f t="shared" si="6"/>
        <v>-1.2267408573737981E-2</v>
      </c>
      <c r="AD37">
        <f t="shared" si="6"/>
        <v>3.6020178759529564E-2</v>
      </c>
      <c r="AE37">
        <f t="shared" si="6"/>
        <v>-0.24729171804906436</v>
      </c>
      <c r="AF37">
        <f t="shared" si="6"/>
        <v>-0.28606497771591854</v>
      </c>
      <c r="AH37" s="8">
        <v>33</v>
      </c>
      <c r="AI37" s="8">
        <f t="shared" si="7"/>
        <v>1.2851641361144088</v>
      </c>
      <c r="AJ37" s="8">
        <f t="shared" si="9"/>
        <v>2.1062878834796246</v>
      </c>
      <c r="AK37" s="8">
        <f t="shared" si="9"/>
        <v>1.2410099634528438</v>
      </c>
      <c r="AL37" s="8">
        <f t="shared" si="9"/>
        <v>4.0181615970810336</v>
      </c>
    </row>
    <row r="38" spans="1:38" x14ac:dyDescent="0.3">
      <c r="A38" s="1"/>
      <c r="B38">
        <v>34</v>
      </c>
      <c r="C38" s="5">
        <f>'S3 UE after recession'!C38</f>
        <v>5.5720016916025648</v>
      </c>
      <c r="D38" s="5">
        <f>'S3 UE after recession'!D38</f>
        <v>7.6434704255693759</v>
      </c>
      <c r="F38" s="5">
        <f>'S3 UE after recession'!F38</f>
        <v>7.440452621668471</v>
      </c>
      <c r="G38" s="13">
        <f>'S3 UE after recession'!G38+L38*$A$2/G$2</f>
        <v>7.6256454685437927</v>
      </c>
      <c r="H38" s="13">
        <f>'S3 UE after recession'!H38+M38*$A$2/H$2</f>
        <v>5.6386710070211254</v>
      </c>
      <c r="I38" s="13">
        <f>'S3 UE after recession'!I38+N38*$A$2/I$2</f>
        <v>9.0899588697902161</v>
      </c>
      <c r="J38" s="5"/>
      <c r="K38" s="5"/>
      <c r="L38" s="10">
        <f>'S4 GE after recession'!AJ38</f>
        <v>0.14359931825219516</v>
      </c>
      <c r="M38" s="10">
        <f>'S4 GE after recession'!AK38</f>
        <v>-1.6226394491329142E-2</v>
      </c>
      <c r="N38" s="10">
        <f>'S4 GE after recession'!AL38</f>
        <v>-0.10436674462115572</v>
      </c>
      <c r="P38">
        <v>34</v>
      </c>
      <c r="Q38" s="13">
        <f t="shared" si="3"/>
        <v>2.0387271645026916</v>
      </c>
      <c r="R38" s="13">
        <f t="shared" si="3"/>
        <v>2.797577749525459</v>
      </c>
      <c r="T38" s="13">
        <f t="shared" si="3"/>
        <v>0.1971864733210742</v>
      </c>
      <c r="U38" s="13">
        <f t="shared" si="3"/>
        <v>2.1202848602658682</v>
      </c>
      <c r="V38" s="13">
        <f t="shared" si="3"/>
        <v>1.3718357328486457</v>
      </c>
      <c r="W38" s="13">
        <f t="shared" si="3"/>
        <v>4.1230284263073225</v>
      </c>
      <c r="Y38">
        <v>34</v>
      </c>
      <c r="Z38">
        <f t="shared" si="6"/>
        <v>2.3438894092494778E-2</v>
      </c>
      <c r="AA38">
        <f t="shared" si="6"/>
        <v>-0.12779511851224346</v>
      </c>
      <c r="AC38">
        <f t="shared" si="6"/>
        <v>-0.30681081358237261</v>
      </c>
      <c r="AD38">
        <f t="shared" si="6"/>
        <v>1.3996976786243565E-2</v>
      </c>
      <c r="AE38">
        <f t="shared" si="6"/>
        <v>0.13082576939580193</v>
      </c>
      <c r="AF38">
        <f t="shared" si="6"/>
        <v>0.10486682922628887</v>
      </c>
      <c r="AH38" s="8">
        <v>34</v>
      </c>
      <c r="AI38" s="8">
        <f t="shared" si="7"/>
        <v>1.1481084567803683</v>
      </c>
      <c r="AJ38" s="8">
        <f t="shared" ref="AJ38:AL53" si="10">AJ37+AD38</f>
        <v>2.1202848602658682</v>
      </c>
      <c r="AK38" s="8">
        <f t="shared" si="10"/>
        <v>1.3718357328486457</v>
      </c>
      <c r="AL38" s="8">
        <f t="shared" si="10"/>
        <v>4.1230284263073225</v>
      </c>
    </row>
    <row r="39" spans="1:38" x14ac:dyDescent="0.3">
      <c r="A39" s="1"/>
      <c r="B39">
        <v>35</v>
      </c>
      <c r="C39" s="5">
        <f>'S3 UE after recession'!C39</f>
        <v>5.253904466161293</v>
      </c>
      <c r="D39" s="5">
        <f>'S3 UE after recession'!D39</f>
        <v>7.6832395764394432</v>
      </c>
      <c r="F39" s="5">
        <f>'S3 UE after recession'!F39</f>
        <v>7.2273913387279576</v>
      </c>
      <c r="G39" s="13">
        <f>'S3 UE after recession'!G39+L39*$A$2/G$2</f>
        <v>7.5116758210982688</v>
      </c>
      <c r="H39" s="13">
        <f>'S3 UE after recession'!H39+M39*$A$2/H$2</f>
        <v>5.4198503106315892</v>
      </c>
      <c r="I39" s="13">
        <f>'S3 UE after recession'!I39+N39*$A$2/I$2</f>
        <v>9.2799911406902282</v>
      </c>
      <c r="J39" s="5"/>
      <c r="K39" s="5"/>
      <c r="L39" s="10">
        <f>'S4 GE after recession'!AJ39</f>
        <v>0.12150610530445402</v>
      </c>
      <c r="M39" s="10">
        <f>'S4 GE after recession'!AK39</f>
        <v>-3.8877896576770564E-2</v>
      </c>
      <c r="N39" s="10">
        <f>'S4 GE after recession'!AL39</f>
        <v>-0.13375257831935908</v>
      </c>
      <c r="P39">
        <v>35</v>
      </c>
      <c r="Q39" s="13">
        <f t="shared" si="3"/>
        <v>1.7206299390614199</v>
      </c>
      <c r="R39" s="13">
        <f t="shared" si="3"/>
        <v>2.8373469003955263</v>
      </c>
      <c r="T39" s="13">
        <f t="shared" si="3"/>
        <v>-1.5874809619439212E-2</v>
      </c>
      <c r="U39" s="13">
        <f t="shared" si="3"/>
        <v>2.0063152128203443</v>
      </c>
      <c r="V39" s="13">
        <f t="shared" si="3"/>
        <v>1.1530150364591094</v>
      </c>
      <c r="W39" s="13">
        <f t="shared" si="3"/>
        <v>4.3130606972073346</v>
      </c>
      <c r="Y39">
        <v>35</v>
      </c>
      <c r="Z39">
        <f t="shared" si="6"/>
        <v>-0.31809722544127172</v>
      </c>
      <c r="AA39">
        <f t="shared" si="6"/>
        <v>3.9769150870067271E-2</v>
      </c>
      <c r="AC39">
        <f t="shared" si="6"/>
        <v>-0.21306128294051341</v>
      </c>
      <c r="AD39">
        <f t="shared" si="6"/>
        <v>-0.11396964744552385</v>
      </c>
      <c r="AE39">
        <f t="shared" si="6"/>
        <v>-0.21882069638953627</v>
      </c>
      <c r="AF39">
        <f t="shared" si="6"/>
        <v>0.19003227090001218</v>
      </c>
      <c r="AH39" s="8">
        <v>35</v>
      </c>
      <c r="AI39" s="8">
        <f t="shared" si="7"/>
        <v>0.98431200427646237</v>
      </c>
      <c r="AJ39" s="8">
        <f t="shared" si="10"/>
        <v>2.0063152128203443</v>
      </c>
      <c r="AK39" s="8">
        <f t="shared" si="10"/>
        <v>1.1530150364591094</v>
      </c>
      <c r="AL39" s="8">
        <f t="shared" si="10"/>
        <v>4.3130606972073346</v>
      </c>
    </row>
    <row r="40" spans="1:38" x14ac:dyDescent="0.3">
      <c r="A40" s="1"/>
      <c r="B40">
        <v>36</v>
      </c>
      <c r="C40" s="5">
        <f>'S3 UE after recession'!C40</f>
        <v>5.1658460593793709</v>
      </c>
      <c r="D40" s="5">
        <f>'S3 UE after recession'!D40</f>
        <v>7.8351533098895674</v>
      </c>
      <c r="F40" s="5">
        <f>'S3 UE after recession'!F40</f>
        <v>7.4904362474993853</v>
      </c>
      <c r="G40" s="13">
        <f>'S3 UE after recession'!G40+L40*$A$2/G$2</f>
        <v>7.4461293933491612</v>
      </c>
      <c r="H40" s="13">
        <f>'S3 UE after recession'!H40+M40*$A$2/H$2</f>
        <v>5.6051019918925489</v>
      </c>
      <c r="I40" s="13">
        <f>'S3 UE after recession'!I40+N40*$A$2/I$2</f>
        <v>8.7064976108697536</v>
      </c>
      <c r="J40" s="5"/>
      <c r="K40" s="5"/>
      <c r="L40" s="10">
        <f>'S4 GE after recession'!AJ40</f>
        <v>0.14281442303073549</v>
      </c>
      <c r="M40" s="10">
        <f>'S4 GE after recession'!AK40</f>
        <v>-4.5845868475493934E-2</v>
      </c>
      <c r="N40" s="10">
        <f>'S4 GE after recession'!AL40</f>
        <v>-0.16590320517767038</v>
      </c>
      <c r="P40">
        <v>36</v>
      </c>
      <c r="Q40" s="13">
        <f t="shared" si="3"/>
        <v>1.6325715322794978</v>
      </c>
      <c r="R40" s="13">
        <f t="shared" si="3"/>
        <v>2.9892606338456504</v>
      </c>
      <c r="T40" s="13">
        <f t="shared" si="3"/>
        <v>0.24717009915198851</v>
      </c>
      <c r="U40" s="13">
        <f t="shared" si="3"/>
        <v>1.9407687850712367</v>
      </c>
      <c r="V40" s="13">
        <f t="shared" si="3"/>
        <v>1.3382667177200691</v>
      </c>
      <c r="W40" s="13">
        <f t="shared" si="3"/>
        <v>3.73956716738686</v>
      </c>
      <c r="Y40">
        <v>36</v>
      </c>
      <c r="Z40">
        <f t="shared" si="6"/>
        <v>-8.8058406781922116E-2</v>
      </c>
      <c r="AA40">
        <f t="shared" si="6"/>
        <v>0.15191373345012416</v>
      </c>
      <c r="AC40">
        <f t="shared" si="6"/>
        <v>0.26304490877142772</v>
      </c>
      <c r="AD40">
        <f t="shared" si="6"/>
        <v>-6.5546427749107572E-2</v>
      </c>
      <c r="AE40">
        <f t="shared" si="6"/>
        <v>0.1852516812609597</v>
      </c>
      <c r="AF40">
        <f t="shared" si="6"/>
        <v>-0.57349352982047463</v>
      </c>
      <c r="AH40" s="8">
        <v>36</v>
      </c>
      <c r="AI40" s="8">
        <f t="shared" si="7"/>
        <v>1.0932787494230056</v>
      </c>
      <c r="AJ40" s="8">
        <f t="shared" si="10"/>
        <v>1.9407687850712367</v>
      </c>
      <c r="AK40" s="8">
        <f t="shared" si="10"/>
        <v>1.3382667177200691</v>
      </c>
      <c r="AL40" s="8">
        <f t="shared" si="10"/>
        <v>3.73956716738686</v>
      </c>
    </row>
    <row r="41" spans="1:38" x14ac:dyDescent="0.3">
      <c r="A41" s="1"/>
      <c r="B41">
        <v>37</v>
      </c>
      <c r="C41" s="5">
        <f>'S3 UE after recession'!C41</f>
        <v>4.9447346462903061</v>
      </c>
      <c r="D41" s="5">
        <f>'S3 UE after recession'!D41</f>
        <v>7.7505444385092659</v>
      </c>
      <c r="F41" s="5">
        <f>'S3 UE after recession'!F41</f>
        <v>7.4937105258528174</v>
      </c>
      <c r="G41" s="13">
        <f>'S3 UE after recession'!G41+L41*$A$2/G$2</f>
        <v>7.19127139817782</v>
      </c>
      <c r="H41" s="13">
        <f>'S3 UE after recession'!H41+M41*$A$2/H$2</f>
        <v>5.4040044813148729</v>
      </c>
      <c r="I41" s="13">
        <f>'S3 UE after recession'!I41+N41*$A$2/I$2</f>
        <v>8.5881287760439502</v>
      </c>
      <c r="J41" s="5"/>
      <c r="K41" s="5"/>
      <c r="L41" s="10">
        <f>'S4 GE after recession'!AJ41</f>
        <v>0.11288298254052222</v>
      </c>
      <c r="M41" s="10">
        <f>'S4 GE after recession'!AK41</f>
        <v>-4.2196478804758616E-2</v>
      </c>
      <c r="N41" s="10">
        <f>'S4 GE after recession'!AL41</f>
        <v>-0.14158416463407739</v>
      </c>
      <c r="P41">
        <v>37</v>
      </c>
      <c r="Q41" s="13">
        <f t="shared" si="3"/>
        <v>1.411460119190433</v>
      </c>
      <c r="R41" s="13">
        <f t="shared" si="3"/>
        <v>2.904651762465349</v>
      </c>
      <c r="T41" s="13">
        <f t="shared" si="3"/>
        <v>0.25044437750542059</v>
      </c>
      <c r="U41" s="13">
        <f t="shared" si="3"/>
        <v>1.6859107898998955</v>
      </c>
      <c r="V41" s="13">
        <f t="shared" si="3"/>
        <v>1.1371692071423931</v>
      </c>
      <c r="W41" s="13">
        <f t="shared" si="3"/>
        <v>3.6211983325610566</v>
      </c>
      <c r="Y41">
        <v>37</v>
      </c>
      <c r="Z41">
        <f t="shared" si="6"/>
        <v>-0.22111141308906479</v>
      </c>
      <c r="AA41">
        <f t="shared" si="6"/>
        <v>-8.4608871380301487E-2</v>
      </c>
      <c r="AC41">
        <f t="shared" si="6"/>
        <v>3.2742783534320807E-3</v>
      </c>
      <c r="AD41">
        <f t="shared" si="6"/>
        <v>-0.25485799517134122</v>
      </c>
      <c r="AE41">
        <f t="shared" si="6"/>
        <v>-0.201097510577676</v>
      </c>
      <c r="AF41">
        <f t="shared" si="6"/>
        <v>-0.1183688348258034</v>
      </c>
      <c r="AH41">
        <v>37</v>
      </c>
      <c r="AI41">
        <f t="shared" si="7"/>
        <v>0.99246341405102756</v>
      </c>
      <c r="AJ41">
        <f t="shared" si="10"/>
        <v>1.6859107898998955</v>
      </c>
      <c r="AK41">
        <f t="shared" si="10"/>
        <v>1.1371692071423931</v>
      </c>
      <c r="AL41">
        <f t="shared" si="10"/>
        <v>3.6211983325610566</v>
      </c>
    </row>
    <row r="42" spans="1:38" x14ac:dyDescent="0.3">
      <c r="A42" s="1"/>
      <c r="B42">
        <v>38</v>
      </c>
      <c r="C42" s="5">
        <f>'S3 UE after recession'!C42</f>
        <v>5.0382508713955909</v>
      </c>
      <c r="D42" s="5">
        <f>'S3 UE after recession'!D42</f>
        <v>7.4890955476915471</v>
      </c>
      <c r="F42" s="5">
        <f>'S3 UE after recession'!F42</f>
        <v>7.348691780039875</v>
      </c>
      <c r="G42" s="13">
        <f>'S3 UE after recession'!G42+L42*$A$2/G$2</f>
        <v>7.1851554420346337</v>
      </c>
      <c r="H42" s="13">
        <f>'S3 UE after recession'!H42+M42*$A$2/H$2</f>
        <v>5.4285606106186499</v>
      </c>
      <c r="I42" s="13">
        <f>'S3 UE after recession'!I42+N42*$A$2/I$2</f>
        <v>8.3786150779764039</v>
      </c>
      <c r="J42" s="5"/>
      <c r="K42" s="5"/>
      <c r="L42" s="10">
        <f>'S4 GE after recession'!AJ42</f>
        <v>0.11640371873927155</v>
      </c>
      <c r="M42" s="10">
        <f>'S4 GE after recession'!AK42</f>
        <v>-4.110362014464921E-2</v>
      </c>
      <c r="N42" s="10">
        <f>'S4 GE after recession'!AL42</f>
        <v>-0.16284484636044741</v>
      </c>
      <c r="P42">
        <v>38</v>
      </c>
      <c r="Q42" s="13">
        <f t="shared" si="3"/>
        <v>1.5049763442957178</v>
      </c>
      <c r="R42" s="13">
        <f t="shared" si="3"/>
        <v>2.6432028716476301</v>
      </c>
      <c r="T42" s="13">
        <f t="shared" si="3"/>
        <v>0.10542563169247821</v>
      </c>
      <c r="U42" s="13">
        <f t="shared" si="3"/>
        <v>1.6797948337567092</v>
      </c>
      <c r="V42" s="13">
        <f t="shared" si="3"/>
        <v>1.1617253364461702</v>
      </c>
      <c r="W42" s="13">
        <f t="shared" si="3"/>
        <v>3.4116846344935103</v>
      </c>
      <c r="Y42">
        <v>38</v>
      </c>
      <c r="Z42">
        <f t="shared" si="6"/>
        <v>9.3516225105284789E-2</v>
      </c>
      <c r="AA42">
        <f t="shared" si="6"/>
        <v>-0.26144889081771883</v>
      </c>
      <c r="AC42">
        <f t="shared" si="6"/>
        <v>-0.14501874581294238</v>
      </c>
      <c r="AD42">
        <f t="shared" si="6"/>
        <v>-6.1159561431862741E-3</v>
      </c>
      <c r="AE42">
        <f t="shared" si="6"/>
        <v>2.4556129303777041E-2</v>
      </c>
      <c r="AF42">
        <f t="shared" si="6"/>
        <v>-0.20951369806754627</v>
      </c>
      <c r="AH42">
        <v>38</v>
      </c>
      <c r="AI42">
        <f t="shared" si="7"/>
        <v>0.88814627687590209</v>
      </c>
      <c r="AJ42">
        <f t="shared" si="10"/>
        <v>1.6797948337567092</v>
      </c>
      <c r="AK42">
        <f t="shared" si="10"/>
        <v>1.1617253364461702</v>
      </c>
      <c r="AL42">
        <f t="shared" si="10"/>
        <v>3.4116846344935103</v>
      </c>
    </row>
    <row r="43" spans="1:38" x14ac:dyDescent="0.3">
      <c r="A43" s="1"/>
      <c r="B43">
        <v>39</v>
      </c>
      <c r="C43" s="5">
        <f>'S3 UE after recession'!C43</f>
        <v>4.9456362695000342</v>
      </c>
      <c r="D43" s="5">
        <f>'S3 UE after recession'!D43</f>
        <v>7.6115968706856885</v>
      </c>
      <c r="F43" s="5">
        <f>'S3 UE after recession'!F43</f>
        <v>7.3505292977486203</v>
      </c>
      <c r="G43" s="13">
        <f>'S3 UE after recession'!G43+L43*$A$2/G$2</f>
        <v>7.1866704552234042</v>
      </c>
      <c r="H43" s="13">
        <f>'S3 UE after recession'!H43+M43*$A$2/H$2</f>
        <v>5.412900478480803</v>
      </c>
      <c r="I43" s="13">
        <f>'S3 UE after recession'!I43+N43*$A$2/I$2</f>
        <v>8.2866159979434073</v>
      </c>
      <c r="J43" s="5"/>
      <c r="K43" s="5"/>
      <c r="L43" s="10">
        <f>'S4 GE after recession'!AJ43</f>
        <v>0.1136776459880286</v>
      </c>
      <c r="M43" s="10">
        <f>'S4 GE after recession'!AK43</f>
        <v>-5.4566013475019493E-2</v>
      </c>
      <c r="N43" s="10">
        <f>'S4 GE after recession'!AL43</f>
        <v>-0.17153838888218848</v>
      </c>
      <c r="P43">
        <v>39</v>
      </c>
      <c r="Q43" s="13">
        <f t="shared" si="3"/>
        <v>1.4123617424001611</v>
      </c>
      <c r="R43" s="13">
        <f t="shared" si="3"/>
        <v>2.7657041946417715</v>
      </c>
      <c r="T43" s="13">
        <f t="shared" si="3"/>
        <v>0.1072631494012235</v>
      </c>
      <c r="U43" s="13">
        <f t="shared" si="3"/>
        <v>1.6813098469454797</v>
      </c>
      <c r="V43" s="13">
        <f t="shared" si="3"/>
        <v>1.1460652043083233</v>
      </c>
      <c r="W43" s="13">
        <f t="shared" si="3"/>
        <v>3.3196855544605137</v>
      </c>
      <c r="Y43">
        <v>39</v>
      </c>
      <c r="Z43">
        <f t="shared" si="6"/>
        <v>-9.2614601895556703E-2</v>
      </c>
      <c r="AA43">
        <f t="shared" si="6"/>
        <v>0.1225013229941414</v>
      </c>
      <c r="AC43">
        <f t="shared" si="6"/>
        <v>1.8375177087452954E-3</v>
      </c>
      <c r="AD43">
        <f t="shared" si="6"/>
        <v>1.5150131887704532E-3</v>
      </c>
      <c r="AE43">
        <f t="shared" si="6"/>
        <v>-1.5660132137846894E-2</v>
      </c>
      <c r="AF43">
        <f t="shared" si="6"/>
        <v>-9.1999080032996616E-2</v>
      </c>
      <c r="AH43">
        <v>39</v>
      </c>
      <c r="AI43">
        <f t="shared" si="7"/>
        <v>0.89872102314501212</v>
      </c>
      <c r="AJ43">
        <f t="shared" si="10"/>
        <v>1.6813098469454797</v>
      </c>
      <c r="AK43">
        <f t="shared" si="10"/>
        <v>1.1460652043083233</v>
      </c>
      <c r="AL43">
        <f t="shared" si="10"/>
        <v>3.3196855544605137</v>
      </c>
    </row>
    <row r="44" spans="1:38" x14ac:dyDescent="0.3">
      <c r="A44" s="1"/>
      <c r="B44">
        <v>40</v>
      </c>
      <c r="C44" s="5">
        <f>'S3 UE after recession'!C44</f>
        <v>5.0090992832910199</v>
      </c>
      <c r="D44" s="5">
        <f>'S3 UE after recession'!D44</f>
        <v>7.4473831728074202</v>
      </c>
      <c r="F44" s="5">
        <f>'S3 UE after recession'!F44</f>
        <v>7.1805202767802401</v>
      </c>
      <c r="G44" s="13">
        <f>'S3 UE after recession'!G44+L44*$A$2/G$2</f>
        <v>7.0199504846817646</v>
      </c>
      <c r="H44" s="13">
        <f>'S3 UE after recession'!H44+M44*$A$2/H$2</f>
        <v>5.2686180926008355</v>
      </c>
      <c r="I44" s="13">
        <f>'S3 UE after recession'!I44+N44*$A$2/I$2</f>
        <v>8.3559058005032885</v>
      </c>
      <c r="J44" s="5"/>
      <c r="K44" s="5"/>
      <c r="L44" s="10">
        <f>'S4 GE after recession'!AJ44</f>
        <v>0.11389282977278031</v>
      </c>
      <c r="M44" s="10">
        <f>'S4 GE after recession'!AK44</f>
        <v>-6.3532784369465578E-2</v>
      </c>
      <c r="N44" s="10">
        <f>'S4 GE after recession'!AL44</f>
        <v>-0.17815822321164615</v>
      </c>
      <c r="P44">
        <v>40</v>
      </c>
      <c r="Q44" s="13">
        <f t="shared" si="3"/>
        <v>1.4758247561911468</v>
      </c>
      <c r="R44" s="13">
        <f t="shared" si="3"/>
        <v>2.6014904967635033</v>
      </c>
      <c r="T44" s="13">
        <f t="shared" si="3"/>
        <v>-6.2745871567156719E-2</v>
      </c>
      <c r="U44" s="13">
        <f t="shared" si="3"/>
        <v>1.5145898764038401</v>
      </c>
      <c r="V44" s="13">
        <f t="shared" si="3"/>
        <v>1.0017828184283557</v>
      </c>
      <c r="W44" s="13">
        <f t="shared" si="3"/>
        <v>3.3889753570203949</v>
      </c>
      <c r="Y44">
        <v>40</v>
      </c>
      <c r="Z44">
        <f t="shared" si="6"/>
        <v>6.3463013790985734E-2</v>
      </c>
      <c r="AA44">
        <f t="shared" si="6"/>
        <v>-0.16421369787826823</v>
      </c>
      <c r="AC44">
        <f t="shared" si="6"/>
        <v>-0.17000902096838022</v>
      </c>
      <c r="AD44">
        <f t="shared" si="6"/>
        <v>-0.16671997054163956</v>
      </c>
      <c r="AE44">
        <f t="shared" si="6"/>
        <v>-0.14428238587996756</v>
      </c>
      <c r="AF44">
        <f t="shared" si="6"/>
        <v>6.9289802559881153E-2</v>
      </c>
      <c r="AH44">
        <v>40</v>
      </c>
      <c r="AI44">
        <f t="shared" si="7"/>
        <v>0.80846778812645792</v>
      </c>
      <c r="AJ44">
        <f t="shared" si="10"/>
        <v>1.5145898764038401</v>
      </c>
      <c r="AK44">
        <f t="shared" si="10"/>
        <v>1.0017828184283557</v>
      </c>
      <c r="AL44">
        <f t="shared" si="10"/>
        <v>3.3889753570203949</v>
      </c>
    </row>
    <row r="45" spans="1:38" x14ac:dyDescent="0.3">
      <c r="A45" s="1"/>
      <c r="B45">
        <v>41</v>
      </c>
      <c r="C45" s="5">
        <f>'S3 UE after recession'!C45</f>
        <v>4.8653022691257295</v>
      </c>
      <c r="D45" s="5">
        <f>'S3 UE after recession'!D45</f>
        <v>7.1788874199125399</v>
      </c>
      <c r="F45" s="5">
        <f>'S3 UE after recession'!F45</f>
        <v>7.2944030860264792</v>
      </c>
      <c r="G45" s="13">
        <f>'S3 UE after recession'!G45+L45*$A$2/G$2</f>
        <v>7.0299580081957895</v>
      </c>
      <c r="H45" s="13">
        <f>'S3 UE after recession'!H45+M45*$A$2/H$2</f>
        <v>5.185823132795699</v>
      </c>
      <c r="I45" s="13">
        <f>'S3 UE after recession'!I45+N45*$A$2/I$2</f>
        <v>8.2097799719895885</v>
      </c>
      <c r="J45" s="5"/>
      <c r="K45" s="5"/>
      <c r="L45" s="10">
        <f>'S4 GE after recession'!AJ45</f>
        <v>0.13268181712932003</v>
      </c>
      <c r="M45" s="10">
        <f>'S4 GE after recession'!AK45</f>
        <v>-6.0525575682629271E-2</v>
      </c>
      <c r="N45" s="10">
        <f>'S4 GE after recession'!AL45</f>
        <v>-0.21499429108635093</v>
      </c>
      <c r="P45">
        <v>41</v>
      </c>
      <c r="Q45" s="13">
        <f t="shared" si="3"/>
        <v>1.3320277420258564</v>
      </c>
      <c r="R45" s="13">
        <f t="shared" si="3"/>
        <v>2.3329947438686229</v>
      </c>
      <c r="T45" s="13">
        <f t="shared" si="3"/>
        <v>5.113693767908245E-2</v>
      </c>
      <c r="U45" s="13">
        <f t="shared" si="3"/>
        <v>1.524597399917865</v>
      </c>
      <c r="V45" s="13">
        <f t="shared" si="3"/>
        <v>0.91898785862321919</v>
      </c>
      <c r="W45" s="13">
        <f t="shared" si="3"/>
        <v>3.2428495285066949</v>
      </c>
      <c r="Y45">
        <v>41</v>
      </c>
      <c r="Z45">
        <f t="shared" si="6"/>
        <v>-0.14379701416529045</v>
      </c>
      <c r="AA45">
        <f t="shared" si="6"/>
        <v>-0.26849575289488037</v>
      </c>
      <c r="AC45">
        <f t="shared" si="6"/>
        <v>0.11388280924623917</v>
      </c>
      <c r="AD45">
        <f t="shared" si="6"/>
        <v>1.0007523514024896E-2</v>
      </c>
      <c r="AE45">
        <f t="shared" si="6"/>
        <v>-8.2794959805136514E-2</v>
      </c>
      <c r="AF45">
        <f t="shared" si="6"/>
        <v>-0.14612582851369993</v>
      </c>
      <c r="AH45">
        <v>41</v>
      </c>
      <c r="AI45">
        <f t="shared" si="7"/>
        <v>0.70899780218848074</v>
      </c>
      <c r="AJ45">
        <f t="shared" si="10"/>
        <v>1.524597399917865</v>
      </c>
      <c r="AK45">
        <f t="shared" si="10"/>
        <v>0.91898785862321919</v>
      </c>
      <c r="AL45">
        <f t="shared" si="10"/>
        <v>3.2428495285066949</v>
      </c>
    </row>
    <row r="46" spans="1:38" x14ac:dyDescent="0.3">
      <c r="A46" s="1"/>
      <c r="B46">
        <v>42</v>
      </c>
      <c r="C46" s="5">
        <f>'S3 UE after recession'!C46</f>
        <v>4.8722472863715547</v>
      </c>
      <c r="D46" s="5">
        <f>'S3 UE after recession'!D46</f>
        <v>7.0045102113211373</v>
      </c>
      <c r="F46" s="5">
        <f>'S3 UE after recession'!F46</f>
        <v>7.3419045543691439</v>
      </c>
      <c r="G46" s="13">
        <f>'S3 UE after recession'!G46+L46*$A$2/G$2</f>
        <v>7.073341875874501</v>
      </c>
      <c r="H46" s="13">
        <f>'S3 UE after recession'!H46+M46*$A$2/H$2</f>
        <v>5.0224953403742019</v>
      </c>
      <c r="I46" s="13">
        <f>'S3 UE after recession'!I46+N46*$A$2/I$2</f>
        <v>8.234053035525152</v>
      </c>
      <c r="J46" s="5"/>
      <c r="K46" s="5"/>
      <c r="L46" s="10">
        <f>'S4 GE after recession'!AJ46</f>
        <v>0.12192219167612781</v>
      </c>
      <c r="M46" s="10">
        <f>'S4 GE after recession'!AK46</f>
        <v>-9.3877335213014806E-2</v>
      </c>
      <c r="N46" s="10">
        <f>'S4 GE after recession'!AL46</f>
        <v>-0.22730015364945647</v>
      </c>
      <c r="P46">
        <v>42</v>
      </c>
      <c r="Q46" s="13">
        <f t="shared" si="3"/>
        <v>1.3389727592716816</v>
      </c>
      <c r="R46" s="13">
        <f t="shared" si="3"/>
        <v>2.1586175352772203</v>
      </c>
      <c r="T46" s="13">
        <f t="shared" si="3"/>
        <v>9.8638406021747116E-2</v>
      </c>
      <c r="U46" s="13">
        <f t="shared" si="3"/>
        <v>1.5679812675965765</v>
      </c>
      <c r="V46" s="13">
        <f t="shared" si="3"/>
        <v>0.7556600662017221</v>
      </c>
      <c r="W46" s="13">
        <f t="shared" si="3"/>
        <v>3.2671225920422584</v>
      </c>
      <c r="Y46">
        <v>42</v>
      </c>
      <c r="Z46">
        <f t="shared" si="6"/>
        <v>6.9450172458251913E-3</v>
      </c>
      <c r="AA46">
        <f t="shared" si="6"/>
        <v>-0.1743772085914026</v>
      </c>
      <c r="AC46">
        <f t="shared" si="6"/>
        <v>4.7501468342664666E-2</v>
      </c>
      <c r="AD46">
        <f t="shared" si="6"/>
        <v>4.3383867678711496E-2</v>
      </c>
      <c r="AE46">
        <f t="shared" si="6"/>
        <v>-0.16332779242149709</v>
      </c>
      <c r="AF46">
        <f t="shared" si="6"/>
        <v>2.4273063535563466E-2</v>
      </c>
      <c r="AH46">
        <v>42</v>
      </c>
      <c r="AI46">
        <f t="shared" si="7"/>
        <v>0.66902089452084312</v>
      </c>
      <c r="AJ46">
        <f t="shared" si="10"/>
        <v>1.5679812675965765</v>
      </c>
      <c r="AK46">
        <f t="shared" si="10"/>
        <v>0.7556600662017221</v>
      </c>
      <c r="AL46">
        <f t="shared" si="10"/>
        <v>3.2671225920422584</v>
      </c>
    </row>
    <row r="47" spans="1:38" x14ac:dyDescent="0.3">
      <c r="A47" s="1"/>
      <c r="B47">
        <v>43</v>
      </c>
      <c r="C47" s="5">
        <f>'S3 UE after recession'!C47</f>
        <v>4.8044730145975629</v>
      </c>
      <c r="D47" s="5">
        <f>'S3 UE after recession'!D47</f>
        <v>7.1992976294995614</v>
      </c>
      <c r="F47" s="5">
        <f>'S3 UE after recession'!F47</f>
        <v>7.2434625161043211</v>
      </c>
      <c r="G47" s="13">
        <f>'S3 UE after recession'!G47+L47*$A$2/G$2</f>
        <v>6.9789101699759568</v>
      </c>
      <c r="H47" s="13">
        <f>'S3 UE after recession'!H47+M47*$A$2/H$2</f>
        <v>5.0780852993352088</v>
      </c>
      <c r="I47" s="13">
        <f>'S3 UE after recession'!I47+N47*$A$2/I$2</f>
        <v>7.8394062100473407</v>
      </c>
      <c r="J47" s="5"/>
      <c r="K47" s="5"/>
      <c r="L47" s="10">
        <f>'S4 GE after recession'!AJ47</f>
        <v>0.10756671385732094</v>
      </c>
      <c r="M47" s="10">
        <f>'S4 GE after recession'!AK47</f>
        <v>-9.9518892450569357E-2</v>
      </c>
      <c r="N47" s="10">
        <f>'S4 GE after recession'!AL47</f>
        <v>-0.30597029801053843</v>
      </c>
      <c r="P47">
        <v>43</v>
      </c>
      <c r="Q47" s="13">
        <f t="shared" si="3"/>
        <v>1.2711984874976898</v>
      </c>
      <c r="R47" s="13">
        <f t="shared" si="3"/>
        <v>2.3534049534556445</v>
      </c>
      <c r="T47" s="13">
        <f t="shared" si="3"/>
        <v>1.9636775692433162E-4</v>
      </c>
      <c r="U47" s="13">
        <f t="shared" si="3"/>
        <v>1.4735495616980323</v>
      </c>
      <c r="V47" s="13">
        <f t="shared" si="3"/>
        <v>0.81125002516272904</v>
      </c>
      <c r="W47" s="13">
        <f t="shared" si="3"/>
        <v>2.8724757665644471</v>
      </c>
      <c r="Y47">
        <v>43</v>
      </c>
      <c r="Z47">
        <f t="shared" si="6"/>
        <v>-6.7774271773991757E-2</v>
      </c>
      <c r="AA47">
        <f t="shared" si="6"/>
        <v>0.19478741817842415</v>
      </c>
      <c r="AC47">
        <f t="shared" si="6"/>
        <v>-9.8442038264822784E-2</v>
      </c>
      <c r="AD47">
        <f t="shared" si="6"/>
        <v>-9.4431705898544216E-2</v>
      </c>
      <c r="AE47">
        <f t="shared" si="6"/>
        <v>5.5589958961006936E-2</v>
      </c>
      <c r="AF47">
        <f t="shared" si="6"/>
        <v>-0.39464682547781127</v>
      </c>
      <c r="AH47">
        <v>43</v>
      </c>
      <c r="AI47">
        <f t="shared" si="7"/>
        <v>0.67854459723404636</v>
      </c>
      <c r="AJ47">
        <f t="shared" si="10"/>
        <v>1.4735495616980323</v>
      </c>
      <c r="AK47">
        <f t="shared" si="10"/>
        <v>0.81125002516272904</v>
      </c>
      <c r="AL47">
        <f t="shared" si="10"/>
        <v>2.8724757665644471</v>
      </c>
    </row>
    <row r="48" spans="1:38" x14ac:dyDescent="0.3">
      <c r="A48" s="1"/>
      <c r="B48">
        <v>44</v>
      </c>
      <c r="C48" s="5">
        <f>'S3 UE after recession'!C48</f>
        <v>4.8095722217877528</v>
      </c>
      <c r="D48" s="5">
        <f>'S3 UE after recession'!D48</f>
        <v>6.9040469907898858</v>
      </c>
      <c r="F48" s="5">
        <f>'S3 UE after recession'!F48</f>
        <v>7.2306811875693668</v>
      </c>
      <c r="G48" s="13">
        <f>'S3 UE after recession'!G48+L48*$A$2/G$2</f>
        <v>6.8728252994495813</v>
      </c>
      <c r="H48" s="13">
        <f>'S3 UE after recession'!H48+M48*$A$2/H$2</f>
        <v>4.9024028964897441</v>
      </c>
      <c r="I48" s="13">
        <f>'S3 UE after recession'!I48+N48*$A$2/I$2</f>
        <v>7.7337693962756662</v>
      </c>
      <c r="J48" s="5"/>
      <c r="K48" s="5"/>
      <c r="L48" s="10">
        <f>'S4 GE after recession'!AJ48</f>
        <v>9.8923087233146884E-2</v>
      </c>
      <c r="M48" s="10">
        <f>'S4 GE after recession'!AK48</f>
        <v>-0.11936940394947829</v>
      </c>
      <c r="N48" s="10">
        <f>'S4 GE after recession'!AL48</f>
        <v>-0.33109499673196929</v>
      </c>
      <c r="P48">
        <v>44</v>
      </c>
      <c r="Q48" s="13">
        <f t="shared" si="3"/>
        <v>1.2762976946878797</v>
      </c>
      <c r="R48" s="13">
        <f t="shared" si="3"/>
        <v>2.0581543147459689</v>
      </c>
      <c r="T48" s="13">
        <f t="shared" si="3"/>
        <v>-1.2584960778029952E-2</v>
      </c>
      <c r="U48" s="13">
        <f t="shared" si="3"/>
        <v>1.3674646911716568</v>
      </c>
      <c r="V48" s="13">
        <f t="shared" si="3"/>
        <v>0.63556762231726438</v>
      </c>
      <c r="W48" s="13">
        <f t="shared" si="3"/>
        <v>2.7668389527927726</v>
      </c>
      <c r="Y48">
        <v>44</v>
      </c>
      <c r="Z48">
        <f t="shared" si="6"/>
        <v>5.0992071901898584E-3</v>
      </c>
      <c r="AA48">
        <f t="shared" si="6"/>
        <v>-0.29525063870967561</v>
      </c>
      <c r="AC48">
        <f t="shared" si="6"/>
        <v>-1.2781328534954284E-2</v>
      </c>
      <c r="AD48">
        <f t="shared" si="6"/>
        <v>-0.1060848705263755</v>
      </c>
      <c r="AE48">
        <f t="shared" si="6"/>
        <v>-0.17568240284546466</v>
      </c>
      <c r="AF48">
        <f t="shared" si="6"/>
        <v>-0.10563681377167455</v>
      </c>
      <c r="AH48">
        <v>44</v>
      </c>
      <c r="AI48">
        <f t="shared" si="7"/>
        <v>0.57756701054923298</v>
      </c>
      <c r="AJ48">
        <f t="shared" si="10"/>
        <v>1.3674646911716568</v>
      </c>
      <c r="AK48">
        <f t="shared" si="10"/>
        <v>0.63556762231726438</v>
      </c>
      <c r="AL48">
        <f t="shared" si="10"/>
        <v>2.7668389527927726</v>
      </c>
    </row>
    <row r="49" spans="1:38" x14ac:dyDescent="0.3">
      <c r="A49" s="1"/>
      <c r="B49">
        <v>45</v>
      </c>
      <c r="C49" s="5">
        <f>'S3 UE after recession'!C49</f>
        <v>4.842049021572163</v>
      </c>
      <c r="D49" s="5">
        <f>'S3 UE after recession'!D49</f>
        <v>6.9691846305577361</v>
      </c>
      <c r="F49" s="5">
        <f>'S3 UE after recession'!F49</f>
        <v>7.2790489981011177</v>
      </c>
      <c r="G49" s="13">
        <f>'S3 UE after recession'!G49+L49*$A$2/G$2</f>
        <v>6.8326383161274169</v>
      </c>
      <c r="H49" s="13">
        <f>'S3 UE after recession'!H49+M49*$A$2/H$2</f>
        <v>4.9127608098542446</v>
      </c>
      <c r="I49" s="13">
        <f>'S3 UE after recession'!I49+N49*$A$2/I$2</f>
        <v>7.7487852371132089</v>
      </c>
      <c r="J49" s="5"/>
      <c r="K49" s="5"/>
      <c r="L49" s="10">
        <f>'S4 GE after recession'!AJ49</f>
        <v>0.11916169522714898</v>
      </c>
      <c r="M49" s="10">
        <f>'S4 GE after recession'!AK49</f>
        <v>-0.11797178456571961</v>
      </c>
      <c r="N49" s="10">
        <f>'S4 GE after recession'!AL49</f>
        <v>-0.33394569691448678</v>
      </c>
      <c r="P49">
        <v>45</v>
      </c>
      <c r="Q49" s="13">
        <f t="shared" si="3"/>
        <v>1.3087744944722899</v>
      </c>
      <c r="R49" s="13">
        <f t="shared" si="3"/>
        <v>2.1232919545138191</v>
      </c>
      <c r="T49" s="13">
        <f t="shared" si="3"/>
        <v>3.5782849753720924E-2</v>
      </c>
      <c r="U49" s="13">
        <f t="shared" si="3"/>
        <v>1.3272777078494924</v>
      </c>
      <c r="V49" s="13">
        <f t="shared" si="3"/>
        <v>0.64592553568176481</v>
      </c>
      <c r="W49" s="13">
        <f t="shared" si="3"/>
        <v>2.7818547936303153</v>
      </c>
      <c r="Y49">
        <v>45</v>
      </c>
      <c r="Z49">
        <f t="shared" si="6"/>
        <v>3.2476799784410204E-2</v>
      </c>
      <c r="AA49">
        <f t="shared" si="6"/>
        <v>6.5137639767850253E-2</v>
      </c>
      <c r="AC49">
        <f t="shared" si="6"/>
        <v>4.8367810531750877E-2</v>
      </c>
      <c r="AD49">
        <f t="shared" si="6"/>
        <v>-4.0186983322164416E-2</v>
      </c>
      <c r="AE49">
        <f t="shared" si="6"/>
        <v>1.0357913364500426E-2</v>
      </c>
      <c r="AF49">
        <f t="shared" si="6"/>
        <v>1.5015840837542704E-2</v>
      </c>
      <c r="AH49">
        <v>45</v>
      </c>
      <c r="AI49">
        <f t="shared" si="7"/>
        <v>0.62622776057723673</v>
      </c>
      <c r="AJ49">
        <f t="shared" si="10"/>
        <v>1.3272777078494924</v>
      </c>
      <c r="AK49">
        <f t="shared" si="10"/>
        <v>0.64592553568176481</v>
      </c>
      <c r="AL49">
        <f t="shared" si="10"/>
        <v>2.7818547936303153</v>
      </c>
    </row>
    <row r="50" spans="1:38" x14ac:dyDescent="0.3">
      <c r="A50" s="1"/>
      <c r="B50">
        <v>46</v>
      </c>
      <c r="C50" s="5">
        <f>'S3 UE after recession'!C50</f>
        <v>4.5977521607438065</v>
      </c>
      <c r="D50" s="5">
        <f>'S3 UE after recession'!D50</f>
        <v>6.7881310769911414</v>
      </c>
      <c r="F50" s="5">
        <f>'S3 UE after recession'!F50</f>
        <v>7.2044709026849718</v>
      </c>
      <c r="G50" s="13">
        <f>'S3 UE after recession'!G50+L50*$A$2/G$2</f>
        <v>6.3967964481063593</v>
      </c>
      <c r="H50" s="13">
        <f>'S3 UE after recession'!H50+M50*$A$2/H$2</f>
        <v>4.7014486668822073</v>
      </c>
      <c r="I50" s="13">
        <f>'S3 UE after recession'!I50+N50*$A$2/I$2</f>
        <v>7.4055877561922889</v>
      </c>
      <c r="J50" s="5"/>
      <c r="K50" s="5"/>
      <c r="L50" s="10">
        <f>'S4 GE after recession'!AJ50</f>
        <v>9.0319689305368239E-2</v>
      </c>
      <c r="M50" s="10">
        <f>'S4 GE after recession'!AK50</f>
        <v>-0.14735578650602679</v>
      </c>
      <c r="N50" s="10">
        <f>'S4 GE after recession'!AL50</f>
        <v>-0.38823895551764942</v>
      </c>
      <c r="P50">
        <v>46</v>
      </c>
      <c r="Q50" s="13">
        <f t="shared" si="3"/>
        <v>1.0644776336439334</v>
      </c>
      <c r="R50" s="13">
        <f t="shared" si="3"/>
        <v>1.9422384009472244</v>
      </c>
      <c r="T50" s="13">
        <f t="shared" si="3"/>
        <v>-3.8795245662424982E-2</v>
      </c>
      <c r="U50" s="13">
        <f t="shared" si="3"/>
        <v>0.89143583982843477</v>
      </c>
      <c r="V50" s="13">
        <f t="shared" si="3"/>
        <v>0.43461339270972754</v>
      </c>
      <c r="W50" s="13">
        <f t="shared" si="3"/>
        <v>2.4386573127093953</v>
      </c>
      <c r="Y50">
        <v>46</v>
      </c>
      <c r="Z50">
        <f t="shared" si="6"/>
        <v>-0.24429686082835644</v>
      </c>
      <c r="AA50">
        <f t="shared" si="6"/>
        <v>-0.18105355356659469</v>
      </c>
      <c r="AC50">
        <f t="shared" si="6"/>
        <v>-7.4578095416145906E-2</v>
      </c>
      <c r="AD50">
        <f t="shared" si="6"/>
        <v>-0.43584186802105762</v>
      </c>
      <c r="AE50">
        <f t="shared" si="6"/>
        <v>-0.21131214297203726</v>
      </c>
      <c r="AF50">
        <f t="shared" si="6"/>
        <v>-0.34319748092091995</v>
      </c>
      <c r="AH50">
        <v>46</v>
      </c>
      <c r="AI50">
        <f t="shared" si="7"/>
        <v>0.45958492397353767</v>
      </c>
      <c r="AJ50">
        <f t="shared" si="10"/>
        <v>0.89143583982843477</v>
      </c>
      <c r="AK50">
        <f t="shared" si="10"/>
        <v>0.43461339270972754</v>
      </c>
      <c r="AL50">
        <f t="shared" si="10"/>
        <v>2.4386573127093953</v>
      </c>
    </row>
    <row r="51" spans="1:38" x14ac:dyDescent="0.3">
      <c r="A51" s="1"/>
      <c r="B51">
        <v>47</v>
      </c>
      <c r="C51" s="5">
        <f>'S3 UE after recession'!C51</f>
        <v>4.8458926760439169</v>
      </c>
      <c r="D51" s="5">
        <f>'S3 UE after recession'!D51</f>
        <v>6.7755347392676457</v>
      </c>
      <c r="F51" s="5">
        <f>'S3 UE after recession'!F51</f>
        <v>7.3587613621536985</v>
      </c>
      <c r="G51" s="13">
        <f>'S3 UE after recession'!G51+L51*$A$2/G$2</f>
        <v>6.3312142645466407</v>
      </c>
      <c r="H51" s="13">
        <f>'S3 UE after recession'!H51+M51*$A$2/H$2</f>
        <v>4.7375012885789136</v>
      </c>
      <c r="I51" s="13">
        <f>'S3 UE after recession'!I51+N51*$A$2/I$2</f>
        <v>7.0482222389241844</v>
      </c>
      <c r="J51" s="5"/>
      <c r="K51" s="5"/>
      <c r="L51" s="10">
        <f>'S4 GE after recession'!AJ51</f>
        <v>6.8073061127168127E-2</v>
      </c>
      <c r="M51" s="10">
        <f>'S4 GE after recession'!AK51</f>
        <v>-0.16962702179424941</v>
      </c>
      <c r="N51" s="10">
        <f>'S4 GE after recession'!AL51</f>
        <v>-0.41738110771593562</v>
      </c>
      <c r="P51">
        <v>47</v>
      </c>
      <c r="Q51" s="13">
        <f t="shared" si="3"/>
        <v>1.3126181489440438</v>
      </c>
      <c r="R51" s="13">
        <f t="shared" si="3"/>
        <v>1.9296420632237288</v>
      </c>
      <c r="T51" s="13">
        <f t="shared" si="3"/>
        <v>0.11549521380630168</v>
      </c>
      <c r="U51" s="13">
        <f t="shared" si="3"/>
        <v>0.82585365626871621</v>
      </c>
      <c r="V51" s="13">
        <f t="shared" si="3"/>
        <v>0.47066601440643385</v>
      </c>
      <c r="W51" s="13">
        <f t="shared" si="3"/>
        <v>2.0812917954412908</v>
      </c>
      <c r="Y51">
        <v>47</v>
      </c>
      <c r="Z51">
        <f t="shared" si="6"/>
        <v>0.24814051530011039</v>
      </c>
      <c r="AA51">
        <f t="shared" si="6"/>
        <v>-1.2596337723495665E-2</v>
      </c>
      <c r="AC51">
        <f t="shared" si="6"/>
        <v>0.15429045946872666</v>
      </c>
      <c r="AD51">
        <f t="shared" si="6"/>
        <v>-6.5582183559718565E-2</v>
      </c>
      <c r="AE51">
        <f t="shared" si="6"/>
        <v>3.6052621696706311E-2</v>
      </c>
      <c r="AF51">
        <f t="shared" si="6"/>
        <v>-0.3573655172681045</v>
      </c>
      <c r="AH51">
        <v>47</v>
      </c>
      <c r="AI51">
        <f t="shared" si="7"/>
        <v>0.58952980298865143</v>
      </c>
      <c r="AJ51">
        <f t="shared" si="10"/>
        <v>0.82585365626871621</v>
      </c>
      <c r="AK51">
        <f t="shared" si="10"/>
        <v>0.47066601440643385</v>
      </c>
      <c r="AL51">
        <f t="shared" si="10"/>
        <v>2.0812917954412908</v>
      </c>
    </row>
    <row r="52" spans="1:38" x14ac:dyDescent="0.3">
      <c r="A52" s="1"/>
      <c r="B52">
        <v>48</v>
      </c>
      <c r="C52" s="5">
        <f>'S3 UE after recession'!C52</f>
        <v>4.93893717680713</v>
      </c>
      <c r="F52" s="5">
        <f>'S3 UE after recession'!F52</f>
        <v>7.3820672910163019</v>
      </c>
      <c r="G52" s="13">
        <f>'S3 UE after recession'!G52+L52*$A$2/G$2</f>
        <v>6.2339317437361617</v>
      </c>
      <c r="H52" s="13">
        <f>'S3 UE after recession'!H52+M52*$A$2/H$2</f>
        <v>4.3931881085638151</v>
      </c>
      <c r="I52" s="13">
        <f>'S3 UE after recession'!I52+N52*$A$2/I$2</f>
        <v>6.7097308525701465</v>
      </c>
      <c r="J52" s="5"/>
      <c r="K52" s="5"/>
      <c r="L52" s="10">
        <f>'S4 GE after recession'!AJ52</f>
        <v>3.9872229792566966E-2</v>
      </c>
      <c r="M52" s="10">
        <f>'S4 GE after recession'!AK52</f>
        <v>-0.21713650414657618</v>
      </c>
      <c r="N52" s="10">
        <f>'S4 GE after recession'!AL52</f>
        <v>-0.46115260468936292</v>
      </c>
      <c r="P52">
        <v>48</v>
      </c>
      <c r="Q52" s="13">
        <f t="shared" si="3"/>
        <v>1.4056626497072569</v>
      </c>
      <c r="T52" s="13">
        <f t="shared" si="3"/>
        <v>0.13880114266890509</v>
      </c>
      <c r="U52" s="13">
        <f t="shared" si="3"/>
        <v>0.72857113545823715</v>
      </c>
      <c r="V52" s="13">
        <f t="shared" si="3"/>
        <v>0.12635283439133538</v>
      </c>
      <c r="W52" s="13">
        <f t="shared" si="3"/>
        <v>1.7428004090872529</v>
      </c>
      <c r="Y52">
        <v>48</v>
      </c>
      <c r="Z52">
        <f t="shared" si="6"/>
        <v>9.3044500763213023E-2</v>
      </c>
      <c r="AC52">
        <f t="shared" si="6"/>
        <v>2.3305928862603409E-2</v>
      </c>
      <c r="AD52">
        <f t="shared" si="6"/>
        <v>-9.7282520810479056E-2</v>
      </c>
      <c r="AE52">
        <f t="shared" si="6"/>
        <v>-0.34431318001509847</v>
      </c>
      <c r="AF52">
        <f t="shared" si="6"/>
        <v>-0.33849138635403797</v>
      </c>
      <c r="AH52">
        <v>48</v>
      </c>
      <c r="AI52">
        <f t="shared" si="7"/>
        <v>0.64770501780155965</v>
      </c>
      <c r="AJ52">
        <f t="shared" si="10"/>
        <v>0.72857113545823715</v>
      </c>
      <c r="AK52">
        <f t="shared" si="10"/>
        <v>0.12635283439133538</v>
      </c>
      <c r="AL52">
        <f t="shared" si="10"/>
        <v>1.7428004090872529</v>
      </c>
    </row>
    <row r="53" spans="1:38" x14ac:dyDescent="0.3">
      <c r="A53" s="1"/>
      <c r="B53">
        <v>49</v>
      </c>
      <c r="C53" s="5">
        <f>'S3 UE after recession'!C53</f>
        <v>5.0921610982576562</v>
      </c>
      <c r="F53" s="5">
        <f>'S3 UE after recession'!F53</f>
        <v>7.1089677424950777</v>
      </c>
      <c r="G53" s="13">
        <f>'S3 UE after recession'!G53+L53*$A$2/G$2</f>
        <v>6.1726955658319929</v>
      </c>
      <c r="H53" s="13">
        <f>'S3 UE after recession'!H53+M53*$A$2/H$2</f>
        <v>4.3315671937372748</v>
      </c>
      <c r="I53" s="13">
        <f>'S3 UE after recession'!I53+N53*$A$2/I$2</f>
        <v>6.2766427846074428</v>
      </c>
      <c r="J53" s="5"/>
      <c r="K53" s="5"/>
      <c r="L53" s="10">
        <f>'S4 GE after recession'!AJ53</f>
        <v>3.3982736296232691E-2</v>
      </c>
      <c r="M53" s="10">
        <f>'S4 GE after recession'!AK53</f>
        <v>-0.21693666040286189</v>
      </c>
      <c r="N53" s="10">
        <f>'S4 GE after recession'!AL53</f>
        <v>-0.51740807523528443</v>
      </c>
      <c r="P53">
        <v>49</v>
      </c>
      <c r="Q53" s="13">
        <f t="shared" si="3"/>
        <v>1.5588865711577831</v>
      </c>
      <c r="T53" s="13">
        <f t="shared" si="3"/>
        <v>-0.13429840585231911</v>
      </c>
      <c r="U53" s="13">
        <f t="shared" si="3"/>
        <v>0.66733495755406835</v>
      </c>
      <c r="V53" s="13">
        <f t="shared" si="3"/>
        <v>6.4731919564795071E-2</v>
      </c>
      <c r="W53" s="13">
        <f t="shared" si="3"/>
        <v>1.3097123411245493</v>
      </c>
      <c r="Y53">
        <v>49</v>
      </c>
      <c r="Z53">
        <f t="shared" si="6"/>
        <v>0.15322392145052621</v>
      </c>
      <c r="AC53">
        <f t="shared" si="6"/>
        <v>-0.2730995485212242</v>
      </c>
      <c r="AD53">
        <f t="shared" si="6"/>
        <v>-6.1236177904168798E-2</v>
      </c>
      <c r="AE53">
        <f t="shared" si="6"/>
        <v>-6.1620914826540307E-2</v>
      </c>
      <c r="AF53">
        <f t="shared" si="6"/>
        <v>-0.4330880679627036</v>
      </c>
      <c r="AH53">
        <v>49</v>
      </c>
      <c r="AI53">
        <f t="shared" si="7"/>
        <v>0.58776720426621065</v>
      </c>
      <c r="AJ53">
        <f t="shared" si="10"/>
        <v>0.66733495755406835</v>
      </c>
      <c r="AK53">
        <f t="shared" si="10"/>
        <v>6.4731919564795071E-2</v>
      </c>
      <c r="AL53">
        <f t="shared" si="10"/>
        <v>1.3097123411245493</v>
      </c>
    </row>
    <row r="54" spans="1:38" x14ac:dyDescent="0.3">
      <c r="A54" s="1"/>
      <c r="B54">
        <v>50</v>
      </c>
      <c r="C54" s="5">
        <f>'S3 UE after recession'!C54</f>
        <v>5.1713395638629285</v>
      </c>
      <c r="F54" s="5">
        <f>'S3 UE after recession'!F54</f>
        <v>7.1161727276648978</v>
      </c>
      <c r="G54" s="13">
        <f>'S3 UE after recession'!G54+L54*$A$2/G$2</f>
        <v>5.9767630304492068</v>
      </c>
      <c r="H54" s="13">
        <f>'S3 UE after recession'!H54+M54*$A$2/H$2</f>
        <v>4.2562456973749327</v>
      </c>
      <c r="I54" s="13">
        <f>'S3 UE after recession'!I54+N54*$A$2/I$2</f>
        <v>6.2497398990221065</v>
      </c>
      <c r="J54" s="5"/>
      <c r="K54" s="5"/>
      <c r="L54" s="10">
        <f>'S4 GE after recession'!AJ54</f>
        <v>2.4076090571815673E-2</v>
      </c>
      <c r="M54" s="10">
        <f>'S4 GE after recession'!AK54</f>
        <v>-0.23008276298495126</v>
      </c>
      <c r="N54" s="10">
        <f>'S4 GE after recession'!AL54</f>
        <v>-0.52767869003446688</v>
      </c>
      <c r="P54">
        <v>50</v>
      </c>
      <c r="Q54" s="13">
        <f t="shared" si="3"/>
        <v>1.6380650367630554</v>
      </c>
      <c r="T54" s="13">
        <f t="shared" si="3"/>
        <v>-0.12709342068249896</v>
      </c>
      <c r="U54" s="13">
        <f t="shared" si="3"/>
        <v>0.47140242217128225</v>
      </c>
      <c r="V54" s="13">
        <f t="shared" si="3"/>
        <v>-1.0589576797547018E-2</v>
      </c>
      <c r="W54" s="13">
        <f t="shared" si="3"/>
        <v>1.2828094555392129</v>
      </c>
      <c r="Y54">
        <v>50</v>
      </c>
      <c r="Z54">
        <f t="shared" si="6"/>
        <v>7.9178465605272308E-2</v>
      </c>
      <c r="AC54">
        <f t="shared" si="6"/>
        <v>7.204985169820155E-3</v>
      </c>
      <c r="AD54">
        <f t="shared" si="6"/>
        <v>-0.1959325353827861</v>
      </c>
      <c r="AE54">
        <f t="shared" si="6"/>
        <v>-7.5321496362342089E-2</v>
      </c>
      <c r="AF54">
        <f t="shared" si="6"/>
        <v>-2.6902885585336378E-2</v>
      </c>
      <c r="AH54">
        <v>50</v>
      </c>
      <c r="AI54">
        <f t="shared" si="7"/>
        <v>0.63095892965375688</v>
      </c>
      <c r="AJ54">
        <f t="shared" ref="AJ54:AL56" si="11">AJ53+AD54</f>
        <v>0.47140242217128225</v>
      </c>
      <c r="AK54">
        <f t="shared" si="11"/>
        <v>-1.0589576797547018E-2</v>
      </c>
      <c r="AL54">
        <f t="shared" si="11"/>
        <v>1.2828094555392129</v>
      </c>
    </row>
    <row r="55" spans="1:38" x14ac:dyDescent="0.3">
      <c r="A55" s="1"/>
      <c r="B55">
        <v>51</v>
      </c>
      <c r="C55" s="5">
        <f>'S3 UE after recession'!C55</f>
        <v>5.0670836385903142</v>
      </c>
      <c r="F55" s="5">
        <f>'S3 UE after recession'!F55</f>
        <v>7.1445176288260361</v>
      </c>
      <c r="G55" s="13">
        <f>'S3 UE after recession'!G55+L55*$A$2/G$2</f>
        <v>5.8460083731517098</v>
      </c>
      <c r="H55" s="13">
        <f>'S3 UE after recession'!H55+M55*$A$2/H$2</f>
        <v>4.0950447165167212</v>
      </c>
      <c r="I55" s="13">
        <f>'S3 UE after recession'!I55+N55*$A$2/I$2</f>
        <v>6.179812769822929</v>
      </c>
      <c r="J55" s="5"/>
      <c r="K55" s="5"/>
      <c r="L55" s="10">
        <f>'S4 GE after recession'!AJ55</f>
        <v>1.3879495563754535E-2</v>
      </c>
      <c r="M55" s="10">
        <f>'S4 GE after recession'!AK55</f>
        <v>-0.25042545455700005</v>
      </c>
      <c r="N55" s="10">
        <f>'S4 GE after recession'!AL55</f>
        <v>-0.52733149978969263</v>
      </c>
      <c r="P55">
        <v>51</v>
      </c>
      <c r="Q55" s="13">
        <f t="shared" si="3"/>
        <v>1.5338091114904411</v>
      </c>
      <c r="T55" s="13">
        <f t="shared" si="3"/>
        <v>-9.8748519521360656E-2</v>
      </c>
      <c r="U55" s="13">
        <f t="shared" si="3"/>
        <v>0.34064776487378534</v>
      </c>
      <c r="V55" s="13">
        <f t="shared" si="3"/>
        <v>-0.17179055765575857</v>
      </c>
      <c r="W55" s="13">
        <f t="shared" si="3"/>
        <v>1.2128823263400355</v>
      </c>
      <c r="Y55">
        <v>51</v>
      </c>
      <c r="Z55">
        <f t="shared" si="6"/>
        <v>-0.10425592527261429</v>
      </c>
      <c r="AC55">
        <f t="shared" si="6"/>
        <v>2.8344901161138303E-2</v>
      </c>
      <c r="AD55">
        <f t="shared" si="6"/>
        <v>-0.13075465729749691</v>
      </c>
      <c r="AE55">
        <f t="shared" si="6"/>
        <v>-0.16120098085821155</v>
      </c>
      <c r="AF55">
        <f t="shared" si="6"/>
        <v>-6.9927129199177429E-2</v>
      </c>
      <c r="AH55">
        <v>51</v>
      </c>
      <c r="AI55">
        <f t="shared" si="7"/>
        <v>0.59300341759801889</v>
      </c>
      <c r="AJ55">
        <f t="shared" si="11"/>
        <v>0.34064776487378534</v>
      </c>
      <c r="AK55">
        <f t="shared" si="11"/>
        <v>-0.17179055765575857</v>
      </c>
      <c r="AL55">
        <f t="shared" si="11"/>
        <v>1.2128823263400355</v>
      </c>
    </row>
    <row r="56" spans="1:38" x14ac:dyDescent="0.3">
      <c r="A56" s="1"/>
      <c r="B56">
        <v>52</v>
      </c>
      <c r="C56" s="5">
        <f>'S3 UE after recession'!C56</f>
        <v>5.0587706902406691</v>
      </c>
      <c r="F56" s="5">
        <f>'S3 UE after recession'!F56</f>
        <v>6.9987514530503292</v>
      </c>
      <c r="G56" s="13">
        <f>'S3 UE after recession'!G56+L56*$A$2/G$2</f>
        <v>5.6397793530800238</v>
      </c>
      <c r="H56" s="13">
        <f>'S3 UE after recession'!H56+M56*$A$2/H$2</f>
        <v>4.1307435275539284</v>
      </c>
      <c r="I56" s="13">
        <f>'S3 UE after recession'!I56+N56*$A$2/I$2</f>
        <v>6.0239841271374175</v>
      </c>
      <c r="J56" s="5"/>
      <c r="K56" s="5"/>
      <c r="L56" s="10">
        <f>'S4 GE after recession'!AJ56</f>
        <v>1.2591421227742788E-2</v>
      </c>
      <c r="M56" s="10">
        <f>'S4 GE after recession'!AK56</f>
        <v>-0.21835797210843225</v>
      </c>
      <c r="N56" s="10">
        <f>'S4 GE after recession'!AL56</f>
        <v>-0.54316229145601203</v>
      </c>
      <c r="P56">
        <v>52</v>
      </c>
      <c r="Q56" s="13">
        <f t="shared" si="3"/>
        <v>1.5254961631407959</v>
      </c>
      <c r="T56" s="13">
        <f t="shared" si="3"/>
        <v>-0.2445146952970676</v>
      </c>
      <c r="U56" s="13">
        <f t="shared" si="3"/>
        <v>0.13441874480209925</v>
      </c>
      <c r="V56" s="13">
        <f t="shared" si="3"/>
        <v>-0.13609174661855139</v>
      </c>
      <c r="W56" s="13">
        <f t="shared" si="3"/>
        <v>1.0570536836545239</v>
      </c>
      <c r="Y56">
        <v>52</v>
      </c>
      <c r="Z56">
        <f t="shared" si="6"/>
        <v>-8.3129483496451329E-3</v>
      </c>
      <c r="AC56">
        <f t="shared" si="6"/>
        <v>-0.14576617577570694</v>
      </c>
      <c r="AD56">
        <f t="shared" si="6"/>
        <v>-0.20622902007168609</v>
      </c>
      <c r="AE56">
        <f t="shared" si="6"/>
        <v>3.5698811037207179E-2</v>
      </c>
      <c r="AF56">
        <f t="shared" si="6"/>
        <v>-0.15582864268551155</v>
      </c>
      <c r="AH56">
        <v>52</v>
      </c>
      <c r="AI56">
        <f t="shared" si="7"/>
        <v>0.51596385553534285</v>
      </c>
      <c r="AJ56">
        <f t="shared" si="11"/>
        <v>0.13441874480209925</v>
      </c>
      <c r="AK56">
        <f t="shared" si="11"/>
        <v>-0.13609174661855139</v>
      </c>
      <c r="AL56">
        <f t="shared" si="11"/>
        <v>1.0570536836545239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6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G4" sqref="G4:I4"/>
    </sheetView>
  </sheetViews>
  <sheetFormatPr defaultRowHeight="14.4" x14ac:dyDescent="0.3"/>
  <cols>
    <col min="1" max="1" width="13.44140625" customWidth="1"/>
  </cols>
  <sheetData>
    <row r="1" spans="1:44" x14ac:dyDescent="0.3">
      <c r="A1" s="9" t="s">
        <v>84</v>
      </c>
      <c r="C1" t="s">
        <v>81</v>
      </c>
      <c r="G1" t="s">
        <v>125</v>
      </c>
      <c r="Q1" t="s">
        <v>82</v>
      </c>
      <c r="Z1" t="s">
        <v>83</v>
      </c>
      <c r="AI1" t="s">
        <v>83</v>
      </c>
      <c r="AO1" t="s">
        <v>83</v>
      </c>
    </row>
    <row r="2" spans="1:44" x14ac:dyDescent="0.3">
      <c r="A2" s="9">
        <v>1.5</v>
      </c>
      <c r="G2" s="17">
        <f>'S1 unemployed'!O472</f>
        <v>0.78629677806684017</v>
      </c>
      <c r="H2" s="17">
        <f>'S1 unemployed'!O601</f>
        <v>0.7936856304142319</v>
      </c>
      <c r="I2" s="17">
        <f>'S1 unemployed'!O681</f>
        <v>0.78308649575432587</v>
      </c>
      <c r="L2" t="s">
        <v>85</v>
      </c>
    </row>
    <row r="3" spans="1:44" x14ac:dyDescent="0.3">
      <c r="C3" s="6">
        <v>25538</v>
      </c>
      <c r="D3" s="6">
        <v>26969</v>
      </c>
      <c r="E3" s="6">
        <v>29221</v>
      </c>
      <c r="F3" s="6">
        <v>29768</v>
      </c>
      <c r="G3" s="6">
        <v>33055</v>
      </c>
      <c r="H3" s="7" t="s">
        <v>45</v>
      </c>
      <c r="I3" t="s">
        <v>46</v>
      </c>
      <c r="L3" s="6">
        <v>33055</v>
      </c>
      <c r="M3" s="7" t="s">
        <v>45</v>
      </c>
      <c r="N3" t="s">
        <v>46</v>
      </c>
      <c r="Q3" s="6">
        <v>25538</v>
      </c>
      <c r="R3" s="6">
        <v>26969</v>
      </c>
      <c r="S3" s="6">
        <v>29221</v>
      </c>
      <c r="T3" s="6">
        <v>29768</v>
      </c>
      <c r="U3" s="6">
        <v>33055</v>
      </c>
      <c r="V3" s="7" t="s">
        <v>45</v>
      </c>
      <c r="W3" t="s">
        <v>46</v>
      </c>
      <c r="Z3" s="6">
        <v>25538</v>
      </c>
      <c r="AA3" s="6">
        <v>26969</v>
      </c>
      <c r="AB3" s="6">
        <v>29221</v>
      </c>
      <c r="AC3" s="6">
        <v>29768</v>
      </c>
      <c r="AD3" s="6">
        <v>33055</v>
      </c>
      <c r="AE3" s="7" t="s">
        <v>45</v>
      </c>
      <c r="AF3" t="s">
        <v>46</v>
      </c>
      <c r="AH3" s="8"/>
      <c r="AI3" s="11" t="s">
        <v>50</v>
      </c>
      <c r="AJ3" s="11">
        <v>33055</v>
      </c>
      <c r="AK3" s="12" t="s">
        <v>45</v>
      </c>
      <c r="AL3" s="8" t="s">
        <v>46</v>
      </c>
      <c r="AN3" s="8"/>
      <c r="AO3" s="11" t="s">
        <v>50</v>
      </c>
      <c r="AP3" s="11">
        <v>33055</v>
      </c>
      <c r="AQ3" s="12" t="s">
        <v>45</v>
      </c>
      <c r="AR3" s="8" t="s">
        <v>46</v>
      </c>
    </row>
    <row r="4" spans="1:44" x14ac:dyDescent="0.3">
      <c r="A4" s="1"/>
      <c r="B4">
        <v>0</v>
      </c>
      <c r="C4" s="5">
        <f>'S3 UE after recession'!C4</f>
        <v>3.5332745270998731</v>
      </c>
      <c r="D4" s="5">
        <f>'S3 UE after recession'!D4</f>
        <v>4.8458926760439169</v>
      </c>
      <c r="E4" s="5">
        <f>'S3 UE after recession'!E4</f>
        <v>6.2714663763818246</v>
      </c>
      <c r="F4" s="5">
        <f>'S3 UE after recession'!F4</f>
        <v>7.2432661483473968</v>
      </c>
      <c r="G4" s="13">
        <f>'S3 UE after recession'!G4+L4*$A$2/G$2</f>
        <v>5.5053606082779245</v>
      </c>
      <c r="H4" s="13">
        <f>'S3 UE after recession'!H4+M4*$A$2/H$2</f>
        <v>4.2668352741724798</v>
      </c>
      <c r="I4" s="13">
        <f>'S3 UE after recession'!I4+N4*$A$2/I$2</f>
        <v>4.9669304434828936</v>
      </c>
      <c r="J4" s="5"/>
      <c r="K4" s="5"/>
      <c r="L4" s="5">
        <f>'S4 GE after recession'!AJ4</f>
        <v>0</v>
      </c>
      <c r="M4" s="5">
        <f>'S4 GE after recession'!AK4</f>
        <v>0</v>
      </c>
      <c r="N4" s="5">
        <f>'S4 GE after recession'!AL4</f>
        <v>0</v>
      </c>
      <c r="P4">
        <v>0</v>
      </c>
      <c r="Q4" s="13">
        <f>(C4-C$4)</f>
        <v>0</v>
      </c>
      <c r="R4" s="13">
        <f t="shared" ref="R4:W19" si="0">(D4-D$4)</f>
        <v>0</v>
      </c>
      <c r="S4" s="13">
        <f t="shared" si="0"/>
        <v>0</v>
      </c>
      <c r="T4" s="13">
        <f t="shared" si="0"/>
        <v>0</v>
      </c>
      <c r="U4" s="13">
        <f t="shared" si="0"/>
        <v>0</v>
      </c>
      <c r="V4" s="13">
        <f t="shared" si="0"/>
        <v>0</v>
      </c>
      <c r="W4" s="13">
        <f t="shared" si="0"/>
        <v>0</v>
      </c>
      <c r="Y4">
        <v>0</v>
      </c>
      <c r="Z4">
        <f>Q4</f>
        <v>0</v>
      </c>
      <c r="AA4">
        <f t="shared" ref="AA4:AF4" si="1">R4</f>
        <v>0</v>
      </c>
      <c r="AB4">
        <f t="shared" si="1"/>
        <v>0</v>
      </c>
      <c r="AC4">
        <f t="shared" si="1"/>
        <v>0</v>
      </c>
      <c r="AD4">
        <f t="shared" si="1"/>
        <v>0</v>
      </c>
      <c r="AE4">
        <f t="shared" si="1"/>
        <v>0</v>
      </c>
      <c r="AF4">
        <f t="shared" si="1"/>
        <v>0</v>
      </c>
      <c r="AH4" s="8">
        <v>0</v>
      </c>
      <c r="AI4" s="8">
        <f>AVERAGE(Z4:AC4)</f>
        <v>0</v>
      </c>
      <c r="AJ4" s="8">
        <f>AD4</f>
        <v>0</v>
      </c>
      <c r="AK4" s="8">
        <f>AE4</f>
        <v>0</v>
      </c>
      <c r="AL4" s="8">
        <f>AF4</f>
        <v>0</v>
      </c>
      <c r="AN4" s="8">
        <v>0</v>
      </c>
      <c r="AO4" s="8">
        <f>AI4/MAX(AI$4:AI$52)</f>
        <v>0</v>
      </c>
      <c r="AP4" s="8">
        <f t="shared" ref="AP4:AR19" si="2">AJ4/MAX(AJ$4:AJ$52)</f>
        <v>0</v>
      </c>
      <c r="AQ4" s="8">
        <f t="shared" si="2"/>
        <v>0</v>
      </c>
      <c r="AR4" s="8">
        <f t="shared" si="2"/>
        <v>0</v>
      </c>
    </row>
    <row r="5" spans="1:44" x14ac:dyDescent="0.3">
      <c r="A5" s="1"/>
      <c r="B5">
        <v>1</v>
      </c>
      <c r="C5" s="5">
        <f>'S3 UE after recession'!C5</f>
        <v>3.9045632524609362</v>
      </c>
      <c r="D5" s="5">
        <f>'S3 UE after recession'!D5</f>
        <v>4.93893717680713</v>
      </c>
      <c r="E5" s="5">
        <f>'S3 UE after recession'!E5</f>
        <v>6.2813387442945912</v>
      </c>
      <c r="F5" s="5">
        <f>'S3 UE after recession'!F5</f>
        <v>7.3911243964129678</v>
      </c>
      <c r="G5" s="13">
        <f>'S3 UE after recession'!G5+L5*$A$2/G$2</f>
        <v>5.7114499007343937</v>
      </c>
      <c r="H5" s="13">
        <f>'S3 UE after recession'!H5+M5*$A$2/H$2</f>
        <v>4.4251158999304163</v>
      </c>
      <c r="I5" s="13">
        <f>'S3 UE after recession'!I5+N5*$A$2/I$2</f>
        <v>5.1346754031272663</v>
      </c>
      <c r="J5" s="5"/>
      <c r="K5" s="5"/>
      <c r="L5" s="10">
        <f>'S4 GE after recession'!AJ5</f>
        <v>3.2684790525494556E-3</v>
      </c>
      <c r="M5" s="10">
        <f>'S4 GE after recession'!AK5</f>
        <v>3.0255993591318475E-2</v>
      </c>
      <c r="N5" s="10">
        <f>'S4 GE after recession'!AL5</f>
        <v>7.6458632765012968E-2</v>
      </c>
      <c r="P5">
        <v>1</v>
      </c>
      <c r="Q5" s="13">
        <f t="shared" ref="Q5:W56" si="3">(C5-C$4)</f>
        <v>0.37128872536106305</v>
      </c>
      <c r="R5" s="13">
        <f t="shared" si="0"/>
        <v>9.3044500763213023E-2</v>
      </c>
      <c r="S5" s="13">
        <f t="shared" si="0"/>
        <v>9.8723679127665775E-3</v>
      </c>
      <c r="T5" s="13">
        <f t="shared" si="0"/>
        <v>0.14785824806557102</v>
      </c>
      <c r="U5" s="13">
        <f t="shared" si="0"/>
        <v>0.20608929245646923</v>
      </c>
      <c r="V5" s="13">
        <f t="shared" si="0"/>
        <v>0.15828062575793655</v>
      </c>
      <c r="W5" s="13">
        <f t="shared" si="0"/>
        <v>0.16774495964437275</v>
      </c>
      <c r="Y5">
        <v>1</v>
      </c>
      <c r="Z5">
        <f>Q5-Q4</f>
        <v>0.37128872536106305</v>
      </c>
      <c r="AA5">
        <f t="shared" ref="AA5:AF20" si="4">R5-R4</f>
        <v>9.3044500763213023E-2</v>
      </c>
      <c r="AB5">
        <f t="shared" si="4"/>
        <v>9.8723679127665775E-3</v>
      </c>
      <c r="AC5">
        <f t="shared" si="4"/>
        <v>0.14785824806557102</v>
      </c>
      <c r="AD5">
        <f t="shared" si="4"/>
        <v>0.20608929245646923</v>
      </c>
      <c r="AE5">
        <f t="shared" si="4"/>
        <v>0.15828062575793655</v>
      </c>
      <c r="AF5">
        <f t="shared" si="4"/>
        <v>0.16774495964437275</v>
      </c>
      <c r="AH5" s="8">
        <v>1</v>
      </c>
      <c r="AI5" s="8">
        <f>AVERAGE(Z5:AC5)+AI4</f>
        <v>0.15551596052565342</v>
      </c>
      <c r="AJ5" s="8">
        <f>AD5+AJ4</f>
        <v>0.20608929245646923</v>
      </c>
      <c r="AK5" s="8">
        <f t="shared" ref="AK5:AL20" si="5">AE5+AK4</f>
        <v>0.15828062575793655</v>
      </c>
      <c r="AL5" s="8">
        <f t="shared" si="5"/>
        <v>0.16774495964437275</v>
      </c>
      <c r="AN5" s="8">
        <v>1</v>
      </c>
      <c r="AO5" s="8">
        <f t="shared" ref="AO5:AR56" si="6">AI5/MAX(AI$4:AI$52)</f>
        <v>5.5771371409261104E-2</v>
      </c>
      <c r="AP5" s="8">
        <f t="shared" si="2"/>
        <v>8.1985217001608601E-2</v>
      </c>
      <c r="AQ5" s="8">
        <f t="shared" si="2"/>
        <v>7.2916967755020642E-2</v>
      </c>
      <c r="AR5" s="8">
        <f t="shared" si="2"/>
        <v>3.2495901078618848E-2</v>
      </c>
    </row>
    <row r="6" spans="1:44" x14ac:dyDescent="0.3">
      <c r="A6" s="1"/>
      <c r="B6">
        <v>2</v>
      </c>
      <c r="C6" s="5">
        <f>'S3 UE after recession'!C6</f>
        <v>4.2032355053499044</v>
      </c>
      <c r="D6" s="5">
        <f>'S3 UE after recession'!D6</f>
        <v>5.0921610982576562</v>
      </c>
      <c r="E6" s="5">
        <f>'S3 UE after recession'!E6</f>
        <v>6.3217526916066973</v>
      </c>
      <c r="F6" s="5">
        <f>'S3 UE after recession'!F6</f>
        <v>7.5996823462056993</v>
      </c>
      <c r="G6" s="13">
        <f>'S3 UE after recession'!G6+L6*$A$2/G$2</f>
        <v>5.874674576723268</v>
      </c>
      <c r="H6" s="13">
        <f>'S3 UE after recession'!H6+M6*$A$2/H$2</f>
        <v>4.432422329069424</v>
      </c>
      <c r="I6" s="13">
        <f>'S3 UE after recession'!I6+N6*$A$2/I$2</f>
        <v>5.0481368393288824</v>
      </c>
      <c r="J6" s="5"/>
      <c r="K6" s="5"/>
      <c r="L6" s="10">
        <f>'S4 GE after recession'!AJ6</f>
        <v>1.1552788236925071E-2</v>
      </c>
      <c r="M6" s="10">
        <f>'S4 GE after recession'!AK6</f>
        <v>4.6688119094190572E-2</v>
      </c>
      <c r="N6" s="10">
        <f>'S4 GE after recession'!AL6</f>
        <v>8.8207402744429064E-2</v>
      </c>
      <c r="P6">
        <v>2</v>
      </c>
      <c r="Q6" s="13">
        <f t="shared" si="3"/>
        <v>0.66996097825003131</v>
      </c>
      <c r="R6" s="13">
        <f t="shared" si="0"/>
        <v>0.24626842221373924</v>
      </c>
      <c r="S6" s="13">
        <f t="shared" si="0"/>
        <v>5.0286315224872702E-2</v>
      </c>
      <c r="T6" s="13">
        <f t="shared" si="0"/>
        <v>0.35641619785830247</v>
      </c>
      <c r="U6" s="13">
        <f t="shared" si="0"/>
        <v>0.36931396844534348</v>
      </c>
      <c r="V6" s="13">
        <f t="shared" si="0"/>
        <v>0.16558705489694425</v>
      </c>
      <c r="W6" s="13">
        <f t="shared" si="0"/>
        <v>8.1206395845988766E-2</v>
      </c>
      <c r="Y6">
        <v>2</v>
      </c>
      <c r="Z6">
        <f t="shared" ref="Z6:AF56" si="7">Q6-Q5</f>
        <v>0.29867225288896826</v>
      </c>
      <c r="AA6">
        <f t="shared" si="4"/>
        <v>0.15322392145052621</v>
      </c>
      <c r="AB6">
        <f t="shared" si="4"/>
        <v>4.0413947312106124E-2</v>
      </c>
      <c r="AC6">
        <f t="shared" si="4"/>
        <v>0.20855794979273146</v>
      </c>
      <c r="AD6">
        <f t="shared" si="4"/>
        <v>0.16322467598887425</v>
      </c>
      <c r="AE6">
        <f t="shared" si="4"/>
        <v>7.3064291390076974E-3</v>
      </c>
      <c r="AF6">
        <f t="shared" si="4"/>
        <v>-8.6538563798383983E-2</v>
      </c>
      <c r="AH6" s="8">
        <v>2</v>
      </c>
      <c r="AI6" s="8">
        <f t="shared" ref="AI6:AI56" si="8">AVERAGE(Z6:AC6)+AI5</f>
        <v>0.33073297838673643</v>
      </c>
      <c r="AJ6" s="8">
        <f t="shared" ref="AJ6:AL56" si="9">AD6+AJ5</f>
        <v>0.36931396844534348</v>
      </c>
      <c r="AK6" s="8">
        <f t="shared" si="5"/>
        <v>0.16558705489694425</v>
      </c>
      <c r="AL6" s="8">
        <f t="shared" si="5"/>
        <v>8.1206395845988766E-2</v>
      </c>
      <c r="AN6" s="8">
        <v>2</v>
      </c>
      <c r="AO6" s="8">
        <f t="shared" si="6"/>
        <v>0.11860796610554389</v>
      </c>
      <c r="AP6" s="8">
        <f t="shared" si="2"/>
        <v>0.146918287135719</v>
      </c>
      <c r="AQ6" s="8">
        <f t="shared" si="2"/>
        <v>7.6282905028658532E-2</v>
      </c>
      <c r="AR6" s="8">
        <f t="shared" si="2"/>
        <v>1.5731471228446776E-2</v>
      </c>
    </row>
    <row r="7" spans="1:44" x14ac:dyDescent="0.3">
      <c r="A7" s="1"/>
      <c r="B7">
        <v>3</v>
      </c>
      <c r="C7" s="5">
        <f>'S3 UE after recession'!C7</f>
        <v>4.4061674222405394</v>
      </c>
      <c r="D7" s="5">
        <f>'S3 UE after recession'!D7</f>
        <v>5.1713395638629285</v>
      </c>
      <c r="E7" s="5">
        <f>'S3 UE after recession'!E7</f>
        <v>6.9030218311114444</v>
      </c>
      <c r="F7" s="5">
        <f>'S3 UE after recession'!F7</f>
        <v>7.930363956560023</v>
      </c>
      <c r="G7" s="13">
        <f>'S3 UE after recession'!G7+L7*$A$2/G$2</f>
        <v>5.8170865079431282</v>
      </c>
      <c r="H7" s="13">
        <f>'S3 UE after recession'!H7+M7*$A$2/H$2</f>
        <v>4.5651884154492395</v>
      </c>
      <c r="I7" s="13">
        <f>'S3 UE after recession'!I7+N7*$A$2/I$2</f>
        <v>5.1270250498549599</v>
      </c>
      <c r="J7" s="5"/>
      <c r="K7" s="5"/>
      <c r="L7" s="10">
        <f>'S4 GE after recession'!AJ7</f>
        <v>-5.3986971951521134E-2</v>
      </c>
      <c r="M7" s="10">
        <f>'S4 GE after recession'!AK7</f>
        <v>2.2336589862857359E-2</v>
      </c>
      <c r="N7" s="10">
        <f>'S4 GE after recession'!AL7</f>
        <v>2.3371538649452184E-2</v>
      </c>
      <c r="P7">
        <v>3</v>
      </c>
      <c r="Q7" s="13">
        <f t="shared" si="3"/>
        <v>0.87289289514066626</v>
      </c>
      <c r="R7" s="13">
        <f t="shared" si="0"/>
        <v>0.32544688781901154</v>
      </c>
      <c r="S7" s="13">
        <f t="shared" si="0"/>
        <v>0.63155545472961983</v>
      </c>
      <c r="T7" s="13">
        <f t="shared" si="0"/>
        <v>0.68709780821262623</v>
      </c>
      <c r="U7" s="13">
        <f t="shared" si="0"/>
        <v>0.3117258996652037</v>
      </c>
      <c r="V7" s="13">
        <f t="shared" si="0"/>
        <v>0.29835314127675971</v>
      </c>
      <c r="W7" s="13">
        <f t="shared" si="0"/>
        <v>0.16009460637206629</v>
      </c>
      <c r="Y7">
        <v>3</v>
      </c>
      <c r="Z7">
        <f t="shared" si="7"/>
        <v>0.20293191689063494</v>
      </c>
      <c r="AA7">
        <f t="shared" si="4"/>
        <v>7.9178465605272308E-2</v>
      </c>
      <c r="AB7">
        <f t="shared" si="4"/>
        <v>0.58126913950474712</v>
      </c>
      <c r="AC7">
        <f t="shared" si="4"/>
        <v>0.33068161035432375</v>
      </c>
      <c r="AD7">
        <f t="shared" si="4"/>
        <v>-5.7588068780139778E-2</v>
      </c>
      <c r="AE7">
        <f t="shared" si="4"/>
        <v>0.13276608637981546</v>
      </c>
      <c r="AF7">
        <f t="shared" si="4"/>
        <v>7.8888210526077529E-2</v>
      </c>
      <c r="AH7" s="8">
        <v>3</v>
      </c>
      <c r="AI7" s="8">
        <f t="shared" si="8"/>
        <v>0.62924826147548096</v>
      </c>
      <c r="AJ7" s="8">
        <f t="shared" si="9"/>
        <v>0.3117258996652037</v>
      </c>
      <c r="AK7" s="8">
        <f t="shared" si="5"/>
        <v>0.29835314127675971</v>
      </c>
      <c r="AL7" s="8">
        <f t="shared" si="5"/>
        <v>0.16009460637206629</v>
      </c>
      <c r="AN7" s="8">
        <v>3</v>
      </c>
      <c r="AO7" s="8">
        <f t="shared" si="6"/>
        <v>0.22566197309112779</v>
      </c>
      <c r="AP7" s="8">
        <f t="shared" si="2"/>
        <v>0.12400894400892565</v>
      </c>
      <c r="AQ7" s="8">
        <f t="shared" si="2"/>
        <v>0.13744579463160075</v>
      </c>
      <c r="AR7" s="8">
        <f t="shared" si="2"/>
        <v>3.1013858794424955E-2</v>
      </c>
    </row>
    <row r="8" spans="1:44" x14ac:dyDescent="0.3">
      <c r="A8" s="1"/>
      <c r="B8">
        <v>4</v>
      </c>
      <c r="C8" s="5">
        <f>'S3 UE after recession'!C8</f>
        <v>4.5897953509736844</v>
      </c>
      <c r="D8" s="5">
        <f>'S3 UE after recession'!D8</f>
        <v>5.0670836385903142</v>
      </c>
      <c r="E8" s="5">
        <f>'S3 UE after recession'!E8</f>
        <v>7.4666367402669058</v>
      </c>
      <c r="F8" s="5">
        <f>'S3 UE after recession'!F8</f>
        <v>8.2655900985023241</v>
      </c>
      <c r="G8" s="13">
        <f>'S3 UE after recession'!G8+L8*$A$2/G$2</f>
        <v>6.0753811933365602</v>
      </c>
      <c r="H8" s="13">
        <f>'S3 UE after recession'!H8+M8*$A$2/H$2</f>
        <v>4.6624690280470267</v>
      </c>
      <c r="I8" s="13">
        <f>'S3 UE after recession'!I8+N8*$A$2/I$2</f>
        <v>5.0260861311400271</v>
      </c>
      <c r="J8" s="5"/>
      <c r="K8" s="5"/>
      <c r="L8" s="10">
        <f>'S4 GE after recession'!AJ8</f>
        <v>-4.3561988927555362E-2</v>
      </c>
      <c r="M8" s="10">
        <f>'S4 GE after recession'!AK8</f>
        <v>4.2293088279395263E-2</v>
      </c>
      <c r="N8" s="10">
        <f>'S4 GE after recession'!AL8</f>
        <v>3.1086138142571329E-2</v>
      </c>
      <c r="P8">
        <v>4</v>
      </c>
      <c r="Q8" s="13">
        <f t="shared" si="3"/>
        <v>1.0565208238738113</v>
      </c>
      <c r="R8" s="13">
        <f t="shared" si="0"/>
        <v>0.22119096254639725</v>
      </c>
      <c r="S8" s="13">
        <f t="shared" si="0"/>
        <v>1.1951703638850812</v>
      </c>
      <c r="T8" s="13">
        <f t="shared" si="0"/>
        <v>1.0223239501549273</v>
      </c>
      <c r="U8" s="13">
        <f t="shared" si="0"/>
        <v>0.57002058505863573</v>
      </c>
      <c r="V8" s="13">
        <f t="shared" si="0"/>
        <v>0.39563375387454691</v>
      </c>
      <c r="W8" s="13">
        <f t="shared" si="0"/>
        <v>5.9155687657133527E-2</v>
      </c>
      <c r="Y8">
        <v>4</v>
      </c>
      <c r="Z8">
        <f t="shared" si="7"/>
        <v>0.18362792873314504</v>
      </c>
      <c r="AA8">
        <f t="shared" si="4"/>
        <v>-0.10425592527261429</v>
      </c>
      <c r="AB8">
        <f t="shared" si="4"/>
        <v>0.56361490915546142</v>
      </c>
      <c r="AC8">
        <f t="shared" si="4"/>
        <v>0.33522614194230105</v>
      </c>
      <c r="AD8">
        <f t="shared" si="4"/>
        <v>0.25829468539343203</v>
      </c>
      <c r="AE8">
        <f t="shared" si="4"/>
        <v>9.7280612597787197E-2</v>
      </c>
      <c r="AF8">
        <f t="shared" si="4"/>
        <v>-0.10093891871493277</v>
      </c>
      <c r="AH8" s="8">
        <v>4</v>
      </c>
      <c r="AI8" s="8">
        <f t="shared" si="8"/>
        <v>0.87380152511505427</v>
      </c>
      <c r="AJ8" s="8">
        <f t="shared" si="9"/>
        <v>0.57002058505863573</v>
      </c>
      <c r="AK8" s="8">
        <f t="shared" si="5"/>
        <v>0.39563375387454691</v>
      </c>
      <c r="AL8" s="8">
        <f t="shared" si="5"/>
        <v>5.9155687657133527E-2</v>
      </c>
      <c r="AN8" s="8">
        <v>4</v>
      </c>
      <c r="AO8" s="8">
        <f t="shared" si="6"/>
        <v>0.31336403820192865</v>
      </c>
      <c r="AP8" s="8">
        <f t="shared" si="2"/>
        <v>0.22676220003660441</v>
      </c>
      <c r="AQ8" s="8">
        <f t="shared" si="2"/>
        <v>0.18226118033035121</v>
      </c>
      <c r="AR8" s="8">
        <f t="shared" si="2"/>
        <v>1.1459762358399852E-2</v>
      </c>
    </row>
    <row r="9" spans="1:44" x14ac:dyDescent="0.3">
      <c r="A9" s="1"/>
      <c r="B9">
        <v>5</v>
      </c>
      <c r="C9" s="5">
        <f>'S3 UE after recession'!C9</f>
        <v>4.7512820823684878</v>
      </c>
      <c r="D9" s="5">
        <f>'S3 UE after recession'!D9</f>
        <v>5.0587706902406691</v>
      </c>
      <c r="E9" s="5">
        <f>'S3 UE after recession'!E9</f>
        <v>7.5838171942311297</v>
      </c>
      <c r="F9" s="5">
        <f>'S3 UE after recession'!F9</f>
        <v>8.5087042750110182</v>
      </c>
      <c r="G9" s="13">
        <f>'S3 UE after recession'!G9+L9*$A$2/G$2</f>
        <v>6.2454917137664578</v>
      </c>
      <c r="H9" s="13">
        <f>'S3 UE after recession'!H9+M9*$A$2/H$2</f>
        <v>5.0419256270787178</v>
      </c>
      <c r="I9" s="13">
        <f>'S3 UE after recession'!I9+N9*$A$2/I$2</f>
        <v>5.5562873587692936</v>
      </c>
      <c r="J9" s="5"/>
      <c r="K9" s="5"/>
      <c r="L9" s="10">
        <f>'S4 GE after recession'!AJ9</f>
        <v>-9.4797282412817374E-3</v>
      </c>
      <c r="M9" s="10">
        <f>'S4 GE after recession'!AK9</f>
        <v>6.7310253348448423E-2</v>
      </c>
      <c r="N9" s="10">
        <f>'S4 GE after recession'!AL9</f>
        <v>6.0398523339690424E-2</v>
      </c>
      <c r="P9">
        <v>5</v>
      </c>
      <c r="Q9" s="13">
        <f t="shared" si="3"/>
        <v>1.2180075552686147</v>
      </c>
      <c r="R9" s="13">
        <f t="shared" si="0"/>
        <v>0.21287801419675212</v>
      </c>
      <c r="S9" s="13">
        <f t="shared" si="0"/>
        <v>1.3123508178493051</v>
      </c>
      <c r="T9" s="13">
        <f t="shared" si="0"/>
        <v>1.2654381266636214</v>
      </c>
      <c r="U9" s="13">
        <f t="shared" si="0"/>
        <v>0.74013110548853334</v>
      </c>
      <c r="V9" s="13">
        <f t="shared" si="0"/>
        <v>0.77509035290623807</v>
      </c>
      <c r="W9" s="13">
        <f t="shared" si="0"/>
        <v>0.5893569152864</v>
      </c>
      <c r="Y9">
        <v>5</v>
      </c>
      <c r="Z9">
        <f t="shared" si="7"/>
        <v>0.16148673139480341</v>
      </c>
      <c r="AA9">
        <f t="shared" si="4"/>
        <v>-8.3129483496451329E-3</v>
      </c>
      <c r="AB9">
        <f t="shared" si="4"/>
        <v>0.11718045396422383</v>
      </c>
      <c r="AC9">
        <f t="shared" si="4"/>
        <v>0.24311417650869416</v>
      </c>
      <c r="AD9">
        <f t="shared" si="4"/>
        <v>0.1701105204298976</v>
      </c>
      <c r="AE9">
        <f t="shared" si="4"/>
        <v>0.37945659903169116</v>
      </c>
      <c r="AF9">
        <f t="shared" si="4"/>
        <v>0.53020122762926647</v>
      </c>
      <c r="AH9" s="8">
        <v>5</v>
      </c>
      <c r="AI9" s="8">
        <f t="shared" si="8"/>
        <v>1.0021686284945734</v>
      </c>
      <c r="AJ9" s="8">
        <f t="shared" si="9"/>
        <v>0.74013110548853334</v>
      </c>
      <c r="AK9" s="8">
        <f t="shared" si="5"/>
        <v>0.77509035290623807</v>
      </c>
      <c r="AL9" s="8">
        <f t="shared" si="5"/>
        <v>0.5893569152864</v>
      </c>
      <c r="AN9" s="8">
        <v>5</v>
      </c>
      <c r="AO9" s="8">
        <f t="shared" si="6"/>
        <v>0.35939924497499304</v>
      </c>
      <c r="AP9" s="8">
        <f t="shared" si="2"/>
        <v>0.29443455586580186</v>
      </c>
      <c r="AQ9" s="8">
        <f t="shared" si="2"/>
        <v>0.35706984351025556</v>
      </c>
      <c r="AR9" s="8">
        <f t="shared" si="2"/>
        <v>0.11417144252649544</v>
      </c>
    </row>
    <row r="10" spans="1:44" x14ac:dyDescent="0.3">
      <c r="A10" s="1"/>
      <c r="B10">
        <v>6</v>
      </c>
      <c r="C10" s="5">
        <f>'S3 UE after recession'!C10</f>
        <v>4.9355026429368118</v>
      </c>
      <c r="D10" s="5">
        <f>'S3 UE after recession'!D10</f>
        <v>5.1366871915804184</v>
      </c>
      <c r="E10" s="5">
        <f>'S3 UE after recession'!E10</f>
        <v>7.8042908201830921</v>
      </c>
      <c r="F10" s="5">
        <f>'S3 UE after recession'!F10</f>
        <v>8.6140674128463921</v>
      </c>
      <c r="G10" s="13">
        <f>'S3 UE after recession'!G10+L10*$A$2/G$2</f>
        <v>6.3913722560557433</v>
      </c>
      <c r="H10" s="13">
        <f>'S3 UE after recession'!H10+M10*$A$2/H$2</f>
        <v>5.1318442700567672</v>
      </c>
      <c r="I10" s="13">
        <f>'S3 UE after recession'!I10+N10*$A$2/I$2</f>
        <v>5.7384413928297695</v>
      </c>
      <c r="J10" s="5"/>
      <c r="K10" s="5"/>
      <c r="L10" s="10">
        <f>'S4 GE after recession'!AJ10</f>
        <v>1.4671515718770234E-2</v>
      </c>
      <c r="M10" s="10">
        <f>'S4 GE after recession'!AK10</f>
        <v>9.0873380830936323E-2</v>
      </c>
      <c r="N10" s="10">
        <f>'S4 GE after recession'!AL10</f>
        <v>9.478153615310303E-2</v>
      </c>
      <c r="P10">
        <v>6</v>
      </c>
      <c r="Q10" s="13">
        <f t="shared" si="3"/>
        <v>1.4022281158369387</v>
      </c>
      <c r="R10" s="13">
        <f t="shared" si="0"/>
        <v>0.29079451553650149</v>
      </c>
      <c r="S10" s="13">
        <f t="shared" si="0"/>
        <v>1.5328244438012675</v>
      </c>
      <c r="T10" s="13">
        <f t="shared" si="0"/>
        <v>1.3708012644989953</v>
      </c>
      <c r="U10" s="13">
        <f t="shared" si="0"/>
        <v>0.88601164777781882</v>
      </c>
      <c r="V10" s="13">
        <f t="shared" si="0"/>
        <v>0.86500899588428748</v>
      </c>
      <c r="W10" s="13">
        <f t="shared" si="0"/>
        <v>0.77151094934687592</v>
      </c>
      <c r="Y10">
        <v>6</v>
      </c>
      <c r="Z10">
        <f t="shared" si="7"/>
        <v>0.18422056056832403</v>
      </c>
      <c r="AA10">
        <f t="shared" si="4"/>
        <v>7.7916501339749367E-2</v>
      </c>
      <c r="AB10">
        <f t="shared" si="4"/>
        <v>0.2204736259519624</v>
      </c>
      <c r="AC10">
        <f t="shared" si="4"/>
        <v>0.10536313783537388</v>
      </c>
      <c r="AD10">
        <f t="shared" si="4"/>
        <v>0.14588054228928549</v>
      </c>
      <c r="AE10">
        <f t="shared" si="4"/>
        <v>8.9918642978049412E-2</v>
      </c>
      <c r="AF10">
        <f t="shared" si="4"/>
        <v>0.18215403406047592</v>
      </c>
      <c r="AH10" s="8">
        <v>6</v>
      </c>
      <c r="AI10" s="8">
        <f t="shared" si="8"/>
        <v>1.1491620849184259</v>
      </c>
      <c r="AJ10" s="8">
        <f t="shared" si="9"/>
        <v>0.88601164777781882</v>
      </c>
      <c r="AK10" s="8">
        <f t="shared" si="5"/>
        <v>0.86500899588428748</v>
      </c>
      <c r="AL10" s="8">
        <f t="shared" si="5"/>
        <v>0.77151094934687592</v>
      </c>
      <c r="AN10" s="8">
        <v>6</v>
      </c>
      <c r="AO10" s="8">
        <f t="shared" si="6"/>
        <v>0.41211426293993941</v>
      </c>
      <c r="AP10" s="8">
        <f t="shared" si="2"/>
        <v>0.35246788585273287</v>
      </c>
      <c r="AQ10" s="8">
        <f t="shared" si="2"/>
        <v>0.39849370545930324</v>
      </c>
      <c r="AR10" s="8">
        <f t="shared" si="2"/>
        <v>0.14945869935048409</v>
      </c>
    </row>
    <row r="11" spans="1:44" x14ac:dyDescent="0.3">
      <c r="A11" s="1"/>
      <c r="B11">
        <v>7</v>
      </c>
      <c r="C11" s="5">
        <f>'S3 UE after recession'!C11</f>
        <v>5.0361274291021818</v>
      </c>
      <c r="D11" s="5">
        <f>'S3 UE after recession'!D11</f>
        <v>5.3631297078416855</v>
      </c>
      <c r="E11" s="5">
        <f>'S3 UE after recession'!E11</f>
        <v>7.7316651883665557</v>
      </c>
      <c r="F11" s="5">
        <f>'S3 UE after recession'!F11</f>
        <v>8.8656855490695818</v>
      </c>
      <c r="G11" s="13">
        <f>'S3 UE after recession'!G11+L11*$A$2/G$2</f>
        <v>6.6075326297096977</v>
      </c>
      <c r="H11" s="13">
        <f>'S3 UE after recession'!H11+M11*$A$2/H$2</f>
        <v>5.5452106843946547</v>
      </c>
      <c r="I11" s="13">
        <f>'S3 UE after recession'!I11+N11*$A$2/I$2</f>
        <v>6.0129755613215776</v>
      </c>
      <c r="J11" s="5"/>
      <c r="K11" s="5"/>
      <c r="L11" s="10">
        <f>'S4 GE after recession'!AJ11</f>
        <v>2.5711825593051518E-2</v>
      </c>
      <c r="M11" s="10">
        <f>'S4 GE after recession'!AK11</f>
        <v>0.10865250222380007</v>
      </c>
      <c r="N11" s="10">
        <f>'S4 GE after recession'!AL11</f>
        <v>0.11868911646775482</v>
      </c>
      <c r="P11">
        <v>7</v>
      </c>
      <c r="Q11" s="13">
        <f t="shared" si="3"/>
        <v>1.5028529020023087</v>
      </c>
      <c r="R11" s="13">
        <f t="shared" si="0"/>
        <v>0.51723703179776859</v>
      </c>
      <c r="S11" s="13">
        <f t="shared" si="0"/>
        <v>1.4601988119847311</v>
      </c>
      <c r="T11" s="13">
        <f t="shared" si="0"/>
        <v>1.622419400722185</v>
      </c>
      <c r="U11" s="13">
        <f t="shared" si="0"/>
        <v>1.1021720214317732</v>
      </c>
      <c r="V11" s="13">
        <f t="shared" si="0"/>
        <v>1.2783754102221749</v>
      </c>
      <c r="W11" s="13">
        <f t="shared" si="0"/>
        <v>1.046045117838684</v>
      </c>
      <c r="Y11">
        <v>7</v>
      </c>
      <c r="Z11">
        <f t="shared" si="7"/>
        <v>0.10062478616536996</v>
      </c>
      <c r="AA11">
        <f t="shared" si="4"/>
        <v>0.2264425162612671</v>
      </c>
      <c r="AB11">
        <f t="shared" si="4"/>
        <v>-7.2625631816536362E-2</v>
      </c>
      <c r="AC11">
        <f t="shared" si="4"/>
        <v>0.25161813622318974</v>
      </c>
      <c r="AD11">
        <f t="shared" si="4"/>
        <v>0.21616037365395435</v>
      </c>
      <c r="AE11">
        <f t="shared" si="4"/>
        <v>0.41336641433788746</v>
      </c>
      <c r="AF11">
        <f t="shared" si="4"/>
        <v>0.27453416849180812</v>
      </c>
      <c r="AH11" s="8">
        <v>7</v>
      </c>
      <c r="AI11" s="8">
        <f t="shared" si="8"/>
        <v>1.2756770366267485</v>
      </c>
      <c r="AJ11" s="8">
        <f t="shared" si="9"/>
        <v>1.1021720214317732</v>
      </c>
      <c r="AK11" s="8">
        <f t="shared" si="5"/>
        <v>1.2783754102221749</v>
      </c>
      <c r="AL11" s="8">
        <f t="shared" si="5"/>
        <v>1.046045117838684</v>
      </c>
      <c r="AN11" s="8">
        <v>7</v>
      </c>
      <c r="AO11" s="8">
        <f t="shared" si="6"/>
        <v>0.45748524825038717</v>
      </c>
      <c r="AP11" s="8">
        <f t="shared" si="2"/>
        <v>0.4384595204977571</v>
      </c>
      <c r="AQ11" s="8">
        <f t="shared" si="2"/>
        <v>0.58892399571719278</v>
      </c>
      <c r="AR11" s="8">
        <f t="shared" si="2"/>
        <v>0.20264202718891283</v>
      </c>
    </row>
    <row r="12" spans="1:44" x14ac:dyDescent="0.3">
      <c r="A12" s="1"/>
      <c r="B12">
        <v>8</v>
      </c>
      <c r="C12" s="5">
        <f>'S3 UE after recession'!C12</f>
        <v>5.1351351351351351</v>
      </c>
      <c r="D12" s="5">
        <f>'S3 UE after recession'!D12</f>
        <v>5.4906085975794907</v>
      </c>
      <c r="E12" s="5">
        <f>'S3 UE after recession'!E12</f>
        <v>7.489402229733515</v>
      </c>
      <c r="F12" s="5">
        <f>'S3 UE after recession'!F12</f>
        <v>9.0310038606514738</v>
      </c>
      <c r="G12" s="13">
        <f>'S3 UE after recession'!G12+L12*$A$2/G$2</f>
        <v>6.8727277915386376</v>
      </c>
      <c r="H12" s="13">
        <f>'S3 UE after recession'!H12+M12*$A$2/H$2</f>
        <v>5.8101660414363794</v>
      </c>
      <c r="I12" s="13">
        <f>'S3 UE after recession'!I12+N12*$A$2/I$2</f>
        <v>6.3449094622054671</v>
      </c>
      <c r="J12" s="5"/>
      <c r="K12" s="5"/>
      <c r="L12" s="10">
        <f>'S4 GE after recession'!AJ12</f>
        <v>3.7369665938475904E-2</v>
      </c>
      <c r="M12" s="10">
        <f>'S4 GE after recession'!AK12</f>
        <v>0.13851109113391935</v>
      </c>
      <c r="N12" s="10">
        <f>'S4 GE after recession'!AL12</f>
        <v>0.12620299208584562</v>
      </c>
      <c r="P12">
        <v>8</v>
      </c>
      <c r="Q12" s="13">
        <f t="shared" si="3"/>
        <v>1.601860608035262</v>
      </c>
      <c r="R12" s="13">
        <f t="shared" si="0"/>
        <v>0.64471592153557378</v>
      </c>
      <c r="S12" s="13">
        <f t="shared" si="0"/>
        <v>1.2179358533516904</v>
      </c>
      <c r="T12" s="13">
        <f t="shared" si="0"/>
        <v>1.787737712304077</v>
      </c>
      <c r="U12" s="13">
        <f t="shared" si="0"/>
        <v>1.367367183260713</v>
      </c>
      <c r="V12" s="13">
        <f t="shared" si="0"/>
        <v>1.5433307672638996</v>
      </c>
      <c r="W12" s="13">
        <f t="shared" si="0"/>
        <v>1.3779790187225736</v>
      </c>
      <c r="Y12">
        <v>8</v>
      </c>
      <c r="Z12">
        <f t="shared" si="7"/>
        <v>9.900770603295328E-2</v>
      </c>
      <c r="AA12">
        <f t="shared" si="4"/>
        <v>0.12747888973780519</v>
      </c>
      <c r="AB12">
        <f t="shared" si="4"/>
        <v>-0.2422629586330407</v>
      </c>
      <c r="AC12">
        <f t="shared" si="4"/>
        <v>0.16531831158189192</v>
      </c>
      <c r="AD12">
        <f t="shared" si="4"/>
        <v>0.26519516182893987</v>
      </c>
      <c r="AE12">
        <f t="shared" si="4"/>
        <v>0.26495535704172468</v>
      </c>
      <c r="AF12">
        <f t="shared" si="4"/>
        <v>0.33193390088388952</v>
      </c>
      <c r="AH12" s="8">
        <v>8</v>
      </c>
      <c r="AI12" s="8">
        <f t="shared" si="8"/>
        <v>1.3130625238066509</v>
      </c>
      <c r="AJ12" s="8">
        <f t="shared" si="9"/>
        <v>1.367367183260713</v>
      </c>
      <c r="AK12" s="8">
        <f t="shared" si="5"/>
        <v>1.5433307672638996</v>
      </c>
      <c r="AL12" s="8">
        <f t="shared" si="5"/>
        <v>1.3779790187225736</v>
      </c>
      <c r="AN12" s="8">
        <v>8</v>
      </c>
      <c r="AO12" s="8">
        <f t="shared" si="6"/>
        <v>0.47089248879199425</v>
      </c>
      <c r="AP12" s="8">
        <f t="shared" si="2"/>
        <v>0.54395788303357284</v>
      </c>
      <c r="AQ12" s="8">
        <f t="shared" si="2"/>
        <v>0.71098404655043679</v>
      </c>
      <c r="AR12" s="8">
        <f t="shared" si="2"/>
        <v>0.26694495009420205</v>
      </c>
    </row>
    <row r="13" spans="1:44" x14ac:dyDescent="0.3">
      <c r="A13" s="1"/>
      <c r="B13">
        <v>9</v>
      </c>
      <c r="C13" s="5">
        <f>'S3 UE after recession'!C13</f>
        <v>5.3716517588060855</v>
      </c>
      <c r="D13" s="5">
        <f>'S3 UE after recession'!D13</f>
        <v>5.4551972104845801</v>
      </c>
      <c r="E13" s="5">
        <f>'S3 UE after recession'!E13</f>
        <v>7.5303756808342257</v>
      </c>
      <c r="F13" s="5">
        <f>'S3 UE after recession'!F13</f>
        <v>9.3279912584228732</v>
      </c>
      <c r="G13" s="13">
        <f>'S3 UE after recession'!G13+L13*$A$2/G$2</f>
        <v>6.7060897315044521</v>
      </c>
      <c r="H13" s="13">
        <f>'S3 UE after recession'!H13+M13*$A$2/H$2</f>
        <v>5.9846027960275476</v>
      </c>
      <c r="I13" s="13">
        <f>'S3 UE after recession'!I13+N13*$A$2/I$2</f>
        <v>6.3222530495354663</v>
      </c>
      <c r="J13" s="5"/>
      <c r="K13" s="5"/>
      <c r="L13" s="10">
        <f>'S4 GE after recession'!AJ13</f>
        <v>1.964372233438727E-2</v>
      </c>
      <c r="M13" s="10">
        <f>'S4 GE after recession'!AK13</f>
        <v>0.13863114388250164</v>
      </c>
      <c r="N13" s="10">
        <f>'S4 GE after recession'!AL13</f>
        <v>9.3997581294444466E-2</v>
      </c>
      <c r="P13">
        <v>9</v>
      </c>
      <c r="Q13" s="13">
        <f t="shared" si="3"/>
        <v>1.8383772317062124</v>
      </c>
      <c r="R13" s="13">
        <f t="shared" si="0"/>
        <v>0.60930453444066313</v>
      </c>
      <c r="S13" s="13">
        <f t="shared" si="0"/>
        <v>1.2589093044524011</v>
      </c>
      <c r="T13" s="13">
        <f t="shared" si="0"/>
        <v>2.0847251100754765</v>
      </c>
      <c r="U13" s="13">
        <f t="shared" si="0"/>
        <v>1.2007291232265276</v>
      </c>
      <c r="V13" s="13">
        <f t="shared" si="0"/>
        <v>1.7177675218550679</v>
      </c>
      <c r="W13" s="13">
        <f t="shared" si="0"/>
        <v>1.3553226060525727</v>
      </c>
      <c r="Y13">
        <v>9</v>
      </c>
      <c r="Z13">
        <f t="shared" si="7"/>
        <v>0.23651662367095039</v>
      </c>
      <c r="AA13">
        <f t="shared" si="4"/>
        <v>-3.5411387094910651E-2</v>
      </c>
      <c r="AB13">
        <f t="shared" si="4"/>
        <v>4.0973451100710712E-2</v>
      </c>
      <c r="AC13">
        <f t="shared" si="4"/>
        <v>0.29698739777139949</v>
      </c>
      <c r="AD13">
        <f t="shared" si="4"/>
        <v>-0.16663806003418546</v>
      </c>
      <c r="AE13">
        <f t="shared" si="4"/>
        <v>0.17443675459116825</v>
      </c>
      <c r="AF13">
        <f t="shared" si="4"/>
        <v>-2.2656412670000847E-2</v>
      </c>
      <c r="AH13" s="8">
        <v>9</v>
      </c>
      <c r="AI13" s="8">
        <f t="shared" si="8"/>
        <v>1.4478290451686884</v>
      </c>
      <c r="AJ13" s="8">
        <f t="shared" si="9"/>
        <v>1.2007291232265276</v>
      </c>
      <c r="AK13" s="8">
        <f t="shared" si="5"/>
        <v>1.7177675218550679</v>
      </c>
      <c r="AL13" s="8">
        <f t="shared" si="5"/>
        <v>1.3553226060525727</v>
      </c>
      <c r="AN13" s="8">
        <v>9</v>
      </c>
      <c r="AO13" s="8">
        <f t="shared" si="6"/>
        <v>0.51922266462096633</v>
      </c>
      <c r="AP13" s="8">
        <f t="shared" si="2"/>
        <v>0.47766692075315514</v>
      </c>
      <c r="AQ13" s="8">
        <f t="shared" si="2"/>
        <v>0.79134384516070289</v>
      </c>
      <c r="AR13" s="8">
        <f t="shared" si="2"/>
        <v>0.26255590289730513</v>
      </c>
    </row>
    <row r="14" spans="1:44" x14ac:dyDescent="0.3">
      <c r="A14" s="1"/>
      <c r="B14">
        <v>10</v>
      </c>
      <c r="C14" s="5">
        <f>'S3 UE after recession'!C14</f>
        <v>5.51299293914213</v>
      </c>
      <c r="D14" s="5">
        <f>'S3 UE after recession'!D14</f>
        <v>5.8786004670876215</v>
      </c>
      <c r="E14" s="5">
        <f>'S3 UE after recession'!E14</f>
        <v>7.4585378551242005</v>
      </c>
      <c r="F14" s="5">
        <f>'S3 UE after recession'!F14</f>
        <v>9.3570904745090591</v>
      </c>
      <c r="G14" s="13">
        <f>'S3 UE after recession'!G14+L14*$A$2/G$2</f>
        <v>6.9335167096719896</v>
      </c>
      <c r="H14" s="13">
        <f>'S3 UE after recession'!H14+M14*$A$2/H$2</f>
        <v>5.9214882391098174</v>
      </c>
      <c r="I14" s="13">
        <f>'S3 UE after recession'!I14+N14*$A$2/I$2</f>
        <v>6.6546752681603998</v>
      </c>
      <c r="J14" s="5"/>
      <c r="K14" s="5"/>
      <c r="L14" s="10">
        <f>'S4 GE after recession'!AJ14</f>
        <v>5.1657200617474253E-3</v>
      </c>
      <c r="M14" s="10">
        <f>'S4 GE after recession'!AK14</f>
        <v>0.12430358338042291</v>
      </c>
      <c r="N14" s="10">
        <f>'S4 GE after recession'!AL14</f>
        <v>7.8369616859302216E-2</v>
      </c>
      <c r="P14">
        <v>10</v>
      </c>
      <c r="Q14" s="13">
        <f t="shared" si="3"/>
        <v>1.9797184120422568</v>
      </c>
      <c r="R14" s="13">
        <f t="shared" si="0"/>
        <v>1.0327077910437046</v>
      </c>
      <c r="S14" s="13">
        <f t="shared" si="0"/>
        <v>1.187071478742376</v>
      </c>
      <c r="T14" s="13">
        <f t="shared" si="0"/>
        <v>2.1138243261616623</v>
      </c>
      <c r="U14" s="13">
        <f t="shared" si="0"/>
        <v>1.4281561013940651</v>
      </c>
      <c r="V14" s="13">
        <f t="shared" si="0"/>
        <v>1.6546529649373376</v>
      </c>
      <c r="W14" s="13">
        <f t="shared" si="0"/>
        <v>1.6877448246775062</v>
      </c>
      <c r="Y14">
        <v>10</v>
      </c>
      <c r="Z14">
        <f t="shared" si="7"/>
        <v>0.14134118033604448</v>
      </c>
      <c r="AA14">
        <f t="shared" si="4"/>
        <v>0.42340325660304146</v>
      </c>
      <c r="AB14">
        <f t="shared" si="4"/>
        <v>-7.1837825710025172E-2</v>
      </c>
      <c r="AC14">
        <f t="shared" si="4"/>
        <v>2.909921608618582E-2</v>
      </c>
      <c r="AD14">
        <f t="shared" si="4"/>
        <v>0.22742697816753754</v>
      </c>
      <c r="AE14">
        <f t="shared" si="4"/>
        <v>-6.3114556917730269E-2</v>
      </c>
      <c r="AF14">
        <f t="shared" si="4"/>
        <v>0.33242221862493349</v>
      </c>
      <c r="AH14" s="8">
        <v>10</v>
      </c>
      <c r="AI14" s="8">
        <f t="shared" si="8"/>
        <v>1.5783305019975</v>
      </c>
      <c r="AJ14" s="8">
        <f t="shared" si="9"/>
        <v>1.4281561013940651</v>
      </c>
      <c r="AK14" s="8">
        <f t="shared" si="5"/>
        <v>1.6546529649373376</v>
      </c>
      <c r="AL14" s="8">
        <f t="shared" si="5"/>
        <v>1.6877448246775062</v>
      </c>
      <c r="AN14" s="8">
        <v>10</v>
      </c>
      <c r="AO14" s="8">
        <f t="shared" si="6"/>
        <v>0.56602329648954364</v>
      </c>
      <c r="AP14" s="8">
        <f t="shared" si="2"/>
        <v>0.56814056901910792</v>
      </c>
      <c r="AQ14" s="8">
        <f t="shared" si="2"/>
        <v>0.76226813175860442</v>
      </c>
      <c r="AR14" s="8">
        <f t="shared" si="2"/>
        <v>0.32695342372697633</v>
      </c>
    </row>
    <row r="15" spans="1:44" x14ac:dyDescent="0.3">
      <c r="A15" s="1"/>
      <c r="B15">
        <v>11</v>
      </c>
      <c r="C15" s="5">
        <f>'S3 UE after recession'!C15</f>
        <v>5.8624982046248864</v>
      </c>
      <c r="D15" s="5">
        <f>'S3 UE after recession'!D15</f>
        <v>5.9696491493547201</v>
      </c>
      <c r="E15" s="5">
        <f>'S3 UE after recession'!E15</f>
        <v>7.1894328936582461</v>
      </c>
      <c r="F15" s="5">
        <f>'S3 UE after recession'!F15</f>
        <v>9.5729508271182127</v>
      </c>
      <c r="G15" s="13">
        <f>'S3 UE after recession'!G15+L15*$A$2/G$2</f>
        <v>6.9436024323808834</v>
      </c>
      <c r="H15" s="13">
        <f>'S3 UE after recession'!H15+M15*$A$2/H$2</f>
        <v>5.9009970593213223</v>
      </c>
      <c r="I15" s="13">
        <f>'S3 UE after recession'!I15+N15*$A$2/I$2</f>
        <v>6.9538900005761235</v>
      </c>
      <c r="J15" s="5"/>
      <c r="K15" s="5"/>
      <c r="L15" s="10">
        <f>'S4 GE after recession'!AJ15</f>
        <v>3.3162996070650763E-2</v>
      </c>
      <c r="M15" s="10">
        <f>'S4 GE after recession'!AK15</f>
        <v>0.11740680679065463</v>
      </c>
      <c r="N15" s="10">
        <f>'S4 GE after recession'!AL15</f>
        <v>7.2727301882716588E-2</v>
      </c>
      <c r="P15">
        <v>11</v>
      </c>
      <c r="Q15" s="13">
        <f t="shared" si="3"/>
        <v>2.3292236775250132</v>
      </c>
      <c r="R15" s="13">
        <f t="shared" si="0"/>
        <v>1.1237564733108032</v>
      </c>
      <c r="S15" s="13">
        <f t="shared" si="0"/>
        <v>0.91796651727642153</v>
      </c>
      <c r="T15" s="13">
        <f t="shared" si="0"/>
        <v>2.3296846787708159</v>
      </c>
      <c r="U15" s="13">
        <f t="shared" si="0"/>
        <v>1.4382418241029589</v>
      </c>
      <c r="V15" s="13">
        <f t="shared" si="0"/>
        <v>1.6341617851488426</v>
      </c>
      <c r="W15" s="13">
        <f t="shared" si="0"/>
        <v>1.9869595570932299</v>
      </c>
      <c r="Y15">
        <v>11</v>
      </c>
      <c r="Z15">
        <f t="shared" si="7"/>
        <v>0.3495052654827564</v>
      </c>
      <c r="AA15">
        <f t="shared" si="4"/>
        <v>9.1048682267098613E-2</v>
      </c>
      <c r="AB15">
        <f t="shared" si="4"/>
        <v>-0.26910496146595442</v>
      </c>
      <c r="AC15">
        <f t="shared" si="4"/>
        <v>0.21586035260915359</v>
      </c>
      <c r="AD15">
        <f t="shared" si="4"/>
        <v>1.0085722708893741E-2</v>
      </c>
      <c r="AE15">
        <f t="shared" si="4"/>
        <v>-2.0491179788495018E-2</v>
      </c>
      <c r="AF15">
        <f t="shared" si="4"/>
        <v>0.29921473241572372</v>
      </c>
      <c r="AH15" s="8">
        <v>11</v>
      </c>
      <c r="AI15" s="8">
        <f t="shared" si="8"/>
        <v>1.6751578367207636</v>
      </c>
      <c r="AJ15" s="8">
        <f t="shared" si="9"/>
        <v>1.4382418241029589</v>
      </c>
      <c r="AK15" s="8">
        <f t="shared" si="5"/>
        <v>1.6341617851488426</v>
      </c>
      <c r="AL15" s="8">
        <f t="shared" si="5"/>
        <v>1.9869595570932299</v>
      </c>
      <c r="AN15" s="8">
        <v>11</v>
      </c>
      <c r="AO15" s="8">
        <f t="shared" si="6"/>
        <v>0.60074766323085427</v>
      </c>
      <c r="AP15" s="8">
        <f t="shared" si="2"/>
        <v>0.57215281126153961</v>
      </c>
      <c r="AQ15" s="8">
        <f t="shared" si="2"/>
        <v>0.75282822280736572</v>
      </c>
      <c r="AR15" s="8">
        <f t="shared" si="2"/>
        <v>0.38491792153639204</v>
      </c>
    </row>
    <row r="16" spans="1:44" x14ac:dyDescent="0.3">
      <c r="A16" s="1"/>
      <c r="B16">
        <v>12</v>
      </c>
      <c r="C16" s="5">
        <f>'S3 UE after recession'!C16</f>
        <v>6.0666905700968092</v>
      </c>
      <c r="D16" s="5">
        <f>'S3 UE after recession'!D16</f>
        <v>6.6188043033007782</v>
      </c>
      <c r="E16" s="5">
        <f>'S3 UE after recession'!E16</f>
        <v>7.4713494899376078</v>
      </c>
      <c r="F16" s="5">
        <f>'S3 UE after recession'!F16</f>
        <v>9.8321581990538505</v>
      </c>
      <c r="G16" s="13">
        <f>'S3 UE after recession'!G16+L16*$A$2/G$2</f>
        <v>6.9523292506922889</v>
      </c>
      <c r="H16" s="13">
        <f>'S3 UE after recession'!H16+M16*$A$2/H$2</f>
        <v>6.0423232968988563</v>
      </c>
      <c r="I16" s="13">
        <f>'S3 UE after recession'!I16+N16*$A$2/I$2</f>
        <v>7.4714081699152084</v>
      </c>
      <c r="J16" s="5"/>
      <c r="K16" s="5"/>
      <c r="L16" s="10">
        <f>'S4 GE after recession'!AJ16</f>
        <v>7.6722615038926634E-2</v>
      </c>
      <c r="M16" s="10">
        <f>'S4 GE after recession'!AK16</f>
        <v>0.15601466353222548</v>
      </c>
      <c r="N16" s="10">
        <f>'S4 GE after recession'!AL16</f>
        <v>9.0772750621923137E-2</v>
      </c>
      <c r="P16">
        <v>12</v>
      </c>
      <c r="Q16" s="13">
        <f t="shared" si="3"/>
        <v>2.5334160429969361</v>
      </c>
      <c r="R16" s="13">
        <f t="shared" si="0"/>
        <v>1.7729116272568612</v>
      </c>
      <c r="S16" s="13">
        <f t="shared" si="0"/>
        <v>1.1998831135557833</v>
      </c>
      <c r="T16" s="13">
        <f t="shared" si="0"/>
        <v>2.5888920507064537</v>
      </c>
      <c r="U16" s="13">
        <f t="shared" si="0"/>
        <v>1.4469686424143644</v>
      </c>
      <c r="V16" s="13">
        <f t="shared" si="0"/>
        <v>1.7754880227263765</v>
      </c>
      <c r="W16" s="13">
        <f t="shared" si="0"/>
        <v>2.5044777264323148</v>
      </c>
      <c r="Y16">
        <v>12</v>
      </c>
      <c r="Z16">
        <f t="shared" si="7"/>
        <v>0.20419236547192288</v>
      </c>
      <c r="AA16">
        <f t="shared" si="4"/>
        <v>0.64915515394605805</v>
      </c>
      <c r="AB16">
        <f t="shared" si="4"/>
        <v>0.28191659627936172</v>
      </c>
      <c r="AC16">
        <f t="shared" si="4"/>
        <v>0.25920737193563781</v>
      </c>
      <c r="AD16">
        <f t="shared" si="4"/>
        <v>8.7268183114055375E-3</v>
      </c>
      <c r="AE16">
        <f t="shared" si="4"/>
        <v>0.14132623757753393</v>
      </c>
      <c r="AF16">
        <f t="shared" si="4"/>
        <v>0.5175181693390849</v>
      </c>
      <c r="AH16" s="8">
        <v>12</v>
      </c>
      <c r="AI16" s="8">
        <f t="shared" si="8"/>
        <v>2.0237757086290085</v>
      </c>
      <c r="AJ16" s="8">
        <f t="shared" si="9"/>
        <v>1.4469686424143644</v>
      </c>
      <c r="AK16" s="8">
        <f t="shared" si="5"/>
        <v>1.7754880227263765</v>
      </c>
      <c r="AL16" s="8">
        <f t="shared" si="5"/>
        <v>2.5044777264323148</v>
      </c>
      <c r="AN16" s="8">
        <v>12</v>
      </c>
      <c r="AO16" s="8">
        <f t="shared" si="6"/>
        <v>0.72576953718117276</v>
      </c>
      <c r="AP16" s="8">
        <f t="shared" si="2"/>
        <v>0.57562446223605745</v>
      </c>
      <c r="AQ16" s="8">
        <f t="shared" si="2"/>
        <v>0.81793461633489262</v>
      </c>
      <c r="AR16" s="8">
        <f t="shared" si="2"/>
        <v>0.48517261337860368</v>
      </c>
    </row>
    <row r="17" spans="1:44" x14ac:dyDescent="0.3">
      <c r="A17" s="1"/>
      <c r="B17">
        <v>13</v>
      </c>
      <c r="C17" s="5">
        <f>'S3 UE after recession'!C17</f>
        <v>5.9463327370304118</v>
      </c>
      <c r="D17" s="5">
        <f>'S3 UE after recession'!D17</f>
        <v>7.1524035352446651</v>
      </c>
      <c r="E17" s="5">
        <f>'S3 UE after recession'!E17</f>
        <v>7.4379630827220486</v>
      </c>
      <c r="F17" s="5">
        <f>'S3 UE after recession'!F17</f>
        <v>9.8458113904120754</v>
      </c>
      <c r="G17" s="13">
        <f>'S3 UE after recession'!G17+L17*$A$2/G$2</f>
        <v>6.9587512034718477</v>
      </c>
      <c r="H17" s="13">
        <f>'S3 UE after recession'!H17+M17*$A$2/H$2</f>
        <v>6.228122239464847</v>
      </c>
      <c r="I17" s="13">
        <f>'S3 UE after recession'!I17+N17*$A$2/I$2</f>
        <v>8.0662382047448897</v>
      </c>
      <c r="J17" s="5"/>
      <c r="K17" s="5"/>
      <c r="L17" s="10">
        <f>'S4 GE after recession'!AJ17</f>
        <v>4.673303558127273E-2</v>
      </c>
      <c r="M17" s="10">
        <f>'S4 GE after recession'!AK17</f>
        <v>0.15159863007553476</v>
      </c>
      <c r="N17" s="10">
        <f>'S4 GE after recession'!AL17</f>
        <v>0.12243825103605133</v>
      </c>
      <c r="P17">
        <v>13</v>
      </c>
      <c r="Q17" s="13">
        <f t="shared" si="3"/>
        <v>2.4130582099305387</v>
      </c>
      <c r="R17" s="13">
        <f t="shared" si="0"/>
        <v>2.3065108592007482</v>
      </c>
      <c r="S17" s="13">
        <f t="shared" si="0"/>
        <v>1.1664967063402241</v>
      </c>
      <c r="T17" s="13">
        <f t="shared" si="0"/>
        <v>2.6025452420646786</v>
      </c>
      <c r="U17" s="13">
        <f t="shared" si="0"/>
        <v>1.4533905951939232</v>
      </c>
      <c r="V17" s="13">
        <f t="shared" si="0"/>
        <v>1.9612869652923672</v>
      </c>
      <c r="W17" s="13">
        <f t="shared" si="0"/>
        <v>3.0993077612619961</v>
      </c>
      <c r="Y17">
        <v>13</v>
      </c>
      <c r="Z17">
        <f t="shared" si="7"/>
        <v>-0.12035783306639747</v>
      </c>
      <c r="AA17">
        <f t="shared" si="4"/>
        <v>0.53359923194388692</v>
      </c>
      <c r="AB17">
        <f t="shared" si="4"/>
        <v>-3.3386407215559188E-2</v>
      </c>
      <c r="AC17">
        <f t="shared" si="4"/>
        <v>1.3653191358224959E-2</v>
      </c>
      <c r="AD17">
        <f t="shared" si="4"/>
        <v>6.4219527795588149E-3</v>
      </c>
      <c r="AE17">
        <f t="shared" si="4"/>
        <v>0.18579894256599072</v>
      </c>
      <c r="AF17">
        <f t="shared" si="4"/>
        <v>0.59483003482968133</v>
      </c>
      <c r="AH17" s="8">
        <v>13</v>
      </c>
      <c r="AI17" s="8">
        <f t="shared" si="8"/>
        <v>2.1221527543840475</v>
      </c>
      <c r="AJ17" s="8">
        <f t="shared" si="9"/>
        <v>1.4533905951939232</v>
      </c>
      <c r="AK17" s="8">
        <f t="shared" si="5"/>
        <v>1.9612869652923672</v>
      </c>
      <c r="AL17" s="8">
        <f t="shared" si="5"/>
        <v>3.0993077612619961</v>
      </c>
      <c r="AN17" s="8">
        <v>13</v>
      </c>
      <c r="AO17" s="8">
        <f t="shared" si="6"/>
        <v>0.76104966366082816</v>
      </c>
      <c r="AP17" s="8">
        <f t="shared" si="2"/>
        <v>0.57817920530849254</v>
      </c>
      <c r="AQ17" s="8">
        <f t="shared" si="2"/>
        <v>0.90352876558168982</v>
      </c>
      <c r="AR17" s="8">
        <f t="shared" si="2"/>
        <v>0.60040431996100274</v>
      </c>
    </row>
    <row r="18" spans="1:44" x14ac:dyDescent="0.3">
      <c r="A18" s="1"/>
      <c r="B18">
        <v>14</v>
      </c>
      <c r="C18" s="5">
        <f>'S3 UE after recession'!C18</f>
        <v>5.864622082939607</v>
      </c>
      <c r="D18" s="5">
        <f>'S3 UE after recession'!D18</f>
        <v>8.0545056266643744</v>
      </c>
      <c r="E18" s="5">
        <f>'S3 UE after recession'!E18</f>
        <v>7.35309019557267</v>
      </c>
      <c r="F18" s="5">
        <f>'S3 UE after recession'!F18</f>
        <v>10.130869482753949</v>
      </c>
      <c r="G18" s="13">
        <f>'S3 UE after recession'!G18+L18*$A$2/G$2</f>
        <v>6.9530136479556779</v>
      </c>
      <c r="H18" s="13">
        <f>'S3 UE after recession'!H18+M18*$A$2/H$2</f>
        <v>6.1514643029631824</v>
      </c>
      <c r="I18" s="13">
        <f>'S3 UE after recession'!I18+N18*$A$2/I$2</f>
        <v>8.5792190636021584</v>
      </c>
      <c r="J18" s="5"/>
      <c r="K18" s="5"/>
      <c r="L18" s="10">
        <f>'S4 GE after recession'!AJ18</f>
        <v>3.4763768936130202E-2</v>
      </c>
      <c r="M18" s="10">
        <f>'S4 GE after recession'!AK18</f>
        <v>0.18867108235659691</v>
      </c>
      <c r="N18" s="10">
        <f>'S4 GE after recession'!AL18</f>
        <v>0.12707145915344098</v>
      </c>
      <c r="P18">
        <v>14</v>
      </c>
      <c r="Q18" s="13">
        <f t="shared" si="3"/>
        <v>2.3313475558397339</v>
      </c>
      <c r="R18" s="13">
        <f t="shared" si="0"/>
        <v>3.2086129506204575</v>
      </c>
      <c r="S18" s="13">
        <f t="shared" si="0"/>
        <v>1.0816238191908454</v>
      </c>
      <c r="T18" s="13">
        <f t="shared" si="0"/>
        <v>2.8876033344065526</v>
      </c>
      <c r="U18" s="13">
        <f t="shared" si="0"/>
        <v>1.4476530396777534</v>
      </c>
      <c r="V18" s="13">
        <f t="shared" si="0"/>
        <v>1.8846290287907026</v>
      </c>
      <c r="W18" s="13">
        <f t="shared" si="0"/>
        <v>3.6122886201192648</v>
      </c>
      <c r="Y18">
        <v>14</v>
      </c>
      <c r="Z18">
        <f t="shared" si="7"/>
        <v>-8.1710654090804802E-2</v>
      </c>
      <c r="AA18">
        <f t="shared" si="4"/>
        <v>0.90210209141970932</v>
      </c>
      <c r="AB18">
        <f t="shared" si="4"/>
        <v>-8.4872887149378684E-2</v>
      </c>
      <c r="AC18">
        <f t="shared" si="4"/>
        <v>0.28505809234187396</v>
      </c>
      <c r="AD18">
        <f t="shared" si="4"/>
        <v>-5.7375555161698344E-3</v>
      </c>
      <c r="AE18">
        <f t="shared" si="4"/>
        <v>-7.6657936501664636E-2</v>
      </c>
      <c r="AF18">
        <f t="shared" si="4"/>
        <v>0.51298085885726863</v>
      </c>
      <c r="AH18" s="8">
        <v>14</v>
      </c>
      <c r="AI18" s="8">
        <f t="shared" si="8"/>
        <v>2.3772969150143974</v>
      </c>
      <c r="AJ18" s="8">
        <f t="shared" si="9"/>
        <v>1.4476530396777534</v>
      </c>
      <c r="AK18" s="8">
        <f t="shared" si="5"/>
        <v>1.8846290287907026</v>
      </c>
      <c r="AL18" s="8">
        <f t="shared" si="5"/>
        <v>3.6122886201192648</v>
      </c>
      <c r="AN18" s="8">
        <v>14</v>
      </c>
      <c r="AO18" s="8">
        <f t="shared" si="6"/>
        <v>0.85254985243452075</v>
      </c>
      <c r="AP18" s="8">
        <f t="shared" si="2"/>
        <v>0.57589672508623002</v>
      </c>
      <c r="AQ18" s="8">
        <f t="shared" si="2"/>
        <v>0.86821386676010726</v>
      </c>
      <c r="AR18" s="8">
        <f t="shared" si="2"/>
        <v>0.69978003461729665</v>
      </c>
    </row>
    <row r="19" spans="1:44" x14ac:dyDescent="0.3">
      <c r="A19" s="1"/>
      <c r="B19">
        <v>15</v>
      </c>
      <c r="C19" s="5">
        <f>'S3 UE after recession'!C19</f>
        <v>5.9670954232725091</v>
      </c>
      <c r="D19" s="5">
        <f>'S3 UE after recession'!D19</f>
        <v>8.1055445373803572</v>
      </c>
      <c r="E19" s="5">
        <f>'S3 UE after recession'!E19</f>
        <v>7.2242368602249254</v>
      </c>
      <c r="F19" s="5">
        <f>'S3 UE after recession'!F19</f>
        <v>10.410496279708155</v>
      </c>
      <c r="G19" s="13">
        <f>'S3 UE after recession'!G19+L19*$A$2/G$2</f>
        <v>7.0533270069522152</v>
      </c>
      <c r="H19" s="13">
        <f>'S3 UE after recession'!H19+M19*$A$2/H$2</f>
        <v>6.1360007046004652</v>
      </c>
      <c r="I19" s="13">
        <f>'S3 UE after recession'!I19+N19*$A$2/I$2</f>
        <v>8.8836710081496779</v>
      </c>
      <c r="J19" s="5"/>
      <c r="K19" s="5"/>
      <c r="L19" s="10">
        <f>'S4 GE after recession'!AJ19</f>
        <v>3.7449250588550864E-2</v>
      </c>
      <c r="M19" s="10">
        <f>'S4 GE after recession'!AK19</f>
        <v>0.17992864068848879</v>
      </c>
      <c r="N19" s="10">
        <f>'S4 GE after recession'!AL19</f>
        <v>9.22812042721044E-2</v>
      </c>
      <c r="P19">
        <v>15</v>
      </c>
      <c r="Q19" s="13">
        <f t="shared" si="3"/>
        <v>2.433820896172636</v>
      </c>
      <c r="R19" s="13">
        <f t="shared" si="0"/>
        <v>3.2596518613364402</v>
      </c>
      <c r="S19" s="13">
        <f t="shared" si="0"/>
        <v>0.95277048384310081</v>
      </c>
      <c r="T19" s="13">
        <f t="shared" si="0"/>
        <v>3.1672301313607587</v>
      </c>
      <c r="U19" s="13">
        <f t="shared" si="0"/>
        <v>1.5479663986742906</v>
      </c>
      <c r="V19" s="13">
        <f t="shared" si="0"/>
        <v>1.8691654304279854</v>
      </c>
      <c r="W19" s="13">
        <f t="shared" si="0"/>
        <v>3.9167405646667843</v>
      </c>
      <c r="Y19">
        <v>15</v>
      </c>
      <c r="Z19">
        <f t="shared" si="7"/>
        <v>0.10247334033290212</v>
      </c>
      <c r="AA19">
        <f t="shared" si="4"/>
        <v>5.1038910715982766E-2</v>
      </c>
      <c r="AB19">
        <f t="shared" si="4"/>
        <v>-0.12885333534774457</v>
      </c>
      <c r="AC19">
        <f t="shared" si="4"/>
        <v>0.27962679695420611</v>
      </c>
      <c r="AD19">
        <f t="shared" si="4"/>
        <v>0.10031335899653726</v>
      </c>
      <c r="AE19">
        <f t="shared" si="4"/>
        <v>-1.5463598362717157E-2</v>
      </c>
      <c r="AF19">
        <f t="shared" si="4"/>
        <v>0.30445194454751956</v>
      </c>
      <c r="AH19" s="8">
        <v>15</v>
      </c>
      <c r="AI19" s="8">
        <f t="shared" si="8"/>
        <v>2.453368343178234</v>
      </c>
      <c r="AJ19" s="8">
        <f t="shared" si="9"/>
        <v>1.5479663986742906</v>
      </c>
      <c r="AK19" s="8">
        <f t="shared" si="5"/>
        <v>1.8691654304279854</v>
      </c>
      <c r="AL19" s="8">
        <f t="shared" si="5"/>
        <v>3.9167405646667843</v>
      </c>
      <c r="AN19" s="8">
        <v>15</v>
      </c>
      <c r="AO19" s="8">
        <f t="shared" si="6"/>
        <v>0.87983070424817378</v>
      </c>
      <c r="AP19" s="8">
        <f t="shared" si="2"/>
        <v>0.61580278913964759</v>
      </c>
      <c r="AQ19" s="8">
        <f t="shared" si="2"/>
        <v>0.86109007193183029</v>
      </c>
      <c r="AR19" s="8">
        <f t="shared" si="2"/>
        <v>0.758759096010163</v>
      </c>
    </row>
    <row r="20" spans="1:44" x14ac:dyDescent="0.3">
      <c r="A20" s="1"/>
      <c r="B20">
        <v>16</v>
      </c>
      <c r="C20" s="5">
        <f>'S3 UE after recession'!C20</f>
        <v>5.9073690229433211</v>
      </c>
      <c r="D20" s="5">
        <f>'S3 UE after recession'!D20</f>
        <v>8.5633016690817367</v>
      </c>
      <c r="E20" s="5">
        <f>'S3 UE after recession'!E20</f>
        <v>7.4838402519638896</v>
      </c>
      <c r="F20" s="5">
        <f>'S3 UE after recession'!F20</f>
        <v>10.750112561909051</v>
      </c>
      <c r="G20" s="13">
        <f>'S3 UE after recession'!G20+L20*$A$2/G$2</f>
        <v>7.1714110899582044</v>
      </c>
      <c r="H20" s="13">
        <f>'S3 UE after recession'!H20+M20*$A$2/H$2</f>
        <v>6.1418847249214119</v>
      </c>
      <c r="I20" s="13">
        <f>'S3 UE after recession'!I20+N20*$A$2/I$2</f>
        <v>9.143727817196492</v>
      </c>
      <c r="J20" s="5"/>
      <c r="K20" s="5"/>
      <c r="L20" s="10">
        <f>'S4 GE after recession'!AJ20</f>
        <v>6.4231133574283117E-2</v>
      </c>
      <c r="M20" s="10">
        <f>'S4 GE after recession'!AK20</f>
        <v>0.18403234903009702</v>
      </c>
      <c r="N20" s="10">
        <f>'S4 GE after recession'!AL20</f>
        <v>0.10109332748579147</v>
      </c>
      <c r="P20">
        <v>16</v>
      </c>
      <c r="Q20" s="13">
        <f t="shared" si="3"/>
        <v>2.374094495843448</v>
      </c>
      <c r="R20" s="13">
        <f t="shared" si="3"/>
        <v>3.7174089930378198</v>
      </c>
      <c r="S20" s="13">
        <f t="shared" si="3"/>
        <v>1.212373875582065</v>
      </c>
      <c r="T20" s="13">
        <f t="shared" si="3"/>
        <v>3.5068464135616537</v>
      </c>
      <c r="U20" s="13">
        <f t="shared" si="3"/>
        <v>1.6660504816802799</v>
      </c>
      <c r="V20" s="13">
        <f t="shared" si="3"/>
        <v>1.8750494507489321</v>
      </c>
      <c r="W20" s="13">
        <f t="shared" si="3"/>
        <v>4.1767973737135984</v>
      </c>
      <c r="Y20">
        <v>16</v>
      </c>
      <c r="Z20">
        <f t="shared" si="7"/>
        <v>-5.9726400329187967E-2</v>
      </c>
      <c r="AA20">
        <f t="shared" si="4"/>
        <v>0.45775713170137955</v>
      </c>
      <c r="AB20">
        <f t="shared" si="4"/>
        <v>0.25960339173896418</v>
      </c>
      <c r="AC20">
        <f t="shared" si="4"/>
        <v>0.33961628220089501</v>
      </c>
      <c r="AD20">
        <f t="shared" si="4"/>
        <v>0.11808408300598927</v>
      </c>
      <c r="AE20">
        <f t="shared" si="4"/>
        <v>5.8840203209467035E-3</v>
      </c>
      <c r="AF20">
        <f t="shared" si="4"/>
        <v>0.26005680904681405</v>
      </c>
      <c r="AH20" s="8">
        <v>16</v>
      </c>
      <c r="AI20" s="8">
        <f t="shared" si="8"/>
        <v>2.7026809445062465</v>
      </c>
      <c r="AJ20" s="8">
        <f t="shared" si="9"/>
        <v>1.6660504816802799</v>
      </c>
      <c r="AK20" s="8">
        <f t="shared" si="5"/>
        <v>1.8750494507489321</v>
      </c>
      <c r="AL20" s="8">
        <f t="shared" si="5"/>
        <v>4.1767973737135984</v>
      </c>
      <c r="AN20" s="8">
        <v>16</v>
      </c>
      <c r="AO20" s="8">
        <f t="shared" si="6"/>
        <v>0.96923957031359598</v>
      </c>
      <c r="AP20" s="8">
        <f t="shared" si="6"/>
        <v>0.66277829696098123</v>
      </c>
      <c r="AQ20" s="8">
        <f t="shared" si="6"/>
        <v>0.86380073167276727</v>
      </c>
      <c r="AR20" s="8">
        <f t="shared" si="6"/>
        <v>0.80913783978596765</v>
      </c>
    </row>
    <row r="21" spans="1:44" x14ac:dyDescent="0.3">
      <c r="A21" s="1"/>
      <c r="B21">
        <v>17</v>
      </c>
      <c r="C21" s="5">
        <f>'S3 UE after recession'!C21</f>
        <v>5.9380757116538891</v>
      </c>
      <c r="D21" s="5">
        <f>'S3 UE after recession'!D21</f>
        <v>8.7902440068951488</v>
      </c>
      <c r="E21" s="5">
        <f>'S3 UE after recession'!E21</f>
        <v>7.4707553784272474</v>
      </c>
      <c r="F21" s="5">
        <f>'S3 UE after recession'!F21</f>
        <v>10.8486447071109</v>
      </c>
      <c r="G21" s="13">
        <f>'S3 UE after recession'!G21+L21*$A$2/G$2</f>
        <v>7.3976978601703429</v>
      </c>
      <c r="H21" s="13">
        <f>'S3 UE after recession'!H21+M21*$A$2/H$2</f>
        <v>6.1055093415085055</v>
      </c>
      <c r="I21" s="13">
        <f>'S3 UE after recession'!I21+N21*$A$2/I$2</f>
        <v>9.5587876606301805</v>
      </c>
      <c r="J21" s="5"/>
      <c r="K21" s="5"/>
      <c r="L21" s="10">
        <f>'S4 GE after recession'!AJ21</f>
        <v>7.1273103098139057E-2</v>
      </c>
      <c r="M21" s="10">
        <f>'S4 GE after recession'!AK21</f>
        <v>0.20052109249769101</v>
      </c>
      <c r="N21" s="10">
        <f>'S4 GE after recession'!AL21</f>
        <v>0.10102943694175925</v>
      </c>
      <c r="P21">
        <v>17</v>
      </c>
      <c r="Q21" s="13">
        <f t="shared" si="3"/>
        <v>2.404801184554016</v>
      </c>
      <c r="R21" s="13">
        <f t="shared" si="3"/>
        <v>3.9443513308512319</v>
      </c>
      <c r="S21" s="13">
        <f t="shared" si="3"/>
        <v>1.1992890020454228</v>
      </c>
      <c r="T21" s="13">
        <f t="shared" si="3"/>
        <v>3.605378558763503</v>
      </c>
      <c r="U21" s="13">
        <f t="shared" si="3"/>
        <v>1.8923372518924184</v>
      </c>
      <c r="V21" s="13">
        <f t="shared" si="3"/>
        <v>1.8386740673360258</v>
      </c>
      <c r="W21" s="13">
        <f t="shared" si="3"/>
        <v>4.5918572171472869</v>
      </c>
      <c r="Y21">
        <v>17</v>
      </c>
      <c r="Z21">
        <f t="shared" si="7"/>
        <v>3.0706688710568031E-2</v>
      </c>
      <c r="AA21">
        <f t="shared" si="7"/>
        <v>0.22694233781341211</v>
      </c>
      <c r="AB21">
        <f t="shared" si="7"/>
        <v>-1.3084873536642228E-2</v>
      </c>
      <c r="AC21">
        <f t="shared" si="7"/>
        <v>9.8532145201849275E-2</v>
      </c>
      <c r="AD21">
        <f t="shared" si="7"/>
        <v>0.2262867702121385</v>
      </c>
      <c r="AE21">
        <f t="shared" si="7"/>
        <v>-3.6375383412906359E-2</v>
      </c>
      <c r="AF21">
        <f t="shared" si="7"/>
        <v>0.41505984343368851</v>
      </c>
      <c r="AH21" s="8">
        <v>17</v>
      </c>
      <c r="AI21" s="8">
        <f t="shared" si="8"/>
        <v>2.7884550190535435</v>
      </c>
      <c r="AJ21" s="8">
        <f t="shared" si="9"/>
        <v>1.8923372518924184</v>
      </c>
      <c r="AK21" s="8">
        <f t="shared" si="9"/>
        <v>1.8386740673360258</v>
      </c>
      <c r="AL21" s="8">
        <f t="shared" si="9"/>
        <v>4.5918572171472869</v>
      </c>
      <c r="AN21" s="8">
        <v>17</v>
      </c>
      <c r="AO21" s="8">
        <f t="shared" si="6"/>
        <v>1</v>
      </c>
      <c r="AP21" s="8">
        <f t="shared" si="6"/>
        <v>0.75279835447733168</v>
      </c>
      <c r="AQ21" s="8">
        <f t="shared" si="6"/>
        <v>0.8470432627994019</v>
      </c>
      <c r="AR21" s="8">
        <f t="shared" si="6"/>
        <v>0.88954409248365118</v>
      </c>
    </row>
    <row r="22" spans="1:44" x14ac:dyDescent="0.3">
      <c r="A22" s="1"/>
      <c r="B22">
        <v>18</v>
      </c>
      <c r="C22" s="5">
        <f>'S3 UE after recession'!C22</f>
        <v>5.9123599264090982</v>
      </c>
      <c r="D22" s="5">
        <f>'S3 UE after recession'!D22</f>
        <v>8.9823612117080653</v>
      </c>
      <c r="F22" s="5">
        <f>'S3 UE after recession'!F22</f>
        <v>10.419621482451783</v>
      </c>
      <c r="G22" s="13">
        <f>'S3 UE after recession'!G22+L22*$A$2/G$2</f>
        <v>7.4296243770844708</v>
      </c>
      <c r="H22" s="13">
        <f>'S3 UE after recession'!H22+M22*$A$2/H$2</f>
        <v>5.9581550964415531</v>
      </c>
      <c r="I22" s="13">
        <f>'S3 UE after recession'!I22+N22*$A$2/I$2</f>
        <v>9.6892905614615046</v>
      </c>
      <c r="J22" s="5"/>
      <c r="K22" s="5"/>
      <c r="L22" s="10">
        <f>'S4 GE after recession'!AJ22</f>
        <v>7.0854005014850369E-2</v>
      </c>
      <c r="M22" s="10">
        <f>'S4 GE after recession'!AK22</f>
        <v>0.15312347683353064</v>
      </c>
      <c r="N22" s="10">
        <f>'S4 GE after recession'!AL22</f>
        <v>9.6272895612021653E-2</v>
      </c>
      <c r="P22">
        <v>18</v>
      </c>
      <c r="Q22" s="13">
        <f t="shared" si="3"/>
        <v>2.3790853993092251</v>
      </c>
      <c r="R22" s="13">
        <f t="shared" si="3"/>
        <v>4.1364685356641484</v>
      </c>
      <c r="T22" s="13">
        <f t="shared" si="3"/>
        <v>3.176355334104386</v>
      </c>
      <c r="U22" s="13">
        <f t="shared" si="3"/>
        <v>1.9242637688065463</v>
      </c>
      <c r="V22" s="13">
        <f t="shared" si="3"/>
        <v>1.6913198222690733</v>
      </c>
      <c r="W22" s="13">
        <f t="shared" si="3"/>
        <v>4.722360117978611</v>
      </c>
      <c r="Y22">
        <v>18</v>
      </c>
      <c r="Z22">
        <f t="shared" si="7"/>
        <v>-2.5715785244790901E-2</v>
      </c>
      <c r="AA22">
        <f t="shared" si="7"/>
        <v>0.1921172048129165</v>
      </c>
      <c r="AC22">
        <f t="shared" si="7"/>
        <v>-0.42902322465911702</v>
      </c>
      <c r="AD22">
        <f t="shared" si="7"/>
        <v>3.1926516914127845E-2</v>
      </c>
      <c r="AE22">
        <f t="shared" si="7"/>
        <v>-0.14735424506695249</v>
      </c>
      <c r="AF22">
        <f t="shared" si="7"/>
        <v>0.1305029008313241</v>
      </c>
      <c r="AH22" s="8">
        <v>18</v>
      </c>
      <c r="AI22" s="8">
        <f t="shared" si="8"/>
        <v>2.7009144173565462</v>
      </c>
      <c r="AJ22" s="8">
        <f t="shared" si="9"/>
        <v>1.9242637688065463</v>
      </c>
      <c r="AK22" s="8">
        <f t="shared" si="9"/>
        <v>1.6913198222690733</v>
      </c>
      <c r="AL22" s="8">
        <f t="shared" si="9"/>
        <v>4.722360117978611</v>
      </c>
      <c r="AN22" s="8">
        <v>18</v>
      </c>
      <c r="AO22" s="8">
        <f t="shared" si="6"/>
        <v>0.96860605564772195</v>
      </c>
      <c r="AP22" s="8">
        <f t="shared" si="6"/>
        <v>0.76549917161397729</v>
      </c>
      <c r="AQ22" s="8">
        <f t="shared" si="6"/>
        <v>0.77915987729557867</v>
      </c>
      <c r="AR22" s="8">
        <f t="shared" si="6"/>
        <v>0.91482538477927799</v>
      </c>
    </row>
    <row r="23" spans="1:44" x14ac:dyDescent="0.3">
      <c r="A23" s="1"/>
      <c r="B23">
        <v>19</v>
      </c>
      <c r="C23" s="5">
        <f>'S3 UE after recession'!C23</f>
        <v>5.9698838036518858</v>
      </c>
      <c r="D23" s="5">
        <f>'S3 UE after recession'!D23</f>
        <v>8.7843975420785458</v>
      </c>
      <c r="F23" s="5">
        <f>'S3 UE after recession'!F23</f>
        <v>10.435309217781153</v>
      </c>
      <c r="G23" s="13">
        <f>'S3 UE after recession'!G23+L23*$A$2/G$2</f>
        <v>7.6246394547491745</v>
      </c>
      <c r="H23" s="13">
        <f>'S3 UE after recession'!H23+M23*$A$2/H$2</f>
        <v>6.0553656136616922</v>
      </c>
      <c r="I23" s="13">
        <f>'S3 UE after recession'!I23+N23*$A$2/I$2</f>
        <v>9.6072277581166166</v>
      </c>
      <c r="J23" s="5"/>
      <c r="K23" s="5"/>
      <c r="L23" s="10">
        <f>'S4 GE after recession'!AJ23</f>
        <v>0.10099117727961564</v>
      </c>
      <c r="M23" s="10">
        <f>'S4 GE after recession'!AK23</f>
        <v>0.17925626073424022</v>
      </c>
      <c r="N23" s="10">
        <f>'S4 GE after recession'!AL23</f>
        <v>7.9960848694920525E-2</v>
      </c>
      <c r="P23">
        <v>19</v>
      </c>
      <c r="Q23" s="13">
        <f t="shared" si="3"/>
        <v>2.4366092765520126</v>
      </c>
      <c r="R23" s="13">
        <f t="shared" si="3"/>
        <v>3.9385048660346289</v>
      </c>
      <c r="T23" s="13">
        <f t="shared" si="3"/>
        <v>3.1920430694337565</v>
      </c>
      <c r="U23" s="13">
        <f t="shared" si="3"/>
        <v>2.11927884647125</v>
      </c>
      <c r="V23" s="13">
        <f t="shared" si="3"/>
        <v>1.7885303394892125</v>
      </c>
      <c r="W23" s="13">
        <f t="shared" si="3"/>
        <v>4.640297314633723</v>
      </c>
      <c r="Y23">
        <v>19</v>
      </c>
      <c r="Z23">
        <f t="shared" si="7"/>
        <v>5.7523877242787513E-2</v>
      </c>
      <c r="AA23">
        <f t="shared" si="7"/>
        <v>-0.1979636696295195</v>
      </c>
      <c r="AC23">
        <f t="shared" si="7"/>
        <v>1.5687735329370511E-2</v>
      </c>
      <c r="AD23">
        <f t="shared" si="7"/>
        <v>0.19501507766470372</v>
      </c>
      <c r="AE23">
        <f t="shared" si="7"/>
        <v>9.7210517220139181E-2</v>
      </c>
      <c r="AF23">
        <f t="shared" si="7"/>
        <v>-8.2062803344888025E-2</v>
      </c>
      <c r="AH23" s="8">
        <v>19</v>
      </c>
      <c r="AI23" s="8">
        <f t="shared" si="8"/>
        <v>2.6593303983374259</v>
      </c>
      <c r="AJ23" s="8">
        <f t="shared" si="9"/>
        <v>2.11927884647125</v>
      </c>
      <c r="AK23" s="8">
        <f t="shared" si="9"/>
        <v>1.7885303394892125</v>
      </c>
      <c r="AL23" s="8">
        <f t="shared" si="9"/>
        <v>4.640297314633723</v>
      </c>
      <c r="AN23" s="8">
        <v>19</v>
      </c>
      <c r="AO23" s="8">
        <f t="shared" si="6"/>
        <v>0.95369313120211452</v>
      </c>
      <c r="AP23" s="8">
        <f t="shared" si="6"/>
        <v>0.84307891032991955</v>
      </c>
      <c r="AQ23" s="8">
        <f t="shared" si="6"/>
        <v>0.82394297134544758</v>
      </c>
      <c r="AR23" s="8">
        <f t="shared" si="6"/>
        <v>0.89892800851603194</v>
      </c>
    </row>
    <row r="24" spans="1:44" x14ac:dyDescent="0.3">
      <c r="A24" s="1"/>
      <c r="B24">
        <v>20</v>
      </c>
      <c r="C24" s="5">
        <f>'S3 UE after recession'!C24</f>
        <v>6.0633259716792836</v>
      </c>
      <c r="D24" s="5">
        <f>'S3 UE after recession'!D24</f>
        <v>8.6438136161070407</v>
      </c>
      <c r="F24" s="5">
        <f>'S3 UE after recession'!F24</f>
        <v>10.315859911201136</v>
      </c>
      <c r="G24" s="13">
        <f>'S3 UE after recession'!G24+L24*$A$2/G$2</f>
        <v>7.6032481669554954</v>
      </c>
      <c r="H24" s="13">
        <f>'S3 UE after recession'!H24+M24*$A$2/H$2</f>
        <v>6.1988041841319141</v>
      </c>
      <c r="I24" s="13">
        <f>'S3 UE after recession'!I24+N24*$A$2/I$2</f>
        <v>9.7426517709881892</v>
      </c>
      <c r="J24" s="5"/>
      <c r="K24" s="5"/>
      <c r="L24" s="10">
        <f>'S4 GE after recession'!AJ24</f>
        <v>9.9433760941824101E-2</v>
      </c>
      <c r="M24" s="10">
        <f>'S4 GE after recession'!AK24</f>
        <v>0.1717552086753904</v>
      </c>
      <c r="N24" s="10">
        <f>'S4 GE after recession'!AL24</f>
        <v>7.2374746146198543E-2</v>
      </c>
      <c r="P24">
        <v>20</v>
      </c>
      <c r="Q24" s="13">
        <f t="shared" si="3"/>
        <v>2.5300514445794104</v>
      </c>
      <c r="R24" s="13">
        <f t="shared" si="3"/>
        <v>3.7979209400631238</v>
      </c>
      <c r="T24" s="13">
        <f t="shared" si="3"/>
        <v>3.0725937628537388</v>
      </c>
      <c r="U24" s="13">
        <f t="shared" si="3"/>
        <v>2.0978875586775709</v>
      </c>
      <c r="V24" s="13">
        <f t="shared" si="3"/>
        <v>1.9319689099594344</v>
      </c>
      <c r="W24" s="13">
        <f t="shared" si="3"/>
        <v>4.7757213275052957</v>
      </c>
      <c r="Y24">
        <v>20</v>
      </c>
      <c r="Z24">
        <f t="shared" si="7"/>
        <v>9.3442168027397798E-2</v>
      </c>
      <c r="AA24">
        <f t="shared" si="7"/>
        <v>-0.14058392597150515</v>
      </c>
      <c r="AC24">
        <f t="shared" si="7"/>
        <v>-0.11944930658001773</v>
      </c>
      <c r="AD24">
        <f t="shared" si="7"/>
        <v>-2.1391287793679048E-2</v>
      </c>
      <c r="AE24">
        <f t="shared" si="7"/>
        <v>0.1434385704702219</v>
      </c>
      <c r="AF24">
        <f t="shared" si="7"/>
        <v>0.13542401287157269</v>
      </c>
      <c r="AH24" s="8">
        <v>20</v>
      </c>
      <c r="AI24" s="8">
        <f t="shared" si="8"/>
        <v>2.6038000434960509</v>
      </c>
      <c r="AJ24" s="8">
        <f t="shared" si="9"/>
        <v>2.0978875586775709</v>
      </c>
      <c r="AK24" s="8">
        <f t="shared" si="9"/>
        <v>1.9319689099594344</v>
      </c>
      <c r="AL24" s="8">
        <f t="shared" si="9"/>
        <v>4.7757213275052957</v>
      </c>
      <c r="AN24" s="8">
        <v>20</v>
      </c>
      <c r="AO24" s="8">
        <f t="shared" si="6"/>
        <v>0.93377875049238979</v>
      </c>
      <c r="AP24" s="8">
        <f t="shared" si="6"/>
        <v>0.83456915540376742</v>
      </c>
      <c r="AQ24" s="8">
        <f t="shared" si="6"/>
        <v>0.8900224777140846</v>
      </c>
      <c r="AR24" s="8">
        <f t="shared" si="6"/>
        <v>0.92516262883054967</v>
      </c>
    </row>
    <row r="25" spans="1:44" x14ac:dyDescent="0.3">
      <c r="A25" s="1"/>
      <c r="B25">
        <v>21</v>
      </c>
      <c r="C25" s="5">
        <f>'S3 UE after recession'!C25</f>
        <v>5.9505965939266616</v>
      </c>
      <c r="D25" s="5">
        <f>'S3 UE after recession'!D25</f>
        <v>8.4195322954057907</v>
      </c>
      <c r="F25" s="5">
        <f>'S3 UE after recession'!F25</f>
        <v>10.16710578554156</v>
      </c>
      <c r="G25" s="13">
        <f>'S3 UE after recession'!G25+L25*$A$2/G$2</f>
        <v>7.5834359069597133</v>
      </c>
      <c r="H25" s="13">
        <f>'S3 UE after recession'!H25+M25*$A$2/H$2</f>
        <v>6.2939641148995227</v>
      </c>
      <c r="I25" s="13">
        <f>'S3 UE after recession'!I25+N25*$A$2/I$2</f>
        <v>9.8252131234353808</v>
      </c>
      <c r="J25" s="5"/>
      <c r="K25" s="5"/>
      <c r="L25" s="10">
        <f>'S4 GE after recession'!AJ25</f>
        <v>0.1147044087934582</v>
      </c>
      <c r="M25" s="10">
        <f>'S4 GE after recession'!AK25</f>
        <v>0.17887260831638127</v>
      </c>
      <c r="N25" s="10">
        <f>'S4 GE after recession'!AL25</f>
        <v>3.6537610087567923E-2</v>
      </c>
      <c r="P25">
        <v>21</v>
      </c>
      <c r="Q25" s="13">
        <f t="shared" si="3"/>
        <v>2.4173220668267885</v>
      </c>
      <c r="R25" s="13">
        <f t="shared" si="3"/>
        <v>3.5736396193618738</v>
      </c>
      <c r="T25" s="13">
        <f t="shared" si="3"/>
        <v>2.9238396371941633</v>
      </c>
      <c r="U25" s="13">
        <f t="shared" si="3"/>
        <v>2.0780752986817888</v>
      </c>
      <c r="V25" s="13">
        <f t="shared" si="3"/>
        <v>2.0271288407270429</v>
      </c>
      <c r="W25" s="13">
        <f t="shared" si="3"/>
        <v>4.8582826799524872</v>
      </c>
      <c r="Y25">
        <v>21</v>
      </c>
      <c r="Z25">
        <f t="shared" si="7"/>
        <v>-0.11272937775262193</v>
      </c>
      <c r="AA25">
        <f t="shared" si="7"/>
        <v>-0.22428132070124995</v>
      </c>
      <c r="AC25">
        <f t="shared" si="7"/>
        <v>-0.14875412565957546</v>
      </c>
      <c r="AD25">
        <f t="shared" si="7"/>
        <v>-1.9812259995782178E-2</v>
      </c>
      <c r="AE25">
        <f t="shared" si="7"/>
        <v>9.5159930767608536E-2</v>
      </c>
      <c r="AF25">
        <f t="shared" si="7"/>
        <v>8.2561352447191538E-2</v>
      </c>
      <c r="AH25" s="8">
        <v>21</v>
      </c>
      <c r="AI25" s="8">
        <f t="shared" si="8"/>
        <v>2.4418784354582352</v>
      </c>
      <c r="AJ25" s="8">
        <f t="shared" si="9"/>
        <v>2.0780752986817888</v>
      </c>
      <c r="AK25" s="8">
        <f t="shared" si="9"/>
        <v>2.0271288407270429</v>
      </c>
      <c r="AL25" s="8">
        <f t="shared" si="9"/>
        <v>4.8582826799524872</v>
      </c>
      <c r="AN25" s="8">
        <v>21</v>
      </c>
      <c r="AO25" s="8">
        <f t="shared" si="6"/>
        <v>0.87571017598378076</v>
      </c>
      <c r="AP25" s="8">
        <f t="shared" si="6"/>
        <v>0.82668755992791521</v>
      </c>
      <c r="AQ25" s="8">
        <f t="shared" si="6"/>
        <v>0.93386090437006331</v>
      </c>
      <c r="AR25" s="8">
        <f t="shared" si="6"/>
        <v>0.94115658505867605</v>
      </c>
    </row>
    <row r="26" spans="1:44" x14ac:dyDescent="0.3">
      <c r="A26" s="1"/>
      <c r="B26">
        <v>22</v>
      </c>
      <c r="C26" s="5">
        <f>'S3 UE after recession'!C26</f>
        <v>5.8370251673107738</v>
      </c>
      <c r="D26" s="5">
        <f>'S3 UE after recession'!D26</f>
        <v>8.410649455425574</v>
      </c>
      <c r="F26" s="5">
        <f>'S3 UE after recession'!F26</f>
        <v>10.067150438643994</v>
      </c>
      <c r="G26" s="13">
        <f>'S3 UE after recession'!G26+L26*$A$2/G$2</f>
        <v>7.8516622675718253</v>
      </c>
      <c r="H26" s="13">
        <f>'S3 UE after recession'!H26+M26*$A$2/H$2</f>
        <v>6.1122903402186282</v>
      </c>
      <c r="I26" s="13">
        <f>'S3 UE after recession'!I26+N26*$A$2/I$2</f>
        <v>10.128964856332058</v>
      </c>
      <c r="J26" s="5"/>
      <c r="K26" s="5"/>
      <c r="L26" s="10">
        <f>'S4 GE after recession'!AJ26</f>
        <v>0.12907477832906994</v>
      </c>
      <c r="M26" s="10">
        <f>'S4 GE after recession'!AK26</f>
        <v>0.14506176729320525</v>
      </c>
      <c r="N26" s="10">
        <f>'S4 GE after recession'!AL26</f>
        <v>6.6784002836973666E-2</v>
      </c>
      <c r="P26">
        <v>22</v>
      </c>
      <c r="Q26" s="13">
        <f t="shared" si="3"/>
        <v>2.3037506402109007</v>
      </c>
      <c r="R26" s="13">
        <f t="shared" si="3"/>
        <v>3.564756779381657</v>
      </c>
      <c r="T26" s="13">
        <f t="shared" si="3"/>
        <v>2.823884290296597</v>
      </c>
      <c r="U26" s="13">
        <f t="shared" si="3"/>
        <v>2.3463016592939008</v>
      </c>
      <c r="V26" s="13">
        <f t="shared" si="3"/>
        <v>1.8454550660461484</v>
      </c>
      <c r="W26" s="13">
        <f t="shared" si="3"/>
        <v>5.162034412849164</v>
      </c>
      <c r="Y26">
        <v>22</v>
      </c>
      <c r="Z26">
        <f t="shared" si="7"/>
        <v>-0.11357142661588782</v>
      </c>
      <c r="AA26">
        <f t="shared" si="7"/>
        <v>-8.8828399802167723E-3</v>
      </c>
      <c r="AC26">
        <f t="shared" si="7"/>
        <v>-9.9955346897566244E-2</v>
      </c>
      <c r="AD26">
        <f t="shared" si="7"/>
        <v>0.26822636061211202</v>
      </c>
      <c r="AE26">
        <f t="shared" si="7"/>
        <v>-0.18167377468089452</v>
      </c>
      <c r="AF26">
        <f t="shared" si="7"/>
        <v>0.30375173289667678</v>
      </c>
      <c r="AH26" s="8">
        <v>22</v>
      </c>
      <c r="AI26" s="8">
        <f t="shared" si="8"/>
        <v>2.3677418976270115</v>
      </c>
      <c r="AJ26" s="8">
        <f t="shared" si="9"/>
        <v>2.3463016592939008</v>
      </c>
      <c r="AK26" s="8">
        <f t="shared" si="9"/>
        <v>1.8454550660461484</v>
      </c>
      <c r="AL26" s="8">
        <f t="shared" si="9"/>
        <v>5.162034412849164</v>
      </c>
      <c r="AN26" s="8">
        <v>22</v>
      </c>
      <c r="AO26" s="8">
        <f t="shared" si="6"/>
        <v>0.84912321749793529</v>
      </c>
      <c r="AP26" s="8">
        <f t="shared" si="6"/>
        <v>0.93339177594137279</v>
      </c>
      <c r="AQ26" s="8">
        <f t="shared" si="6"/>
        <v>0.85016714395620896</v>
      </c>
      <c r="AR26" s="8">
        <f t="shared" si="6"/>
        <v>1</v>
      </c>
    </row>
    <row r="27" spans="1:44" x14ac:dyDescent="0.3">
      <c r="A27" s="1"/>
      <c r="B27">
        <v>23</v>
      </c>
      <c r="C27" s="5">
        <f>'S3 UE after recession'!C27</f>
        <v>6.0392239462660022</v>
      </c>
      <c r="D27" s="5">
        <f>'S3 UE after recession'!D27</f>
        <v>8.37726882153882</v>
      </c>
      <c r="F27" s="5">
        <f>'S3 UE after recession'!F27</f>
        <v>10.051931104139292</v>
      </c>
      <c r="G27" s="13">
        <f>'S3 UE after recession'!G27+L27*$A$2/G$2</f>
        <v>8.0190978403502093</v>
      </c>
      <c r="H27" s="13">
        <f>'S3 UE after recession'!H27+M27*$A$2/H$2</f>
        <v>6.1115890206355763</v>
      </c>
      <c r="I27" s="13">
        <f>'S3 UE after recession'!I27+N27*$A$2/I$2</f>
        <v>9.9923664454227374</v>
      </c>
      <c r="J27" s="5"/>
      <c r="K27" s="5"/>
      <c r="L27" s="10">
        <f>'S4 GE after recession'!AJ27</f>
        <v>0.10660849474210422</v>
      </c>
      <c r="M27" s="10">
        <f>'S4 GE after recession'!AK27</f>
        <v>0.11264489121677414</v>
      </c>
      <c r="N27" s="10">
        <f>'S4 GE after recession'!AL27</f>
        <v>5.2228140384005708E-2</v>
      </c>
      <c r="P27">
        <v>23</v>
      </c>
      <c r="Q27" s="13">
        <f t="shared" si="3"/>
        <v>2.5059494191661291</v>
      </c>
      <c r="R27" s="13">
        <f t="shared" si="3"/>
        <v>3.5313761454949031</v>
      </c>
      <c r="T27" s="13">
        <f t="shared" si="3"/>
        <v>2.8086649557918957</v>
      </c>
      <c r="U27" s="13">
        <f t="shared" si="3"/>
        <v>2.5137372320722848</v>
      </c>
      <c r="V27" s="13">
        <f t="shared" si="3"/>
        <v>1.8447537464630965</v>
      </c>
      <c r="W27" s="13">
        <f t="shared" si="3"/>
        <v>5.0254360019398439</v>
      </c>
      <c r="Y27">
        <v>23</v>
      </c>
      <c r="Z27">
        <f t="shared" si="7"/>
        <v>0.20219877895522842</v>
      </c>
      <c r="AA27">
        <f t="shared" si="7"/>
        <v>-3.3380633886753941E-2</v>
      </c>
      <c r="AC27">
        <f t="shared" si="7"/>
        <v>-1.5219334504701365E-2</v>
      </c>
      <c r="AD27">
        <f t="shared" si="7"/>
        <v>0.16743557277838406</v>
      </c>
      <c r="AE27">
        <f t="shared" si="7"/>
        <v>-7.0131958305186259E-4</v>
      </c>
      <c r="AF27">
        <f t="shared" si="7"/>
        <v>-0.13659841090932012</v>
      </c>
      <c r="AH27" s="8">
        <v>23</v>
      </c>
      <c r="AI27" s="8">
        <f t="shared" si="8"/>
        <v>2.4189415011482693</v>
      </c>
      <c r="AJ27" s="8">
        <f t="shared" si="9"/>
        <v>2.5137372320722848</v>
      </c>
      <c r="AK27" s="8">
        <f t="shared" si="9"/>
        <v>1.8447537464630965</v>
      </c>
      <c r="AL27" s="8">
        <f t="shared" si="9"/>
        <v>5.0254360019398439</v>
      </c>
      <c r="AN27" s="8">
        <v>23</v>
      </c>
      <c r="AO27" s="8">
        <f t="shared" si="6"/>
        <v>0.86748449755137369</v>
      </c>
      <c r="AP27" s="8">
        <f t="shared" si="6"/>
        <v>1</v>
      </c>
      <c r="AQ27" s="8">
        <f t="shared" si="6"/>
        <v>0.84984405894704584</v>
      </c>
      <c r="AR27" s="8">
        <f t="shared" si="6"/>
        <v>0.97353787286475579</v>
      </c>
    </row>
    <row r="28" spans="1:44" x14ac:dyDescent="0.3">
      <c r="A28" s="1"/>
      <c r="B28">
        <v>24</v>
      </c>
      <c r="C28" s="5">
        <f>'S3 UE after recession'!C28</f>
        <v>6.0192700729927013</v>
      </c>
      <c r="D28" s="5">
        <f>'S3 UE after recession'!D28</f>
        <v>8.2694960212201583</v>
      </c>
      <c r="F28" s="5">
        <f>'S3 UE after recession'!F28</f>
        <v>9.4384194137227517</v>
      </c>
      <c r="G28" s="13">
        <f>'S3 UE after recession'!G28+L28*$A$2/G$2</f>
        <v>7.9189267004733832</v>
      </c>
      <c r="H28" s="13">
        <f>'S3 UE after recession'!H28+M28*$A$2/H$2</f>
        <v>6.070607774009968</v>
      </c>
      <c r="I28" s="13">
        <f>'S3 UE after recession'!I28+N28*$A$2/I$2</f>
        <v>9.923409934193602</v>
      </c>
      <c r="J28" s="5"/>
      <c r="K28" s="5"/>
      <c r="L28" s="10">
        <f>'S4 GE after recession'!AJ28</f>
        <v>0.13488309386162944</v>
      </c>
      <c r="M28" s="10">
        <f>'S4 GE after recession'!AK28</f>
        <v>0.10016429979126996</v>
      </c>
      <c r="N28" s="10">
        <f>'S4 GE after recession'!AL28</f>
        <v>3.400101395552603E-2</v>
      </c>
      <c r="P28">
        <v>24</v>
      </c>
      <c r="Q28" s="13">
        <f t="shared" si="3"/>
        <v>2.4859955458928282</v>
      </c>
      <c r="R28" s="13">
        <f t="shared" si="3"/>
        <v>3.4236033451762413</v>
      </c>
      <c r="T28" s="13">
        <f t="shared" si="3"/>
        <v>2.1951532653753549</v>
      </c>
      <c r="U28" s="13">
        <f t="shared" si="3"/>
        <v>2.4135660921954587</v>
      </c>
      <c r="V28" s="13">
        <f t="shared" si="3"/>
        <v>1.8037724998374882</v>
      </c>
      <c r="W28" s="13">
        <f t="shared" si="3"/>
        <v>4.9564794907107084</v>
      </c>
      <c r="Y28">
        <v>24</v>
      </c>
      <c r="Z28">
        <f t="shared" si="7"/>
        <v>-1.9953873273300893E-2</v>
      </c>
      <c r="AA28">
        <f t="shared" si="7"/>
        <v>-0.10777280031866177</v>
      </c>
      <c r="AC28">
        <f t="shared" si="7"/>
        <v>-0.61351169041654074</v>
      </c>
      <c r="AD28">
        <f t="shared" si="7"/>
        <v>-0.10017113987682613</v>
      </c>
      <c r="AE28">
        <f t="shared" si="7"/>
        <v>-4.0981246625608314E-2</v>
      </c>
      <c r="AF28">
        <f t="shared" si="7"/>
        <v>-6.8956511229135486E-2</v>
      </c>
      <c r="AH28" s="8">
        <v>24</v>
      </c>
      <c r="AI28" s="8">
        <f t="shared" si="8"/>
        <v>2.1718620464787683</v>
      </c>
      <c r="AJ28" s="8">
        <f t="shared" si="9"/>
        <v>2.4135660921954587</v>
      </c>
      <c r="AK28" s="8">
        <f t="shared" si="9"/>
        <v>1.8037724998374882</v>
      </c>
      <c r="AL28" s="8">
        <f t="shared" si="9"/>
        <v>4.9564794907107084</v>
      </c>
      <c r="AN28" s="8">
        <v>24</v>
      </c>
      <c r="AO28" s="8">
        <f t="shared" si="6"/>
        <v>0.77887648595312142</v>
      </c>
      <c r="AP28" s="8">
        <f t="shared" si="6"/>
        <v>0.96015051271120866</v>
      </c>
      <c r="AQ28" s="8">
        <f t="shared" si="6"/>
        <v>0.83096475376076218</v>
      </c>
      <c r="AR28" s="8">
        <f t="shared" si="6"/>
        <v>0.96017947466084397</v>
      </c>
    </row>
    <row r="29" spans="1:44" x14ac:dyDescent="0.3">
      <c r="A29" s="1"/>
      <c r="B29">
        <v>25</v>
      </c>
      <c r="C29" s="5">
        <f>'S3 UE after recession'!C29</f>
        <v>5.8375398357719419</v>
      </c>
      <c r="D29" s="5">
        <f>'S3 UE after recession'!D29</f>
        <v>8.2026078022222464</v>
      </c>
      <c r="F29" s="5">
        <f>'S3 UE after recession'!F29</f>
        <v>9.4652992488706325</v>
      </c>
      <c r="G29" s="13">
        <f>'S3 UE after recession'!G29+L29*$A$2/G$2</f>
        <v>7.9229852772978004</v>
      </c>
      <c r="H29" s="13">
        <f>'S3 UE after recession'!H29+M29*$A$2/H$2</f>
        <v>6.1804685468719818</v>
      </c>
      <c r="I29" s="13">
        <f>'S3 UE after recession'!I29+N29*$A$2/I$2</f>
        <v>9.8356553846630526</v>
      </c>
      <c r="J29" s="5"/>
      <c r="K29" s="5"/>
      <c r="L29" s="10">
        <f>'S4 GE after recession'!AJ29</f>
        <v>0.16424933472238495</v>
      </c>
      <c r="M29" s="10">
        <f>'S4 GE after recession'!AK29</f>
        <v>7.6142141183757228E-2</v>
      </c>
      <c r="N29" s="10">
        <f>'S4 GE after recession'!AL29</f>
        <v>2.6299340080328353E-2</v>
      </c>
      <c r="P29">
        <v>25</v>
      </c>
      <c r="Q29" s="13">
        <f t="shared" si="3"/>
        <v>2.3042653086720688</v>
      </c>
      <c r="R29" s="13">
        <f t="shared" si="3"/>
        <v>3.3567151261783295</v>
      </c>
      <c r="T29" s="13">
        <f t="shared" si="3"/>
        <v>2.2220331005232357</v>
      </c>
      <c r="U29" s="13">
        <f t="shared" si="3"/>
        <v>2.4176246690198759</v>
      </c>
      <c r="V29" s="13">
        <f t="shared" si="3"/>
        <v>1.913633272699502</v>
      </c>
      <c r="W29" s="13">
        <f t="shared" si="3"/>
        <v>4.868724941180159</v>
      </c>
      <c r="Y29">
        <v>25</v>
      </c>
      <c r="Z29">
        <f t="shared" si="7"/>
        <v>-0.18173023722075943</v>
      </c>
      <c r="AA29">
        <f t="shared" si="7"/>
        <v>-6.6888218997911864E-2</v>
      </c>
      <c r="AC29">
        <f t="shared" si="7"/>
        <v>2.6879835147880726E-2</v>
      </c>
      <c r="AD29">
        <f t="shared" si="7"/>
        <v>4.0585768244172371E-3</v>
      </c>
      <c r="AE29">
        <f t="shared" si="7"/>
        <v>0.10986077286201379</v>
      </c>
      <c r="AF29">
        <f t="shared" si="7"/>
        <v>-8.7754549530549397E-2</v>
      </c>
      <c r="AH29" s="8">
        <v>25</v>
      </c>
      <c r="AI29" s="8">
        <f t="shared" si="8"/>
        <v>2.0979491727885047</v>
      </c>
      <c r="AJ29" s="8">
        <f t="shared" si="9"/>
        <v>2.4176246690198759</v>
      </c>
      <c r="AK29" s="8">
        <f t="shared" si="9"/>
        <v>1.913633272699502</v>
      </c>
      <c r="AL29" s="8">
        <f t="shared" si="9"/>
        <v>4.868724941180159</v>
      </c>
      <c r="AN29" s="8">
        <v>25</v>
      </c>
      <c r="AO29" s="8">
        <f t="shared" si="6"/>
        <v>0.75236973824329068</v>
      </c>
      <c r="AP29" s="8">
        <f t="shared" si="6"/>
        <v>0.96176507161284508</v>
      </c>
      <c r="AQ29" s="8">
        <f t="shared" si="6"/>
        <v>0.88157558748700826</v>
      </c>
      <c r="AR29" s="8">
        <f t="shared" si="6"/>
        <v>0.9431794815356308</v>
      </c>
    </row>
    <row r="30" spans="1:44" x14ac:dyDescent="0.3">
      <c r="A30" s="1"/>
      <c r="B30">
        <v>26</v>
      </c>
      <c r="C30" s="5">
        <f>'S3 UE after recession'!C30</f>
        <v>5.7278348598261193</v>
      </c>
      <c r="D30" s="5">
        <f>'S3 UE after recession'!D30</f>
        <v>7.9360397750015803</v>
      </c>
      <c r="F30" s="5">
        <f>'S3 UE after recession'!F30</f>
        <v>9.1559956544194918</v>
      </c>
      <c r="G30" s="13">
        <f>'S3 UE after recession'!G30+L30*$A$2/G$2</f>
        <v>7.8371396550619412</v>
      </c>
      <c r="H30" s="13">
        <f>'S3 UE after recession'!H30+M30*$A$2/H$2</f>
        <v>6.2241493596460291</v>
      </c>
      <c r="I30" s="13">
        <f>'S3 UE after recession'!I30+N30*$A$2/I$2</f>
        <v>9.8244710074269594</v>
      </c>
      <c r="J30" s="5"/>
      <c r="K30" s="5"/>
      <c r="L30" s="10">
        <f>'S4 GE after recession'!AJ30</f>
        <v>0.11822010726240978</v>
      </c>
      <c r="M30" s="10">
        <f>'S4 GE after recession'!AK30</f>
        <v>5.8286254399824759E-2</v>
      </c>
      <c r="N30" s="10">
        <f>'S4 GE after recession'!AL30</f>
        <v>7.611151114483565E-3</v>
      </c>
      <c r="P30">
        <v>26</v>
      </c>
      <c r="Q30" s="13">
        <f t="shared" si="3"/>
        <v>2.1945603327262462</v>
      </c>
      <c r="R30" s="13">
        <f t="shared" si="3"/>
        <v>3.0901470989576634</v>
      </c>
      <c r="T30" s="13">
        <f t="shared" si="3"/>
        <v>1.912729506072095</v>
      </c>
      <c r="U30" s="13">
        <f t="shared" si="3"/>
        <v>2.3317790467840167</v>
      </c>
      <c r="V30" s="13">
        <f t="shared" si="3"/>
        <v>1.9573140854735493</v>
      </c>
      <c r="W30" s="13">
        <f t="shared" si="3"/>
        <v>4.8575405639440659</v>
      </c>
      <c r="Y30">
        <v>26</v>
      </c>
      <c r="Z30">
        <f t="shared" si="7"/>
        <v>-0.10970497594582262</v>
      </c>
      <c r="AA30">
        <f t="shared" si="7"/>
        <v>-0.26656802722066608</v>
      </c>
      <c r="AC30">
        <f t="shared" si="7"/>
        <v>-0.30930359445114064</v>
      </c>
      <c r="AD30">
        <f t="shared" si="7"/>
        <v>-8.5845622235859231E-2</v>
      </c>
      <c r="AE30">
        <f t="shared" si="7"/>
        <v>4.368081277404734E-2</v>
      </c>
      <c r="AF30">
        <f t="shared" si="7"/>
        <v>-1.1184377236093113E-2</v>
      </c>
      <c r="AH30" s="8">
        <v>26</v>
      </c>
      <c r="AI30" s="8">
        <f t="shared" si="8"/>
        <v>1.869423640249295</v>
      </c>
      <c r="AJ30" s="8">
        <f t="shared" si="9"/>
        <v>2.3317790467840167</v>
      </c>
      <c r="AK30" s="8">
        <f t="shared" si="9"/>
        <v>1.9573140854735493</v>
      </c>
      <c r="AL30" s="8">
        <f t="shared" si="9"/>
        <v>4.8575405639440659</v>
      </c>
      <c r="AN30" s="8">
        <v>26</v>
      </c>
      <c r="AO30" s="8">
        <f t="shared" si="6"/>
        <v>0.6704155625518442</v>
      </c>
      <c r="AP30" s="8">
        <f t="shared" si="6"/>
        <v>0.92761447657826002</v>
      </c>
      <c r="AQ30" s="8">
        <f t="shared" si="6"/>
        <v>0.90169853305477055</v>
      </c>
      <c r="AR30" s="8">
        <f t="shared" si="6"/>
        <v>0.9410128208081755</v>
      </c>
    </row>
    <row r="31" spans="1:44" x14ac:dyDescent="0.3">
      <c r="A31" s="1"/>
      <c r="B31">
        <v>27</v>
      </c>
      <c r="C31" s="5">
        <f>'S3 UE after recession'!C31</f>
        <v>5.8168131068801889</v>
      </c>
      <c r="D31" s="5">
        <f>'S3 UE after recession'!D31</f>
        <v>7.711741299816838</v>
      </c>
      <c r="F31" s="5">
        <f>'S3 UE after recession'!F31</f>
        <v>8.833515000982791</v>
      </c>
      <c r="G31" s="13">
        <f>'S3 UE after recession'!G31+L31*$A$2/G$2</f>
        <v>7.595375373136168</v>
      </c>
      <c r="H31" s="13">
        <f>'S3 UE after recession'!H31+M31*$A$2/H$2</f>
        <v>6.4375320355862629</v>
      </c>
      <c r="I31" s="13">
        <f>'S3 UE after recession'!I31+N31*$A$2/I$2</f>
        <v>9.8937599921742407</v>
      </c>
      <c r="J31" s="5"/>
      <c r="K31" s="5"/>
      <c r="L31" s="10">
        <f>'S4 GE after recession'!AJ31</f>
        <v>0.13350215965004505</v>
      </c>
      <c r="M31" s="10">
        <f>'S4 GE after recession'!AK31</f>
        <v>7.2241825029419754E-2</v>
      </c>
      <c r="N31" s="10">
        <f>'S4 GE after recession'!AL31</f>
        <v>1.3710247426513472E-2</v>
      </c>
      <c r="P31">
        <v>27</v>
      </c>
      <c r="Q31" s="13">
        <f t="shared" si="3"/>
        <v>2.2835385797803158</v>
      </c>
      <c r="R31" s="13">
        <f t="shared" si="3"/>
        <v>2.865848623772921</v>
      </c>
      <c r="T31" s="13">
        <f t="shared" si="3"/>
        <v>1.5902488526353942</v>
      </c>
      <c r="U31" s="13">
        <f t="shared" si="3"/>
        <v>2.0900147648582434</v>
      </c>
      <c r="V31" s="13">
        <f t="shared" si="3"/>
        <v>2.1706967614137831</v>
      </c>
      <c r="W31" s="13">
        <f t="shared" si="3"/>
        <v>4.9268295486913471</v>
      </c>
      <c r="Y31">
        <v>27</v>
      </c>
      <c r="Z31">
        <f t="shared" si="7"/>
        <v>8.8978247054069648E-2</v>
      </c>
      <c r="AA31">
        <f t="shared" si="7"/>
        <v>-0.22429847518474233</v>
      </c>
      <c r="AC31">
        <f t="shared" si="7"/>
        <v>-0.32248065343670085</v>
      </c>
      <c r="AD31">
        <f t="shared" si="7"/>
        <v>-0.24176428192577326</v>
      </c>
      <c r="AE31">
        <f t="shared" si="7"/>
        <v>0.21338267594023375</v>
      </c>
      <c r="AF31">
        <f t="shared" si="7"/>
        <v>6.928898474728129E-2</v>
      </c>
      <c r="AH31" s="8">
        <v>27</v>
      </c>
      <c r="AI31" s="8">
        <f t="shared" si="8"/>
        <v>1.7168233463935039</v>
      </c>
      <c r="AJ31" s="8">
        <f t="shared" si="9"/>
        <v>2.0900147648582434</v>
      </c>
      <c r="AK31" s="8">
        <f t="shared" si="9"/>
        <v>2.1706967614137831</v>
      </c>
      <c r="AL31" s="8">
        <f t="shared" si="9"/>
        <v>4.9268295486913471</v>
      </c>
      <c r="AN31" s="8">
        <v>27</v>
      </c>
      <c r="AO31" s="8">
        <f t="shared" si="6"/>
        <v>0.61568981197918959</v>
      </c>
      <c r="AP31" s="8">
        <f t="shared" si="6"/>
        <v>0.83143724737500457</v>
      </c>
      <c r="AQ31" s="8">
        <f t="shared" si="6"/>
        <v>1</v>
      </c>
      <c r="AR31" s="8">
        <f t="shared" si="6"/>
        <v>0.95443562647076652</v>
      </c>
    </row>
    <row r="32" spans="1:44" x14ac:dyDescent="0.3">
      <c r="A32" s="1"/>
      <c r="B32">
        <v>28</v>
      </c>
      <c r="C32" s="5">
        <f>'S3 UE after recession'!C32</f>
        <v>5.7254023598956287</v>
      </c>
      <c r="D32" s="5">
        <f>'S3 UE after recession'!D32</f>
        <v>7.5933413852859317</v>
      </c>
      <c r="F32" s="5">
        <f>'S3 UE after recession'!F32</f>
        <v>8.4640196742345939</v>
      </c>
      <c r="G32" s="13">
        <f>'S3 UE after recession'!G32+L32*$A$2/G$2</f>
        <v>7.7117505843450385</v>
      </c>
      <c r="H32" s="13">
        <f>'S3 UE after recession'!H32+M32*$A$2/H$2</f>
        <v>6.2956381897614557</v>
      </c>
      <c r="I32" s="13">
        <f>'S3 UE after recession'!I32+N32*$A$2/I$2</f>
        <v>9.8996963881573912</v>
      </c>
      <c r="J32" s="5"/>
      <c r="K32" s="5"/>
      <c r="L32" s="10">
        <f>'S4 GE after recession'!AJ32</f>
        <v>0.13878220595800425</v>
      </c>
      <c r="M32" s="10">
        <f>'S4 GE after recession'!AK32</f>
        <v>7.6275889072195152E-2</v>
      </c>
      <c r="N32" s="10">
        <f>'S4 GE after recession'!AL32</f>
        <v>7.3131660505179885E-3</v>
      </c>
      <c r="P32">
        <v>28</v>
      </c>
      <c r="Q32" s="13">
        <f t="shared" si="3"/>
        <v>2.1921278327957556</v>
      </c>
      <c r="R32" s="13">
        <f t="shared" si="3"/>
        <v>2.7474487092420148</v>
      </c>
      <c r="T32" s="13">
        <f t="shared" si="3"/>
        <v>1.2207535258871971</v>
      </c>
      <c r="U32" s="13">
        <f t="shared" si="3"/>
        <v>2.206389976067114</v>
      </c>
      <c r="V32" s="13">
        <f t="shared" si="3"/>
        <v>2.028802915588976</v>
      </c>
      <c r="W32" s="13">
        <f t="shared" si="3"/>
        <v>4.9327659446744976</v>
      </c>
      <c r="Y32">
        <v>28</v>
      </c>
      <c r="Z32">
        <f t="shared" si="7"/>
        <v>-9.1410746984560198E-2</v>
      </c>
      <c r="AA32">
        <f t="shared" si="7"/>
        <v>-0.11839991453090626</v>
      </c>
      <c r="AC32">
        <f t="shared" si="7"/>
        <v>-0.36949532674819707</v>
      </c>
      <c r="AD32">
        <f t="shared" si="7"/>
        <v>0.11637521120887051</v>
      </c>
      <c r="AE32">
        <f t="shared" si="7"/>
        <v>-0.14189384582480713</v>
      </c>
      <c r="AF32">
        <f t="shared" si="7"/>
        <v>5.9363959831504332E-3</v>
      </c>
      <c r="AH32" s="8">
        <v>28</v>
      </c>
      <c r="AI32" s="8">
        <f t="shared" si="8"/>
        <v>1.523721350305616</v>
      </c>
      <c r="AJ32" s="8">
        <f t="shared" si="9"/>
        <v>2.206389976067114</v>
      </c>
      <c r="AK32" s="8">
        <f t="shared" si="9"/>
        <v>2.028802915588976</v>
      </c>
      <c r="AL32" s="8">
        <f t="shared" si="9"/>
        <v>4.9327659446744976</v>
      </c>
      <c r="AN32" s="8">
        <v>28</v>
      </c>
      <c r="AO32" s="8">
        <f t="shared" si="6"/>
        <v>0.54643927906098944</v>
      </c>
      <c r="AP32" s="8">
        <f t="shared" si="6"/>
        <v>0.87773294197826768</v>
      </c>
      <c r="AQ32" s="8">
        <f t="shared" si="6"/>
        <v>0.93463211981189342</v>
      </c>
      <c r="AR32" s="8">
        <f t="shared" si="6"/>
        <v>0.95558563739831359</v>
      </c>
    </row>
    <row r="33" spans="1:44" x14ac:dyDescent="0.3">
      <c r="A33" s="1"/>
      <c r="B33">
        <v>29</v>
      </c>
      <c r="C33" s="5">
        <f>'S3 UE after recession'!C33</f>
        <v>5.6699190176133811</v>
      </c>
      <c r="D33" s="5">
        <f>'S3 UE after recession'!D33</f>
        <v>7.6556722996260946</v>
      </c>
      <c r="F33" s="5">
        <f>'S3 UE after recession'!F33</f>
        <v>8.3069965368967402</v>
      </c>
      <c r="G33" s="13">
        <f>'S3 UE after recession'!G33+L33*$A$2/G$2</f>
        <v>7.6889358548952274</v>
      </c>
      <c r="H33" s="13">
        <f>'S3 UE after recession'!H33+M33*$A$2/H$2</f>
        <v>6.1112087770923313</v>
      </c>
      <c r="I33" s="13">
        <f>'S3 UE after recession'!I33+N33*$A$2/I$2</f>
        <v>9.6383170527122317</v>
      </c>
      <c r="J33" s="5"/>
      <c r="K33" s="5"/>
      <c r="L33" s="10">
        <f>'S4 GE after recession'!AJ33</f>
        <v>0.13351627598480514</v>
      </c>
      <c r="M33" s="10">
        <f>'S4 GE after recession'!AK33</f>
        <v>1.935177447274599E-2</v>
      </c>
      <c r="N33" s="10">
        <f>'S4 GE after recession'!AL33</f>
        <v>-8.0948920054153134E-4</v>
      </c>
      <c r="P33">
        <v>29</v>
      </c>
      <c r="Q33" s="13">
        <f t="shared" si="3"/>
        <v>2.136644490513508</v>
      </c>
      <c r="R33" s="13">
        <f t="shared" si="3"/>
        <v>2.8097796235821777</v>
      </c>
      <c r="T33" s="13">
        <f t="shared" si="3"/>
        <v>1.0637303885493434</v>
      </c>
      <c r="U33" s="13">
        <f t="shared" si="3"/>
        <v>2.1835752466173028</v>
      </c>
      <c r="V33" s="13">
        <f t="shared" si="3"/>
        <v>1.8443735029198516</v>
      </c>
      <c r="W33" s="13">
        <f t="shared" si="3"/>
        <v>4.6713866092293381</v>
      </c>
      <c r="Y33">
        <v>29</v>
      </c>
      <c r="Z33">
        <f t="shared" si="7"/>
        <v>-5.5483342282247605E-2</v>
      </c>
      <c r="AA33">
        <f t="shared" si="7"/>
        <v>6.2330914340162913E-2</v>
      </c>
      <c r="AC33">
        <f t="shared" si="7"/>
        <v>-0.15702313733785367</v>
      </c>
      <c r="AD33">
        <f t="shared" si="7"/>
        <v>-2.2814729449811111E-2</v>
      </c>
      <c r="AE33">
        <f t="shared" si="7"/>
        <v>-0.18442941266912438</v>
      </c>
      <c r="AF33">
        <f t="shared" si="7"/>
        <v>-0.26137933544515946</v>
      </c>
      <c r="AH33" s="8">
        <v>29</v>
      </c>
      <c r="AI33" s="8">
        <f t="shared" si="8"/>
        <v>1.4736628285456366</v>
      </c>
      <c r="AJ33" s="8">
        <f t="shared" si="9"/>
        <v>2.1835752466173028</v>
      </c>
      <c r="AK33" s="8">
        <f t="shared" si="9"/>
        <v>1.8443735029198516</v>
      </c>
      <c r="AL33" s="8">
        <f t="shared" si="9"/>
        <v>4.6713866092293381</v>
      </c>
      <c r="AN33" s="8">
        <v>29</v>
      </c>
      <c r="AO33" s="8">
        <f t="shared" si="6"/>
        <v>0.52848721549247968</v>
      </c>
      <c r="AP33" s="8">
        <f t="shared" si="6"/>
        <v>0.86865692195568045</v>
      </c>
      <c r="AQ33" s="8">
        <f t="shared" si="6"/>
        <v>0.8496688877531674</v>
      </c>
      <c r="AR33" s="8">
        <f t="shared" si="6"/>
        <v>0.90495069106890846</v>
      </c>
    </row>
    <row r="34" spans="1:44" x14ac:dyDescent="0.3">
      <c r="A34" s="1"/>
      <c r="B34">
        <v>30</v>
      </c>
      <c r="C34" s="5">
        <f>'S3 UE after recession'!C34</f>
        <v>5.6582304668643539</v>
      </c>
      <c r="D34" s="5">
        <f>'S3 UE after recession'!D34</f>
        <v>7.3586027731697392</v>
      </c>
      <c r="F34" s="5">
        <f>'S3 UE after recession'!F34</f>
        <v>8.0278765517917456</v>
      </c>
      <c r="G34" s="13">
        <f>'S3 UE after recession'!G34+L34*$A$2/G$2</f>
        <v>7.5834720233747897</v>
      </c>
      <c r="H34" s="13">
        <f>'S3 UE after recession'!H34+M34*$A$2/H$2</f>
        <v>6.0960024179904311</v>
      </c>
      <c r="I34" s="13">
        <f>'S3 UE after recession'!I34+N34*$A$2/I$2</f>
        <v>9.4574414771705015</v>
      </c>
      <c r="J34" s="5"/>
      <c r="K34" s="5"/>
      <c r="L34" s="10">
        <f>'S4 GE after recession'!AJ34</f>
        <v>0.16827325790840336</v>
      </c>
      <c r="M34" s="10">
        <f>'S4 GE after recession'!AK34</f>
        <v>4.1426938059886953E-3</v>
      </c>
      <c r="N34" s="10">
        <f>'S4 GE after recession'!AL34</f>
        <v>1.8284683874437657E-2</v>
      </c>
      <c r="P34">
        <v>30</v>
      </c>
      <c r="Q34" s="13">
        <f t="shared" si="3"/>
        <v>2.1249559397644808</v>
      </c>
      <c r="R34" s="13">
        <f t="shared" si="3"/>
        <v>2.5127100971258223</v>
      </c>
      <c r="T34" s="13">
        <f t="shared" si="3"/>
        <v>0.78461040344434885</v>
      </c>
      <c r="U34" s="13">
        <f t="shared" si="3"/>
        <v>2.0781114150968651</v>
      </c>
      <c r="V34" s="13">
        <f t="shared" si="3"/>
        <v>1.8291671438179513</v>
      </c>
      <c r="W34" s="13">
        <f t="shared" si="3"/>
        <v>4.490511033687608</v>
      </c>
      <c r="Y34">
        <v>30</v>
      </c>
      <c r="Z34">
        <f t="shared" si="7"/>
        <v>-1.1688550749027193E-2</v>
      </c>
      <c r="AA34">
        <f t="shared" si="7"/>
        <v>-0.29706952645635543</v>
      </c>
      <c r="AC34">
        <f t="shared" si="7"/>
        <v>-0.27911998510499458</v>
      </c>
      <c r="AD34">
        <f t="shared" si="7"/>
        <v>-0.1054638315204377</v>
      </c>
      <c r="AE34">
        <f t="shared" si="7"/>
        <v>-1.5206359101900269E-2</v>
      </c>
      <c r="AF34">
        <f t="shared" si="7"/>
        <v>-0.18087557554173017</v>
      </c>
      <c r="AH34" s="8">
        <v>30</v>
      </c>
      <c r="AI34" s="8">
        <f t="shared" si="8"/>
        <v>1.2777034744421776</v>
      </c>
      <c r="AJ34" s="8">
        <f t="shared" si="9"/>
        <v>2.0781114150968651</v>
      </c>
      <c r="AK34" s="8">
        <f t="shared" si="9"/>
        <v>1.8291671438179513</v>
      </c>
      <c r="AL34" s="8">
        <f t="shared" si="9"/>
        <v>4.490511033687608</v>
      </c>
      <c r="AN34" s="8">
        <v>30</v>
      </c>
      <c r="AO34" s="8">
        <f t="shared" si="6"/>
        <v>0.45821197247637702</v>
      </c>
      <c r="AP34" s="8">
        <f t="shared" si="6"/>
        <v>0.82670192754542737</v>
      </c>
      <c r="AQ34" s="8">
        <f t="shared" si="6"/>
        <v>0.84266359831237214</v>
      </c>
      <c r="AR34" s="8">
        <f t="shared" si="6"/>
        <v>0.8699110998775943</v>
      </c>
    </row>
    <row r="35" spans="1:44" x14ac:dyDescent="0.3">
      <c r="A35" s="1"/>
      <c r="B35">
        <v>31</v>
      </c>
      <c r="C35" s="5">
        <f>'S3 UE after recession'!C35</f>
        <v>5.6378596100662124</v>
      </c>
      <c r="D35" s="5">
        <f>'S3 UE after recession'!D35</f>
        <v>7.6362309016008769</v>
      </c>
      <c r="F35" s="5">
        <f>'S3 UE after recession'!F35</f>
        <v>7.8062425076588378</v>
      </c>
      <c r="G35" s="13">
        <f>'S3 UE after recession'!G35+L35*$A$2/G$2</f>
        <v>7.4326900892027314</v>
      </c>
      <c r="H35" s="13">
        <f>'S3 UE after recession'!H35+M35*$A$2/H$2</f>
        <v>5.9689664861665843</v>
      </c>
      <c r="I35" s="13">
        <f>'S3 UE after recession'!I35+N35*$A$2/I$2</f>
        <v>9.4112779506392581</v>
      </c>
      <c r="J35" s="5"/>
      <c r="K35" s="5"/>
      <c r="L35" s="10">
        <f>'S4 GE after recession'!AJ35</f>
        <v>0.14889843488073748</v>
      </c>
      <c r="M35" s="10">
        <f>'S4 GE after recession'!AK35</f>
        <v>9.1707919122602025E-3</v>
      </c>
      <c r="N35" s="10">
        <f>'S4 GE after recession'!AL35</f>
        <v>-2.5819037276201183E-2</v>
      </c>
      <c r="P35">
        <v>31</v>
      </c>
      <c r="Q35" s="13">
        <f t="shared" si="3"/>
        <v>2.1045850829663393</v>
      </c>
      <c r="R35" s="13">
        <f t="shared" si="3"/>
        <v>2.79033822555696</v>
      </c>
      <c r="T35" s="13">
        <f t="shared" si="3"/>
        <v>0.56297635931144097</v>
      </c>
      <c r="U35" s="13">
        <f t="shared" si="3"/>
        <v>1.9273294809248069</v>
      </c>
      <c r="V35" s="13">
        <f t="shared" si="3"/>
        <v>1.7021312119941046</v>
      </c>
      <c r="W35" s="13">
        <f t="shared" si="3"/>
        <v>4.4443475071563645</v>
      </c>
      <c r="Y35">
        <v>31</v>
      </c>
      <c r="Z35">
        <f t="shared" si="7"/>
        <v>-2.0370856798141546E-2</v>
      </c>
      <c r="AA35">
        <f t="shared" si="7"/>
        <v>0.27762812843113771</v>
      </c>
      <c r="AC35">
        <f t="shared" si="7"/>
        <v>-0.22163404413290788</v>
      </c>
      <c r="AD35">
        <f t="shared" si="7"/>
        <v>-0.15078193417205821</v>
      </c>
      <c r="AE35">
        <f t="shared" si="7"/>
        <v>-0.12703593182384676</v>
      </c>
      <c r="AF35">
        <f t="shared" si="7"/>
        <v>-4.6163526531243448E-2</v>
      </c>
      <c r="AH35" s="8">
        <v>31</v>
      </c>
      <c r="AI35" s="8">
        <f t="shared" si="8"/>
        <v>1.2895778836088736</v>
      </c>
      <c r="AJ35" s="8">
        <f t="shared" si="9"/>
        <v>1.9273294809248069</v>
      </c>
      <c r="AK35" s="8">
        <f t="shared" si="9"/>
        <v>1.7021312119941046</v>
      </c>
      <c r="AL35" s="8">
        <f t="shared" si="9"/>
        <v>4.4443475071563645</v>
      </c>
      <c r="AN35" s="8">
        <v>31</v>
      </c>
      <c r="AO35" s="8">
        <f t="shared" si="6"/>
        <v>0.46247039123714523</v>
      </c>
      <c r="AP35" s="8">
        <f t="shared" si="6"/>
        <v>0.76671875498138176</v>
      </c>
      <c r="AQ35" s="8">
        <f t="shared" si="6"/>
        <v>0.78414048532762359</v>
      </c>
      <c r="AR35" s="8">
        <f t="shared" si="6"/>
        <v>0.86096820588674161</v>
      </c>
    </row>
    <row r="36" spans="1:44" x14ac:dyDescent="0.3">
      <c r="A36" s="1"/>
      <c r="B36">
        <v>32</v>
      </c>
      <c r="C36" s="5">
        <f>'S3 UE after recession'!C36</f>
        <v>5.6434749820034966</v>
      </c>
      <c r="D36" s="5">
        <f>'S3 UE after recession'!D36</f>
        <v>7.7549879378358515</v>
      </c>
      <c r="F36" s="5">
        <f>'S3 UE after recession'!F36</f>
        <v>7.7595308438245816</v>
      </c>
      <c r="G36" s="13">
        <f>'S3 UE after recession'!G36+L36*$A$2/G$2</f>
        <v>7.308864250590676</v>
      </c>
      <c r="H36" s="13">
        <f>'S3 UE after recession'!H36+M36*$A$2/H$2</f>
        <v>5.7945752805582824</v>
      </c>
      <c r="I36" s="13">
        <f>'S3 UE after recession'!I36+N36*$A$2/I$2</f>
        <v>9.3971278542768015</v>
      </c>
      <c r="J36" s="5"/>
      <c r="K36" s="5"/>
      <c r="L36" s="10">
        <f>'S4 GE after recession'!AJ36</f>
        <v>0.13983714851661072</v>
      </c>
      <c r="M36" s="10">
        <f>'S4 GE after recession'!AK36</f>
        <v>-2.0867754498636704E-2</v>
      </c>
      <c r="N36" s="10">
        <f>'S4 GE after recession'!AL36</f>
        <v>-6.5764040352066122E-2</v>
      </c>
      <c r="P36">
        <v>32</v>
      </c>
      <c r="Q36" s="13">
        <f t="shared" si="3"/>
        <v>2.1102004549036235</v>
      </c>
      <c r="R36" s="13">
        <f t="shared" si="3"/>
        <v>2.9090952617919346</v>
      </c>
      <c r="T36" s="13">
        <f t="shared" si="3"/>
        <v>0.51626469547718479</v>
      </c>
      <c r="U36" s="13">
        <f t="shared" si="3"/>
        <v>1.8035036423127515</v>
      </c>
      <c r="V36" s="13">
        <f t="shared" si="3"/>
        <v>1.5277400063858027</v>
      </c>
      <c r="W36" s="13">
        <f t="shared" si="3"/>
        <v>4.4301974107939079</v>
      </c>
      <c r="Y36">
        <v>32</v>
      </c>
      <c r="Z36">
        <f t="shared" si="7"/>
        <v>5.6153719372842303E-3</v>
      </c>
      <c r="AA36">
        <f t="shared" si="7"/>
        <v>0.11875703623497458</v>
      </c>
      <c r="AC36">
        <f t="shared" si="7"/>
        <v>-4.6711663834256179E-2</v>
      </c>
      <c r="AD36">
        <f t="shared" si="7"/>
        <v>-0.12382583861205543</v>
      </c>
      <c r="AE36">
        <f t="shared" si="7"/>
        <v>-0.1743912056083019</v>
      </c>
      <c r="AF36">
        <f t="shared" si="7"/>
        <v>-1.4150096362456566E-2</v>
      </c>
      <c r="AH36" s="8">
        <v>32</v>
      </c>
      <c r="AI36" s="8">
        <f t="shared" si="8"/>
        <v>1.3154647983882077</v>
      </c>
      <c r="AJ36" s="8">
        <f t="shared" si="9"/>
        <v>1.8035036423127515</v>
      </c>
      <c r="AK36" s="8">
        <f t="shared" si="9"/>
        <v>1.5277400063858027</v>
      </c>
      <c r="AL36" s="8">
        <f t="shared" si="9"/>
        <v>4.4301974107939079</v>
      </c>
      <c r="AN36" s="8">
        <v>32</v>
      </c>
      <c r="AO36" s="8">
        <f t="shared" si="6"/>
        <v>0.47175399617337288</v>
      </c>
      <c r="AP36" s="8">
        <f t="shared" si="6"/>
        <v>0.71745909608299507</v>
      </c>
      <c r="AQ36" s="8">
        <f t="shared" si="6"/>
        <v>0.70380167029446328</v>
      </c>
      <c r="AR36" s="8">
        <f t="shared" si="6"/>
        <v>0.85822701990641681</v>
      </c>
    </row>
    <row r="37" spans="1:44" x14ac:dyDescent="0.3">
      <c r="A37" s="1"/>
      <c r="B37">
        <v>33</v>
      </c>
      <c r="C37" s="5">
        <f>'S3 UE after recession'!C37</f>
        <v>5.54856279751007</v>
      </c>
      <c r="D37" s="5">
        <f>'S3 UE after recession'!D37</f>
        <v>7.7712655440816194</v>
      </c>
      <c r="F37" s="5">
        <f>'S3 UE after recession'!F37</f>
        <v>7.7472634352508436</v>
      </c>
      <c r="G37" s="13">
        <f>'S3 UE after recession'!G37+L37*$A$2/G$2</f>
        <v>7.3482556525856735</v>
      </c>
      <c r="H37" s="13">
        <f>'S3 UE after recession'!H37+M37*$A$2/H$2</f>
        <v>5.5880590199330946</v>
      </c>
      <c r="I37" s="13">
        <f>'S3 UE after recession'!I37+N37*$A$2/I$2</f>
        <v>9.2263833609935482</v>
      </c>
      <c r="J37" s="5"/>
      <c r="K37" s="5"/>
      <c r="L37" s="10">
        <f>'S4 GE after recession'!AJ37</f>
        <v>0.13806996053781515</v>
      </c>
      <c r="M37" s="10">
        <f>'S4 GE after recession'!AK37</f>
        <v>-4.2443017585902208E-2</v>
      </c>
      <c r="N37" s="10">
        <f>'S4 GE after recession'!AL37</f>
        <v>-0.12596798304744464</v>
      </c>
      <c r="P37">
        <v>33</v>
      </c>
      <c r="Q37" s="13">
        <f t="shared" si="3"/>
        <v>2.0152882704101969</v>
      </c>
      <c r="R37" s="13">
        <f t="shared" si="3"/>
        <v>2.9253728680377025</v>
      </c>
      <c r="T37" s="13">
        <f t="shared" si="3"/>
        <v>0.50399728690344681</v>
      </c>
      <c r="U37" s="13">
        <f t="shared" si="3"/>
        <v>1.842895044307749</v>
      </c>
      <c r="V37" s="13">
        <f t="shared" si="3"/>
        <v>1.3212237457606149</v>
      </c>
      <c r="W37" s="13">
        <f t="shared" si="3"/>
        <v>4.2594529175106546</v>
      </c>
      <c r="Y37">
        <v>33</v>
      </c>
      <c r="Z37">
        <f t="shared" si="7"/>
        <v>-9.4912184493426643E-2</v>
      </c>
      <c r="AA37">
        <f t="shared" si="7"/>
        <v>1.6277606245767906E-2</v>
      </c>
      <c r="AC37">
        <f t="shared" si="7"/>
        <v>-1.2267408573737981E-2</v>
      </c>
      <c r="AD37">
        <f t="shared" si="7"/>
        <v>3.9391401994997466E-2</v>
      </c>
      <c r="AE37">
        <f t="shared" si="7"/>
        <v>-0.2065162606251878</v>
      </c>
      <c r="AF37">
        <f t="shared" si="7"/>
        <v>-0.17074449328325336</v>
      </c>
      <c r="AH37" s="8">
        <v>33</v>
      </c>
      <c r="AI37" s="8">
        <f t="shared" si="8"/>
        <v>1.2851641361144088</v>
      </c>
      <c r="AJ37" s="8">
        <f t="shared" si="9"/>
        <v>1.842895044307749</v>
      </c>
      <c r="AK37" s="8">
        <f t="shared" si="9"/>
        <v>1.3212237457606149</v>
      </c>
      <c r="AL37" s="8">
        <f t="shared" si="9"/>
        <v>4.2594529175106546</v>
      </c>
      <c r="AN37" s="8">
        <v>33</v>
      </c>
      <c r="AO37" s="8">
        <f t="shared" si="6"/>
        <v>0.46088752636598701</v>
      </c>
      <c r="AP37" s="8">
        <f t="shared" si="6"/>
        <v>0.7331295494193304</v>
      </c>
      <c r="AQ37" s="8">
        <f t="shared" si="6"/>
        <v>0.6086634343620142</v>
      </c>
      <c r="AR37" s="8">
        <f t="shared" si="6"/>
        <v>0.82515004295751426</v>
      </c>
    </row>
    <row r="38" spans="1:44" x14ac:dyDescent="0.3">
      <c r="A38" s="1"/>
      <c r="B38">
        <v>34</v>
      </c>
      <c r="C38" s="5">
        <f>'S3 UE after recession'!C38</f>
        <v>5.5720016916025648</v>
      </c>
      <c r="D38" s="5">
        <f>'S3 UE after recession'!D38</f>
        <v>7.6434704255693759</v>
      </c>
      <c r="F38" s="5">
        <f>'S3 UE after recession'!F38</f>
        <v>7.440452621668471</v>
      </c>
      <c r="G38" s="13">
        <f>'S3 UE after recession'!G38+L38*$A$2/G$2</f>
        <v>7.3517044027952281</v>
      </c>
      <c r="H38" s="13">
        <f>'S3 UE after recession'!H38+M38*$A$2/H$2</f>
        <v>5.6693375465227795</v>
      </c>
      <c r="I38" s="13">
        <f>'S3 UE after recession'!I38+N38*$A$2/I$2</f>
        <v>9.2898730782212198</v>
      </c>
      <c r="J38" s="5"/>
      <c r="K38" s="5"/>
      <c r="L38" s="10">
        <f>'S4 GE after recession'!AJ38</f>
        <v>0.14359931825219516</v>
      </c>
      <c r="M38" s="10">
        <f>'S4 GE after recession'!AK38</f>
        <v>-1.6226394491329142E-2</v>
      </c>
      <c r="N38" s="10">
        <f>'S4 GE after recession'!AL38</f>
        <v>-0.10436674462115572</v>
      </c>
      <c r="P38">
        <v>34</v>
      </c>
      <c r="Q38" s="13">
        <f t="shared" si="3"/>
        <v>2.0387271645026916</v>
      </c>
      <c r="R38" s="13">
        <f t="shared" si="3"/>
        <v>2.797577749525459</v>
      </c>
      <c r="T38" s="13">
        <f t="shared" si="3"/>
        <v>0.1971864733210742</v>
      </c>
      <c r="U38" s="13">
        <f t="shared" si="3"/>
        <v>1.8463437945173036</v>
      </c>
      <c r="V38" s="13">
        <f t="shared" si="3"/>
        <v>1.4025022723502998</v>
      </c>
      <c r="W38" s="13">
        <f t="shared" si="3"/>
        <v>4.3229426347383262</v>
      </c>
      <c r="Y38">
        <v>34</v>
      </c>
      <c r="Z38">
        <f t="shared" si="7"/>
        <v>2.3438894092494778E-2</v>
      </c>
      <c r="AA38">
        <f t="shared" si="7"/>
        <v>-0.12779511851224346</v>
      </c>
      <c r="AC38">
        <f t="shared" si="7"/>
        <v>-0.30681081358237261</v>
      </c>
      <c r="AD38">
        <f t="shared" si="7"/>
        <v>3.4487502095545963E-3</v>
      </c>
      <c r="AE38">
        <f t="shared" si="7"/>
        <v>8.127852658968493E-2</v>
      </c>
      <c r="AF38">
        <f t="shared" si="7"/>
        <v>6.3489717227671605E-2</v>
      </c>
      <c r="AH38" s="8">
        <v>34</v>
      </c>
      <c r="AI38" s="8">
        <f t="shared" si="8"/>
        <v>1.1481084567803683</v>
      </c>
      <c r="AJ38" s="8">
        <f t="shared" si="9"/>
        <v>1.8463437945173036</v>
      </c>
      <c r="AK38" s="8">
        <f t="shared" si="9"/>
        <v>1.4025022723502998</v>
      </c>
      <c r="AL38" s="8">
        <f t="shared" si="9"/>
        <v>4.3229426347383262</v>
      </c>
      <c r="AN38" s="8">
        <v>34</v>
      </c>
      <c r="AO38" s="8">
        <f t="shared" si="6"/>
        <v>0.41173640920700916</v>
      </c>
      <c r="AP38" s="8">
        <f t="shared" si="6"/>
        <v>0.7345015107228241</v>
      </c>
      <c r="AQ38" s="8">
        <f t="shared" si="6"/>
        <v>0.64610695389661188</v>
      </c>
      <c r="AR38" s="8">
        <f t="shared" si="6"/>
        <v>0.83744940250258726</v>
      </c>
    </row>
    <row r="39" spans="1:44" x14ac:dyDescent="0.3">
      <c r="A39" s="1"/>
      <c r="B39">
        <v>35</v>
      </c>
      <c r="C39" s="5">
        <f>'S3 UE after recession'!C39</f>
        <v>5.253904466161293</v>
      </c>
      <c r="D39" s="5">
        <f>'S3 UE after recession'!D39</f>
        <v>7.6832395764394432</v>
      </c>
      <c r="F39" s="5">
        <f>'S3 UE after recession'!F39</f>
        <v>7.2273913387279576</v>
      </c>
      <c r="G39" s="13">
        <f>'S3 UE after recession'!G39+L39*$A$2/G$2</f>
        <v>7.2798814617155729</v>
      </c>
      <c r="H39" s="13">
        <f>'S3 UE after recession'!H39+M39*$A$2/H$2</f>
        <v>5.4933263099825158</v>
      </c>
      <c r="I39" s="13">
        <f>'S3 UE after recession'!I39+N39*$A$2/I$2</f>
        <v>9.5361938316659902</v>
      </c>
      <c r="J39" s="5"/>
      <c r="K39" s="5"/>
      <c r="L39" s="10">
        <f>'S4 GE after recession'!AJ39</f>
        <v>0.12150610530445402</v>
      </c>
      <c r="M39" s="10">
        <f>'S4 GE after recession'!AK39</f>
        <v>-3.8877896576770564E-2</v>
      </c>
      <c r="N39" s="10">
        <f>'S4 GE after recession'!AL39</f>
        <v>-0.13375257831935908</v>
      </c>
      <c r="P39">
        <v>35</v>
      </c>
      <c r="Q39" s="13">
        <f t="shared" si="3"/>
        <v>1.7206299390614199</v>
      </c>
      <c r="R39" s="13">
        <f t="shared" si="3"/>
        <v>2.8373469003955263</v>
      </c>
      <c r="T39" s="13">
        <f t="shared" si="3"/>
        <v>-1.5874809619439212E-2</v>
      </c>
      <c r="U39" s="13">
        <f t="shared" si="3"/>
        <v>1.7745208534376484</v>
      </c>
      <c r="V39" s="13">
        <f t="shared" si="3"/>
        <v>1.226491035810036</v>
      </c>
      <c r="W39" s="13">
        <f t="shared" si="3"/>
        <v>4.5692633881830966</v>
      </c>
      <c r="Y39">
        <v>35</v>
      </c>
      <c r="Z39">
        <f t="shared" si="7"/>
        <v>-0.31809722544127172</v>
      </c>
      <c r="AA39">
        <f t="shared" si="7"/>
        <v>3.9769150870067271E-2</v>
      </c>
      <c r="AC39">
        <f t="shared" si="7"/>
        <v>-0.21306128294051341</v>
      </c>
      <c r="AD39">
        <f t="shared" si="7"/>
        <v>-7.1822941079655145E-2</v>
      </c>
      <c r="AE39">
        <f t="shared" si="7"/>
        <v>-0.17601123654026374</v>
      </c>
      <c r="AF39">
        <f t="shared" si="7"/>
        <v>0.24632075344477045</v>
      </c>
      <c r="AH39" s="8">
        <v>35</v>
      </c>
      <c r="AI39" s="8">
        <f t="shared" si="8"/>
        <v>0.98431200427646237</v>
      </c>
      <c r="AJ39" s="8">
        <f t="shared" si="9"/>
        <v>1.7745208534376484</v>
      </c>
      <c r="AK39" s="8">
        <f t="shared" si="9"/>
        <v>1.226491035810036</v>
      </c>
      <c r="AL39" s="8">
        <f t="shared" si="9"/>
        <v>4.5692633881830966</v>
      </c>
      <c r="AN39" s="8">
        <v>35</v>
      </c>
      <c r="AO39" s="8">
        <f t="shared" si="6"/>
        <v>0.35299547511100149</v>
      </c>
      <c r="AP39" s="8">
        <f t="shared" si="6"/>
        <v>0.70592933533262014</v>
      </c>
      <c r="AQ39" s="8">
        <f t="shared" si="6"/>
        <v>0.5650218204643277</v>
      </c>
      <c r="AR39" s="8">
        <f t="shared" si="6"/>
        <v>0.88516716913189086</v>
      </c>
    </row>
    <row r="40" spans="1:44" x14ac:dyDescent="0.3">
      <c r="A40" s="1"/>
      <c r="B40">
        <v>36</v>
      </c>
      <c r="C40" s="5">
        <f>'S3 UE after recession'!C40</f>
        <v>5.1658460593793709</v>
      </c>
      <c r="D40" s="5">
        <f>'S3 UE after recession'!D40</f>
        <v>7.8351533098895674</v>
      </c>
      <c r="F40" s="5">
        <f>'S3 UE after recession'!F40</f>
        <v>7.4904362474993853</v>
      </c>
      <c r="G40" s="13">
        <f>'S3 UE after recession'!G40+L40*$A$2/G$2</f>
        <v>7.1736856538837896</v>
      </c>
      <c r="H40" s="13">
        <f>'S3 UE after recession'!H40+M40*$A$2/H$2</f>
        <v>5.6917468800926159</v>
      </c>
      <c r="I40" s="13">
        <f>'S3 UE after recession'!I40+N40*$A$2/I$2</f>
        <v>9.0242847379824358</v>
      </c>
      <c r="J40" s="5"/>
      <c r="K40" s="5"/>
      <c r="L40" s="10">
        <f>'S4 GE after recession'!AJ40</f>
        <v>0.14281442303073549</v>
      </c>
      <c r="M40" s="10">
        <f>'S4 GE after recession'!AK40</f>
        <v>-4.5845868475493934E-2</v>
      </c>
      <c r="N40" s="10">
        <f>'S4 GE after recession'!AL40</f>
        <v>-0.16590320517767038</v>
      </c>
      <c r="P40">
        <v>36</v>
      </c>
      <c r="Q40" s="13">
        <f t="shared" si="3"/>
        <v>1.6325715322794978</v>
      </c>
      <c r="R40" s="13">
        <f t="shared" si="3"/>
        <v>2.9892606338456504</v>
      </c>
      <c r="T40" s="13">
        <f t="shared" si="3"/>
        <v>0.24717009915198851</v>
      </c>
      <c r="U40" s="13">
        <f t="shared" si="3"/>
        <v>1.6683250456058651</v>
      </c>
      <c r="V40" s="13">
        <f t="shared" si="3"/>
        <v>1.4249116059201361</v>
      </c>
      <c r="W40" s="13">
        <f t="shared" si="3"/>
        <v>4.0573542944995422</v>
      </c>
      <c r="Y40">
        <v>36</v>
      </c>
      <c r="Z40">
        <f t="shared" si="7"/>
        <v>-8.8058406781922116E-2</v>
      </c>
      <c r="AA40">
        <f t="shared" si="7"/>
        <v>0.15191373345012416</v>
      </c>
      <c r="AC40">
        <f t="shared" si="7"/>
        <v>0.26304490877142772</v>
      </c>
      <c r="AD40">
        <f t="shared" si="7"/>
        <v>-0.10619580783178328</v>
      </c>
      <c r="AE40">
        <f t="shared" si="7"/>
        <v>0.19842057011010006</v>
      </c>
      <c r="AF40">
        <f t="shared" si="7"/>
        <v>-0.51190909368355442</v>
      </c>
      <c r="AH40" s="8">
        <v>36</v>
      </c>
      <c r="AI40" s="8">
        <f t="shared" si="8"/>
        <v>1.0932787494230056</v>
      </c>
      <c r="AJ40" s="8">
        <f t="shared" si="9"/>
        <v>1.6683250456058651</v>
      </c>
      <c r="AK40" s="8">
        <f t="shared" si="9"/>
        <v>1.4249116059201361</v>
      </c>
      <c r="AL40" s="8">
        <f t="shared" si="9"/>
        <v>4.0573542944995422</v>
      </c>
      <c r="AN40" s="8">
        <v>36</v>
      </c>
      <c r="AO40" s="8">
        <f t="shared" si="6"/>
        <v>0.39207329576866762</v>
      </c>
      <c r="AP40" s="8">
        <f t="shared" si="6"/>
        <v>0.66368315045822213</v>
      </c>
      <c r="AQ40" s="8">
        <f t="shared" si="6"/>
        <v>0.65643052095037246</v>
      </c>
      <c r="AR40" s="8">
        <f t="shared" si="6"/>
        <v>0.78599907904529098</v>
      </c>
    </row>
    <row r="41" spans="1:44" x14ac:dyDescent="0.3">
      <c r="A41" s="1"/>
      <c r="B41">
        <v>37</v>
      </c>
      <c r="C41" s="5">
        <f>'S3 UE after recession'!C41</f>
        <v>4.9447346462903061</v>
      </c>
      <c r="D41" s="5">
        <f>'S3 UE after recession'!D41</f>
        <v>7.7505444385092659</v>
      </c>
      <c r="F41" s="5">
        <f>'S3 UE after recession'!F41</f>
        <v>7.4937105258528174</v>
      </c>
      <c r="G41" s="13">
        <f>'S3 UE after recession'!G41+L41*$A$2/G$2</f>
        <v>6.9759271687037039</v>
      </c>
      <c r="H41" s="13">
        <f>'S3 UE after recession'!H41+M41*$A$2/H$2</f>
        <v>5.4837523257783083</v>
      </c>
      <c r="I41" s="13">
        <f>'S3 UE after recession'!I41+N41*$A$2/I$2</f>
        <v>8.8593328487773704</v>
      </c>
      <c r="J41" s="5"/>
      <c r="K41" s="5"/>
      <c r="L41" s="10">
        <f>'S4 GE after recession'!AJ41</f>
        <v>0.11288298254052222</v>
      </c>
      <c r="M41" s="10">
        <f>'S4 GE after recession'!AK41</f>
        <v>-4.2196478804758616E-2</v>
      </c>
      <c r="N41" s="10">
        <f>'S4 GE after recession'!AL41</f>
        <v>-0.14158416463407739</v>
      </c>
      <c r="P41">
        <v>37</v>
      </c>
      <c r="Q41" s="13">
        <f t="shared" si="3"/>
        <v>1.411460119190433</v>
      </c>
      <c r="R41" s="13">
        <f t="shared" si="3"/>
        <v>2.904651762465349</v>
      </c>
      <c r="T41" s="13">
        <f t="shared" si="3"/>
        <v>0.25044437750542059</v>
      </c>
      <c r="U41" s="13">
        <f t="shared" si="3"/>
        <v>1.4705665604257794</v>
      </c>
      <c r="V41" s="13">
        <f t="shared" si="3"/>
        <v>1.2169170516058285</v>
      </c>
      <c r="W41" s="13">
        <f t="shared" si="3"/>
        <v>3.8924024052944768</v>
      </c>
      <c r="Y41">
        <v>37</v>
      </c>
      <c r="Z41">
        <f t="shared" si="7"/>
        <v>-0.22111141308906479</v>
      </c>
      <c r="AA41">
        <f t="shared" si="7"/>
        <v>-8.4608871380301487E-2</v>
      </c>
      <c r="AC41">
        <f t="shared" si="7"/>
        <v>3.2742783534320807E-3</v>
      </c>
      <c r="AD41">
        <f t="shared" si="7"/>
        <v>-0.19775848518008576</v>
      </c>
      <c r="AE41">
        <f t="shared" si="7"/>
        <v>-0.20799455431430758</v>
      </c>
      <c r="AF41">
        <f t="shared" si="7"/>
        <v>-0.16495188920506543</v>
      </c>
      <c r="AH41">
        <v>37</v>
      </c>
      <c r="AI41" s="8">
        <f t="shared" si="8"/>
        <v>0.99246341405102756</v>
      </c>
      <c r="AJ41" s="8">
        <f t="shared" si="9"/>
        <v>1.4705665604257794</v>
      </c>
      <c r="AK41" s="8">
        <f t="shared" si="9"/>
        <v>1.2169170516058285</v>
      </c>
      <c r="AL41" s="8">
        <f t="shared" si="9"/>
        <v>3.8924024052944768</v>
      </c>
      <c r="AN41">
        <v>37</v>
      </c>
      <c r="AO41" s="8">
        <f t="shared" si="6"/>
        <v>0.35591874614060987</v>
      </c>
      <c r="AP41" s="8">
        <f t="shared" si="6"/>
        <v>0.58501204567570009</v>
      </c>
      <c r="AQ41" s="8">
        <f t="shared" si="6"/>
        <v>0.56061126235487901</v>
      </c>
      <c r="AR41" s="8">
        <f t="shared" si="6"/>
        <v>0.75404425735823044</v>
      </c>
    </row>
    <row r="42" spans="1:44" x14ac:dyDescent="0.3">
      <c r="A42" s="1"/>
      <c r="B42">
        <v>38</v>
      </c>
      <c r="C42" s="5">
        <f>'S3 UE after recession'!C42</f>
        <v>5.0382508713955909</v>
      </c>
      <c r="D42" s="5">
        <f>'S3 UE after recession'!D42</f>
        <v>7.4890955476915471</v>
      </c>
      <c r="F42" s="5">
        <f>'S3 UE after recession'!F42</f>
        <v>7.348691780039875</v>
      </c>
      <c r="G42" s="13">
        <f>'S3 UE after recession'!G42+L42*$A$2/G$2</f>
        <v>6.9630947863389743</v>
      </c>
      <c r="H42" s="13">
        <f>'S3 UE after recession'!H42+M42*$A$2/H$2</f>
        <v>5.5062430428743472</v>
      </c>
      <c r="I42" s="13">
        <f>'S3 UE after recession'!I42+N42*$A$2/I$2</f>
        <v>8.6905439272989504</v>
      </c>
      <c r="J42" s="5"/>
      <c r="K42" s="5"/>
      <c r="L42" s="10">
        <f>'S4 GE after recession'!AJ42</f>
        <v>0.11640371873927155</v>
      </c>
      <c r="M42" s="10">
        <f>'S4 GE after recession'!AK42</f>
        <v>-4.110362014464921E-2</v>
      </c>
      <c r="N42" s="10">
        <f>'S4 GE after recession'!AL42</f>
        <v>-0.16284484636044741</v>
      </c>
      <c r="P42">
        <v>38</v>
      </c>
      <c r="Q42" s="13">
        <f t="shared" si="3"/>
        <v>1.5049763442957178</v>
      </c>
      <c r="R42" s="13">
        <f t="shared" si="3"/>
        <v>2.6432028716476301</v>
      </c>
      <c r="T42" s="13">
        <f t="shared" si="3"/>
        <v>0.10542563169247821</v>
      </c>
      <c r="U42" s="13">
        <f t="shared" si="3"/>
        <v>1.4577341780610498</v>
      </c>
      <c r="V42" s="13">
        <f t="shared" si="3"/>
        <v>1.2394077687018674</v>
      </c>
      <c r="W42" s="13">
        <f t="shared" si="3"/>
        <v>3.7236134838160568</v>
      </c>
      <c r="Y42">
        <v>38</v>
      </c>
      <c r="Z42">
        <f t="shared" si="7"/>
        <v>9.3516225105284789E-2</v>
      </c>
      <c r="AA42">
        <f t="shared" si="7"/>
        <v>-0.26144889081771883</v>
      </c>
      <c r="AC42">
        <f t="shared" si="7"/>
        <v>-0.14501874581294238</v>
      </c>
      <c r="AD42">
        <f t="shared" si="7"/>
        <v>-1.2832382364729611E-2</v>
      </c>
      <c r="AE42">
        <f t="shared" si="7"/>
        <v>2.2490717096038892E-2</v>
      </c>
      <c r="AF42">
        <f t="shared" si="7"/>
        <v>-0.16878892147841995</v>
      </c>
      <c r="AH42">
        <v>38</v>
      </c>
      <c r="AI42" s="8">
        <f t="shared" si="8"/>
        <v>0.88814627687590209</v>
      </c>
      <c r="AJ42" s="8">
        <f t="shared" si="9"/>
        <v>1.4577341780610498</v>
      </c>
      <c r="AK42" s="8">
        <f t="shared" si="9"/>
        <v>1.2394077687018674</v>
      </c>
      <c r="AL42" s="8">
        <f t="shared" si="9"/>
        <v>3.7236134838160568</v>
      </c>
      <c r="AN42">
        <v>38</v>
      </c>
      <c r="AO42" s="8">
        <f t="shared" si="6"/>
        <v>0.31850837499876772</v>
      </c>
      <c r="AP42" s="8">
        <f t="shared" si="6"/>
        <v>0.57990714361950912</v>
      </c>
      <c r="AQ42" s="8">
        <f t="shared" si="6"/>
        <v>0.57097232129956121</v>
      </c>
      <c r="AR42" s="8">
        <f t="shared" si="6"/>
        <v>0.72134611783047442</v>
      </c>
    </row>
    <row r="43" spans="1:44" x14ac:dyDescent="0.3">
      <c r="A43" s="1"/>
      <c r="B43">
        <v>39</v>
      </c>
      <c r="C43" s="5">
        <f>'S3 UE after recession'!C43</f>
        <v>4.9456362695000342</v>
      </c>
      <c r="D43" s="5">
        <f>'S3 UE after recession'!D43</f>
        <v>7.6115968706856885</v>
      </c>
      <c r="F43" s="5">
        <f>'S3 UE after recession'!F43</f>
        <v>7.3505292977486203</v>
      </c>
      <c r="G43" s="13">
        <f>'S3 UE after recession'!G43+L43*$A$2/G$2</f>
        <v>6.9698102648493983</v>
      </c>
      <c r="H43" s="13">
        <f>'S3 UE after recession'!H43+M43*$A$2/H$2</f>
        <v>5.5160257173361558</v>
      </c>
      <c r="I43" s="13">
        <f>'S3 UE after recession'!I43+N43*$A$2/I$2</f>
        <v>8.6151973037357212</v>
      </c>
      <c r="J43" s="5"/>
      <c r="K43" s="5"/>
      <c r="L43" s="10">
        <f>'S4 GE after recession'!AJ43</f>
        <v>0.1136776459880286</v>
      </c>
      <c r="M43" s="10">
        <f>'S4 GE after recession'!AK43</f>
        <v>-5.4566013475019493E-2</v>
      </c>
      <c r="N43" s="10">
        <f>'S4 GE after recession'!AL43</f>
        <v>-0.17153838888218848</v>
      </c>
      <c r="P43">
        <v>39</v>
      </c>
      <c r="Q43" s="13">
        <f t="shared" si="3"/>
        <v>1.4123617424001611</v>
      </c>
      <c r="R43" s="13">
        <f t="shared" si="3"/>
        <v>2.7657041946417715</v>
      </c>
      <c r="T43" s="13">
        <f t="shared" si="3"/>
        <v>0.1072631494012235</v>
      </c>
      <c r="U43" s="13">
        <f t="shared" si="3"/>
        <v>1.4644496565714737</v>
      </c>
      <c r="V43" s="13">
        <f t="shared" si="3"/>
        <v>1.249190443163676</v>
      </c>
      <c r="W43" s="13">
        <f t="shared" si="3"/>
        <v>3.6482668602528276</v>
      </c>
      <c r="Y43">
        <v>39</v>
      </c>
      <c r="Z43">
        <f t="shared" si="7"/>
        <v>-9.2614601895556703E-2</v>
      </c>
      <c r="AA43">
        <f t="shared" si="7"/>
        <v>0.1225013229941414</v>
      </c>
      <c r="AC43">
        <f t="shared" si="7"/>
        <v>1.8375177087452954E-3</v>
      </c>
      <c r="AD43">
        <f t="shared" si="7"/>
        <v>6.7154785104239778E-3</v>
      </c>
      <c r="AE43">
        <f t="shared" si="7"/>
        <v>9.7826744618085826E-3</v>
      </c>
      <c r="AF43">
        <f t="shared" si="7"/>
        <v>-7.5346623563229187E-2</v>
      </c>
      <c r="AH43">
        <v>39</v>
      </c>
      <c r="AI43" s="8">
        <f t="shared" si="8"/>
        <v>0.89872102314501212</v>
      </c>
      <c r="AJ43" s="8">
        <f t="shared" si="9"/>
        <v>1.4644496565714737</v>
      </c>
      <c r="AK43" s="8">
        <f t="shared" si="9"/>
        <v>1.249190443163676</v>
      </c>
      <c r="AL43" s="8">
        <f t="shared" si="9"/>
        <v>3.6482668602528276</v>
      </c>
      <c r="AN43">
        <v>39</v>
      </c>
      <c r="AO43" s="8">
        <f t="shared" si="6"/>
        <v>0.32230070666517535</v>
      </c>
      <c r="AP43" s="8">
        <f t="shared" si="6"/>
        <v>0.5825786553530119</v>
      </c>
      <c r="AQ43" s="8">
        <f t="shared" si="6"/>
        <v>0.57547901916529032</v>
      </c>
      <c r="AR43" s="8">
        <f t="shared" si="6"/>
        <v>0.70674981382760316</v>
      </c>
    </row>
    <row r="44" spans="1:44" x14ac:dyDescent="0.3">
      <c r="A44" s="1"/>
      <c r="B44">
        <v>40</v>
      </c>
      <c r="C44" s="5">
        <f>'S3 UE after recession'!C44</f>
        <v>5.0090992832910199</v>
      </c>
      <c r="D44" s="5">
        <f>'S3 UE after recession'!D44</f>
        <v>7.4473831728074202</v>
      </c>
      <c r="F44" s="5">
        <f>'S3 UE after recession'!F44</f>
        <v>7.1805202767802401</v>
      </c>
      <c r="G44" s="13">
        <f>'S3 UE after recession'!G44+L44*$A$2/G$2</f>
        <v>6.8026797932270835</v>
      </c>
      <c r="H44" s="13">
        <f>'S3 UE after recession'!H44+M44*$A$2/H$2</f>
        <v>5.3886897845936224</v>
      </c>
      <c r="I44" s="13">
        <f>'S3 UE after recession'!I44+N44*$A$2/I$2</f>
        <v>8.6971673805028846</v>
      </c>
      <c r="J44" s="5"/>
      <c r="K44" s="5"/>
      <c r="L44" s="10">
        <f>'S4 GE after recession'!AJ44</f>
        <v>0.11389282977278031</v>
      </c>
      <c r="M44" s="10">
        <f>'S4 GE after recession'!AK44</f>
        <v>-6.3532784369465578E-2</v>
      </c>
      <c r="N44" s="10">
        <f>'S4 GE after recession'!AL44</f>
        <v>-0.17815822321164615</v>
      </c>
      <c r="P44">
        <v>40</v>
      </c>
      <c r="Q44" s="13">
        <f t="shared" si="3"/>
        <v>1.4758247561911468</v>
      </c>
      <c r="R44" s="13">
        <f t="shared" si="3"/>
        <v>2.6014904967635033</v>
      </c>
      <c r="T44" s="13">
        <f t="shared" si="3"/>
        <v>-6.2745871567156719E-2</v>
      </c>
      <c r="U44" s="13">
        <f t="shared" si="3"/>
        <v>1.297319184949159</v>
      </c>
      <c r="V44" s="13">
        <f t="shared" si="3"/>
        <v>1.1218545104211426</v>
      </c>
      <c r="W44" s="13">
        <f t="shared" si="3"/>
        <v>3.730236937019991</v>
      </c>
      <c r="Y44">
        <v>40</v>
      </c>
      <c r="Z44">
        <f t="shared" si="7"/>
        <v>6.3463013790985734E-2</v>
      </c>
      <c r="AA44">
        <f t="shared" si="7"/>
        <v>-0.16421369787826823</v>
      </c>
      <c r="AC44">
        <f t="shared" si="7"/>
        <v>-0.17000902096838022</v>
      </c>
      <c r="AD44">
        <f t="shared" si="7"/>
        <v>-0.16713047162231476</v>
      </c>
      <c r="AE44">
        <f t="shared" si="7"/>
        <v>-0.12733593274253341</v>
      </c>
      <c r="AF44">
        <f t="shared" si="7"/>
        <v>8.1970076767163391E-2</v>
      </c>
      <c r="AH44">
        <v>40</v>
      </c>
      <c r="AI44" s="8">
        <f t="shared" si="8"/>
        <v>0.80846778812645792</v>
      </c>
      <c r="AJ44" s="8">
        <f t="shared" si="9"/>
        <v>1.297319184949159</v>
      </c>
      <c r="AK44" s="8">
        <f t="shared" si="9"/>
        <v>1.1218545104211426</v>
      </c>
      <c r="AL44" s="8">
        <f t="shared" si="9"/>
        <v>3.730236937019991</v>
      </c>
      <c r="AN44">
        <v>40</v>
      </c>
      <c r="AO44" s="8">
        <f t="shared" si="6"/>
        <v>0.2899339536059175</v>
      </c>
      <c r="AP44" s="8">
        <f t="shared" si="6"/>
        <v>0.51609180482228434</v>
      </c>
      <c r="AQ44" s="8">
        <f t="shared" si="6"/>
        <v>0.51681770128521975</v>
      </c>
      <c r="AR44" s="8">
        <f t="shared" si="6"/>
        <v>0.72262922690612241</v>
      </c>
    </row>
    <row r="45" spans="1:44" x14ac:dyDescent="0.3">
      <c r="A45" s="1"/>
      <c r="B45">
        <v>41</v>
      </c>
      <c r="C45" s="5">
        <f>'S3 UE after recession'!C45</f>
        <v>4.8653022691257295</v>
      </c>
      <c r="D45" s="5">
        <f>'S3 UE after recession'!D45</f>
        <v>7.1788874199125399</v>
      </c>
      <c r="F45" s="5">
        <f>'S3 UE after recession'!F45</f>
        <v>7.2944030860264792</v>
      </c>
      <c r="G45" s="13">
        <f>'S3 UE after recession'!G45+L45*$A$2/G$2</f>
        <v>6.7768440043672484</v>
      </c>
      <c r="H45" s="13">
        <f>'S3 UE after recession'!H45+M45*$A$2/H$2</f>
        <v>5.3002114498382547</v>
      </c>
      <c r="I45" s="13">
        <f>'S3 UE after recession'!I45+N45*$A$2/I$2</f>
        <v>8.6216009373337545</v>
      </c>
      <c r="J45" s="5"/>
      <c r="K45" s="5"/>
      <c r="L45" s="10">
        <f>'S4 GE after recession'!AJ45</f>
        <v>0.13268181712932003</v>
      </c>
      <c r="M45" s="10">
        <f>'S4 GE after recession'!AK45</f>
        <v>-6.0525575682629271E-2</v>
      </c>
      <c r="N45" s="10">
        <f>'S4 GE after recession'!AL45</f>
        <v>-0.21499429108635093</v>
      </c>
      <c r="P45">
        <v>41</v>
      </c>
      <c r="Q45" s="13">
        <f t="shared" si="3"/>
        <v>1.3320277420258564</v>
      </c>
      <c r="R45" s="13">
        <f t="shared" si="3"/>
        <v>2.3329947438686229</v>
      </c>
      <c r="T45" s="13">
        <f t="shared" si="3"/>
        <v>5.113693767908245E-2</v>
      </c>
      <c r="U45" s="13">
        <f t="shared" si="3"/>
        <v>1.2714833960893239</v>
      </c>
      <c r="V45" s="13">
        <f t="shared" si="3"/>
        <v>1.0333761756657749</v>
      </c>
      <c r="W45" s="13">
        <f t="shared" si="3"/>
        <v>3.654670493850861</v>
      </c>
      <c r="Y45">
        <v>41</v>
      </c>
      <c r="Z45">
        <f t="shared" si="7"/>
        <v>-0.14379701416529045</v>
      </c>
      <c r="AA45">
        <f t="shared" si="7"/>
        <v>-0.26849575289488037</v>
      </c>
      <c r="AC45">
        <f t="shared" si="7"/>
        <v>0.11388280924623917</v>
      </c>
      <c r="AD45">
        <f t="shared" si="7"/>
        <v>-2.5835788859835063E-2</v>
      </c>
      <c r="AE45">
        <f t="shared" si="7"/>
        <v>-8.8478334755367705E-2</v>
      </c>
      <c r="AF45">
        <f t="shared" si="7"/>
        <v>-7.5566443169130082E-2</v>
      </c>
      <c r="AH45">
        <v>41</v>
      </c>
      <c r="AI45" s="8">
        <f t="shared" si="8"/>
        <v>0.70899780218848074</v>
      </c>
      <c r="AJ45" s="8">
        <f t="shared" si="9"/>
        <v>1.2714833960893239</v>
      </c>
      <c r="AK45" s="8">
        <f t="shared" si="9"/>
        <v>1.0333761756657749</v>
      </c>
      <c r="AL45" s="8">
        <f t="shared" si="9"/>
        <v>3.654670493850861</v>
      </c>
      <c r="AN45">
        <v>41</v>
      </c>
      <c r="AO45" s="8">
        <f t="shared" si="6"/>
        <v>0.25426187524772359</v>
      </c>
      <c r="AP45" s="8">
        <f t="shared" si="6"/>
        <v>0.50581396490719654</v>
      </c>
      <c r="AQ45" s="8">
        <f t="shared" si="6"/>
        <v>0.47605736279476135</v>
      </c>
      <c r="AR45" s="8">
        <f t="shared" si="6"/>
        <v>0.70799033899382324</v>
      </c>
    </row>
    <row r="46" spans="1:44" x14ac:dyDescent="0.3">
      <c r="A46" s="1"/>
      <c r="B46">
        <v>42</v>
      </c>
      <c r="C46" s="5">
        <f>'S3 UE after recession'!C46</f>
        <v>4.8722472863715547</v>
      </c>
      <c r="D46" s="5">
        <f>'S3 UE after recession'!D46</f>
        <v>7.0045102113211373</v>
      </c>
      <c r="F46" s="5">
        <f>'S3 UE after recession'!F46</f>
        <v>7.3419045543691439</v>
      </c>
      <c r="G46" s="13">
        <f>'S3 UE after recession'!G46+L46*$A$2/G$2</f>
        <v>6.8407537582380256</v>
      </c>
      <c r="H46" s="13">
        <f>'S3 UE after recession'!H46+M46*$A$2/H$2</f>
        <v>5.1999157161797065</v>
      </c>
      <c r="I46" s="13">
        <f>'S3 UE after recession'!I46+N46*$A$2/I$2</f>
        <v>8.6694458463100652</v>
      </c>
      <c r="J46" s="5"/>
      <c r="K46" s="5"/>
      <c r="L46" s="10">
        <f>'S4 GE after recession'!AJ46</f>
        <v>0.12192219167612781</v>
      </c>
      <c r="M46" s="10">
        <f>'S4 GE after recession'!AK46</f>
        <v>-9.3877335213014806E-2</v>
      </c>
      <c r="N46" s="10">
        <f>'S4 GE after recession'!AL46</f>
        <v>-0.22730015364945647</v>
      </c>
      <c r="P46">
        <v>42</v>
      </c>
      <c r="Q46" s="13">
        <f t="shared" si="3"/>
        <v>1.3389727592716816</v>
      </c>
      <c r="R46" s="13">
        <f t="shared" si="3"/>
        <v>2.1586175352772203</v>
      </c>
      <c r="T46" s="13">
        <f t="shared" si="3"/>
        <v>9.8638406021747116E-2</v>
      </c>
      <c r="U46" s="13">
        <f t="shared" si="3"/>
        <v>1.3353931499601011</v>
      </c>
      <c r="V46" s="13">
        <f t="shared" si="3"/>
        <v>0.93308044200722673</v>
      </c>
      <c r="W46" s="13">
        <f t="shared" si="3"/>
        <v>3.7025154028271716</v>
      </c>
      <c r="Y46">
        <v>42</v>
      </c>
      <c r="Z46">
        <f t="shared" si="7"/>
        <v>6.9450172458251913E-3</v>
      </c>
      <c r="AA46">
        <f t="shared" si="7"/>
        <v>-0.1743772085914026</v>
      </c>
      <c r="AC46">
        <f t="shared" si="7"/>
        <v>4.7501468342664666E-2</v>
      </c>
      <c r="AD46">
        <f t="shared" si="7"/>
        <v>6.3909753870777131E-2</v>
      </c>
      <c r="AE46">
        <f t="shared" si="7"/>
        <v>-0.10029573365854816</v>
      </c>
      <c r="AF46">
        <f t="shared" si="7"/>
        <v>4.7844908976310663E-2</v>
      </c>
      <c r="AH46">
        <v>42</v>
      </c>
      <c r="AI46" s="8">
        <f t="shared" si="8"/>
        <v>0.66902089452084312</v>
      </c>
      <c r="AJ46" s="8">
        <f t="shared" si="9"/>
        <v>1.3353931499601011</v>
      </c>
      <c r="AK46" s="8">
        <f t="shared" si="9"/>
        <v>0.93308044200722673</v>
      </c>
      <c r="AL46" s="8">
        <f t="shared" si="9"/>
        <v>3.7025154028271716</v>
      </c>
      <c r="AN46">
        <v>42</v>
      </c>
      <c r="AO46" s="8">
        <f t="shared" si="6"/>
        <v>0.23992529553082839</v>
      </c>
      <c r="AP46" s="8">
        <f t="shared" si="6"/>
        <v>0.53123816321056927</v>
      </c>
      <c r="AQ46" s="8">
        <f t="shared" si="6"/>
        <v>0.42985296638094578</v>
      </c>
      <c r="AR46" s="8">
        <f t="shared" si="6"/>
        <v>0.71725895387504468</v>
      </c>
    </row>
    <row r="47" spans="1:44" x14ac:dyDescent="0.3">
      <c r="A47" s="1"/>
      <c r="B47">
        <v>43</v>
      </c>
      <c r="C47" s="5">
        <f>'S3 UE after recession'!C47</f>
        <v>4.8044730145975629</v>
      </c>
      <c r="D47" s="5">
        <f>'S3 UE after recession'!D47</f>
        <v>7.1992976294995614</v>
      </c>
      <c r="F47" s="5">
        <f>'S3 UE after recession'!F47</f>
        <v>7.2434625161043211</v>
      </c>
      <c r="G47" s="13">
        <f>'S3 UE after recession'!G47+L47*$A$2/G$2</f>
        <v>6.7737076621103256</v>
      </c>
      <c r="H47" s="13">
        <f>'S3 UE after recession'!H47+M47*$A$2/H$2</f>
        <v>5.2661677503151312</v>
      </c>
      <c r="I47" s="13">
        <f>'S3 UE after recession'!I47+N47*$A$2/I$2</f>
        <v>8.4254914630866082</v>
      </c>
      <c r="J47" s="5"/>
      <c r="K47" s="5"/>
      <c r="L47" s="10">
        <f>'S4 GE after recession'!AJ47</f>
        <v>0.10756671385732094</v>
      </c>
      <c r="M47" s="10">
        <f>'S4 GE after recession'!AK47</f>
        <v>-9.9518892450569357E-2</v>
      </c>
      <c r="N47" s="10">
        <f>'S4 GE after recession'!AL47</f>
        <v>-0.30597029801053843</v>
      </c>
      <c r="P47">
        <v>43</v>
      </c>
      <c r="Q47" s="13">
        <f t="shared" si="3"/>
        <v>1.2711984874976898</v>
      </c>
      <c r="R47" s="13">
        <f t="shared" si="3"/>
        <v>2.3534049534556445</v>
      </c>
      <c r="T47" s="13">
        <f t="shared" si="3"/>
        <v>1.9636775692433162E-4</v>
      </c>
      <c r="U47" s="13">
        <f t="shared" si="3"/>
        <v>1.2683470538324011</v>
      </c>
      <c r="V47" s="13">
        <f t="shared" si="3"/>
        <v>0.99933247614265142</v>
      </c>
      <c r="W47" s="13">
        <f t="shared" si="3"/>
        <v>3.4585610196037146</v>
      </c>
      <c r="Y47">
        <v>43</v>
      </c>
      <c r="Z47">
        <f t="shared" si="7"/>
        <v>-6.7774271773991757E-2</v>
      </c>
      <c r="AA47">
        <f t="shared" si="7"/>
        <v>0.19478741817842415</v>
      </c>
      <c r="AC47">
        <f t="shared" si="7"/>
        <v>-9.8442038264822784E-2</v>
      </c>
      <c r="AD47">
        <f t="shared" si="7"/>
        <v>-6.7046096127699961E-2</v>
      </c>
      <c r="AE47">
        <f t="shared" si="7"/>
        <v>6.6252034135424687E-2</v>
      </c>
      <c r="AF47">
        <f t="shared" si="7"/>
        <v>-0.24395438322345697</v>
      </c>
      <c r="AH47">
        <v>43</v>
      </c>
      <c r="AI47" s="8">
        <f t="shared" si="8"/>
        <v>0.67854459723404636</v>
      </c>
      <c r="AJ47" s="8">
        <f t="shared" si="9"/>
        <v>1.2683470538324011</v>
      </c>
      <c r="AK47" s="8">
        <f t="shared" si="9"/>
        <v>0.99933247614265142</v>
      </c>
      <c r="AL47" s="8">
        <f t="shared" si="9"/>
        <v>3.4585610196037146</v>
      </c>
      <c r="AN47">
        <v>43</v>
      </c>
      <c r="AO47" s="8">
        <f t="shared" si="6"/>
        <v>0.24334070035110617</v>
      </c>
      <c r="AP47" s="8">
        <f t="shared" si="6"/>
        <v>0.50456628387796765</v>
      </c>
      <c r="AQ47" s="8">
        <f t="shared" si="6"/>
        <v>0.46037405772503309</v>
      </c>
      <c r="AR47" s="8">
        <f t="shared" si="6"/>
        <v>0.66999960538712799</v>
      </c>
    </row>
    <row r="48" spans="1:44" x14ac:dyDescent="0.3">
      <c r="A48" s="1"/>
      <c r="B48">
        <v>44</v>
      </c>
      <c r="C48" s="5">
        <f>'S3 UE after recession'!C48</f>
        <v>4.8095722217877528</v>
      </c>
      <c r="D48" s="5">
        <f>'S3 UE after recession'!D48</f>
        <v>6.9040469907898858</v>
      </c>
      <c r="F48" s="5">
        <f>'S3 UE after recession'!F48</f>
        <v>7.2306811875693668</v>
      </c>
      <c r="G48" s="13">
        <f>'S3 UE after recession'!G48+L48*$A$2/G$2</f>
        <v>6.6841120362278588</v>
      </c>
      <c r="H48" s="13">
        <f>'S3 UE after recession'!H48+M48*$A$2/H$2</f>
        <v>5.1280011674711243</v>
      </c>
      <c r="I48" s="13">
        <f>'S3 UE after recession'!I48+N48*$A$2/I$2</f>
        <v>8.3679809396883158</v>
      </c>
      <c r="J48" s="5"/>
      <c r="K48" s="5"/>
      <c r="L48" s="10">
        <f>'S4 GE after recession'!AJ48</f>
        <v>9.8923087233146884E-2</v>
      </c>
      <c r="M48" s="10">
        <f>'S4 GE after recession'!AK48</f>
        <v>-0.11936940394947829</v>
      </c>
      <c r="N48" s="10">
        <f>'S4 GE after recession'!AL48</f>
        <v>-0.33109499673196929</v>
      </c>
      <c r="P48">
        <v>44</v>
      </c>
      <c r="Q48" s="13">
        <f t="shared" si="3"/>
        <v>1.2762976946878797</v>
      </c>
      <c r="R48" s="13">
        <f t="shared" si="3"/>
        <v>2.0581543147459689</v>
      </c>
      <c r="T48" s="13">
        <f t="shared" si="3"/>
        <v>-1.2584960778029952E-2</v>
      </c>
      <c r="U48" s="13">
        <f t="shared" si="3"/>
        <v>1.1787514279499343</v>
      </c>
      <c r="V48" s="13">
        <f t="shared" si="3"/>
        <v>0.86116589329864457</v>
      </c>
      <c r="W48" s="13">
        <f t="shared" si="3"/>
        <v>3.4010504962054222</v>
      </c>
      <c r="Y48">
        <v>44</v>
      </c>
      <c r="Z48">
        <f t="shared" si="7"/>
        <v>5.0992071901898584E-3</v>
      </c>
      <c r="AA48">
        <f t="shared" si="7"/>
        <v>-0.29525063870967561</v>
      </c>
      <c r="AC48">
        <f t="shared" si="7"/>
        <v>-1.2781328534954284E-2</v>
      </c>
      <c r="AD48">
        <f t="shared" si="7"/>
        <v>-8.9595625882466834E-2</v>
      </c>
      <c r="AE48">
        <f t="shared" si="7"/>
        <v>-0.13816658284400685</v>
      </c>
      <c r="AF48">
        <f t="shared" si="7"/>
        <v>-5.7510523398292435E-2</v>
      </c>
      <c r="AH48">
        <v>44</v>
      </c>
      <c r="AI48" s="8">
        <f t="shared" si="8"/>
        <v>0.57756701054923298</v>
      </c>
      <c r="AJ48" s="8">
        <f t="shared" si="9"/>
        <v>1.1787514279499343</v>
      </c>
      <c r="AK48" s="8">
        <f t="shared" si="9"/>
        <v>0.86116589329864457</v>
      </c>
      <c r="AL48" s="8">
        <f t="shared" si="9"/>
        <v>3.4010504962054222</v>
      </c>
      <c r="AN48">
        <v>44</v>
      </c>
      <c r="AO48" s="8">
        <f t="shared" si="6"/>
        <v>0.20712796390930149</v>
      </c>
      <c r="AP48" s="8">
        <f t="shared" si="6"/>
        <v>0.46892388468869134</v>
      </c>
      <c r="AQ48" s="8">
        <f t="shared" si="6"/>
        <v>0.39672325891238902</v>
      </c>
      <c r="AR48" s="8">
        <f t="shared" si="6"/>
        <v>0.65885854765703245</v>
      </c>
    </row>
    <row r="49" spans="1:44" x14ac:dyDescent="0.3">
      <c r="A49" s="1"/>
      <c r="B49">
        <v>45</v>
      </c>
      <c r="C49" s="5">
        <f>'S3 UE after recession'!C49</f>
        <v>4.842049021572163</v>
      </c>
      <c r="D49" s="5">
        <f>'S3 UE after recession'!D49</f>
        <v>6.9691846305577361</v>
      </c>
      <c r="F49" s="5">
        <f>'S3 UE after recession'!F49</f>
        <v>7.2790489981011177</v>
      </c>
      <c r="G49" s="13">
        <f>'S3 UE after recession'!G49+L49*$A$2/G$2</f>
        <v>6.6053163330968196</v>
      </c>
      <c r="H49" s="13">
        <f>'S3 UE after recession'!H49+M49*$A$2/H$2</f>
        <v>5.1357176961421107</v>
      </c>
      <c r="I49" s="13">
        <f>'S3 UE after recession'!I49+N49*$A$2/I$2</f>
        <v>8.3884572887800033</v>
      </c>
      <c r="J49" s="5"/>
      <c r="K49" s="5"/>
      <c r="L49" s="10">
        <f>'S4 GE after recession'!AJ49</f>
        <v>0.11916169522714898</v>
      </c>
      <c r="M49" s="10">
        <f>'S4 GE after recession'!AK49</f>
        <v>-0.11797178456571961</v>
      </c>
      <c r="N49" s="10">
        <f>'S4 GE after recession'!AL49</f>
        <v>-0.33394569691448678</v>
      </c>
      <c r="P49">
        <v>45</v>
      </c>
      <c r="Q49" s="13">
        <f t="shared" si="3"/>
        <v>1.3087744944722899</v>
      </c>
      <c r="R49" s="13">
        <f t="shared" si="3"/>
        <v>2.1232919545138191</v>
      </c>
      <c r="T49" s="13">
        <f t="shared" si="3"/>
        <v>3.5782849753720924E-2</v>
      </c>
      <c r="U49" s="13">
        <f t="shared" si="3"/>
        <v>1.0999557248188951</v>
      </c>
      <c r="V49" s="13">
        <f t="shared" si="3"/>
        <v>0.86888242196963095</v>
      </c>
      <c r="W49" s="13">
        <f t="shared" si="3"/>
        <v>3.4215268452971097</v>
      </c>
      <c r="Y49">
        <v>45</v>
      </c>
      <c r="Z49">
        <f t="shared" si="7"/>
        <v>3.2476799784410204E-2</v>
      </c>
      <c r="AA49">
        <f t="shared" si="7"/>
        <v>6.5137639767850253E-2</v>
      </c>
      <c r="AC49">
        <f t="shared" si="7"/>
        <v>4.8367810531750877E-2</v>
      </c>
      <c r="AD49">
        <f t="shared" si="7"/>
        <v>-7.8795703131039119E-2</v>
      </c>
      <c r="AE49">
        <f t="shared" si="7"/>
        <v>7.7165286709863778E-3</v>
      </c>
      <c r="AF49">
        <f t="shared" si="7"/>
        <v>2.0476349091687496E-2</v>
      </c>
      <c r="AH49">
        <v>45</v>
      </c>
      <c r="AI49" s="8">
        <f t="shared" si="8"/>
        <v>0.62622776057723673</v>
      </c>
      <c r="AJ49" s="8">
        <f t="shared" si="9"/>
        <v>1.0999557248188951</v>
      </c>
      <c r="AK49" s="8">
        <f t="shared" si="9"/>
        <v>0.86888242196963095</v>
      </c>
      <c r="AL49" s="8">
        <f t="shared" si="9"/>
        <v>3.4215268452971097</v>
      </c>
      <c r="AN49">
        <v>45</v>
      </c>
      <c r="AO49" s="8">
        <f t="shared" si="6"/>
        <v>0.22457875644334072</v>
      </c>
      <c r="AP49" s="8">
        <f t="shared" si="6"/>
        <v>0.43757784655642357</v>
      </c>
      <c r="AQ49" s="8">
        <f t="shared" si="6"/>
        <v>0.40027812148377856</v>
      </c>
      <c r="AR49" s="8">
        <f t="shared" si="6"/>
        <v>0.66282526842137257</v>
      </c>
    </row>
    <row r="50" spans="1:44" x14ac:dyDescent="0.3">
      <c r="A50" s="1"/>
      <c r="B50">
        <v>46</v>
      </c>
      <c r="C50" s="5">
        <f>'S3 UE after recession'!C50</f>
        <v>4.5977521607438065</v>
      </c>
      <c r="D50" s="5">
        <f>'S3 UE after recession'!D50</f>
        <v>6.7881310769911414</v>
      </c>
      <c r="F50" s="5">
        <f>'S3 UE after recession'!F50</f>
        <v>7.2044709026849718</v>
      </c>
      <c r="G50" s="13">
        <f>'S3 UE after recession'!G50+L50*$A$2/G$2</f>
        <v>6.2244956861839498</v>
      </c>
      <c r="H50" s="13">
        <f>'S3 UE after recession'!H50+M50*$A$2/H$2</f>
        <v>4.9799388792395618</v>
      </c>
      <c r="I50" s="13">
        <f>'S3 UE after recession'!I50+N50*$A$2/I$2</f>
        <v>8.1492583933873597</v>
      </c>
      <c r="J50" s="5"/>
      <c r="K50" s="5"/>
      <c r="L50" s="10">
        <f>'S4 GE after recession'!AJ50</f>
        <v>9.0319689305368239E-2</v>
      </c>
      <c r="M50" s="10">
        <f>'S4 GE after recession'!AK50</f>
        <v>-0.14735578650602679</v>
      </c>
      <c r="N50" s="10">
        <f>'S4 GE after recession'!AL50</f>
        <v>-0.38823895551764942</v>
      </c>
      <c r="P50">
        <v>46</v>
      </c>
      <c r="Q50" s="13">
        <f t="shared" si="3"/>
        <v>1.0644776336439334</v>
      </c>
      <c r="R50" s="13">
        <f t="shared" si="3"/>
        <v>1.9422384009472244</v>
      </c>
      <c r="T50" s="13">
        <f t="shared" si="3"/>
        <v>-3.8795245662424982E-2</v>
      </c>
      <c r="U50" s="13">
        <f t="shared" si="3"/>
        <v>0.71913507790602527</v>
      </c>
      <c r="V50" s="13">
        <f t="shared" si="3"/>
        <v>0.71310360506708204</v>
      </c>
      <c r="W50" s="13">
        <f t="shared" si="3"/>
        <v>3.1823279499044661</v>
      </c>
      <c r="Y50">
        <v>46</v>
      </c>
      <c r="Z50">
        <f t="shared" si="7"/>
        <v>-0.24429686082835644</v>
      </c>
      <c r="AA50">
        <f t="shared" si="7"/>
        <v>-0.18105355356659469</v>
      </c>
      <c r="AC50">
        <f t="shared" si="7"/>
        <v>-7.4578095416145906E-2</v>
      </c>
      <c r="AD50">
        <f t="shared" si="7"/>
        <v>-0.38082064691286988</v>
      </c>
      <c r="AE50">
        <f t="shared" si="7"/>
        <v>-0.15577881690254891</v>
      </c>
      <c r="AF50">
        <f t="shared" si="7"/>
        <v>-0.23919889539264361</v>
      </c>
      <c r="AH50">
        <v>46</v>
      </c>
      <c r="AI50" s="8">
        <f t="shared" si="8"/>
        <v>0.45958492397353767</v>
      </c>
      <c r="AJ50" s="8">
        <f t="shared" si="9"/>
        <v>0.71913507790602527</v>
      </c>
      <c r="AK50" s="8">
        <f t="shared" si="9"/>
        <v>0.71310360506708204</v>
      </c>
      <c r="AL50" s="8">
        <f t="shared" si="9"/>
        <v>3.1823279499044661</v>
      </c>
      <c r="AN50">
        <v>46</v>
      </c>
      <c r="AO50" s="8">
        <f t="shared" si="6"/>
        <v>0.16481704773187622</v>
      </c>
      <c r="AP50" s="8">
        <f t="shared" si="6"/>
        <v>0.28608204100680079</v>
      </c>
      <c r="AQ50" s="8">
        <f t="shared" si="6"/>
        <v>0.32851369096926969</v>
      </c>
      <c r="AR50" s="8">
        <f t="shared" si="6"/>
        <v>0.61648716288739214</v>
      </c>
    </row>
    <row r="51" spans="1:44" x14ac:dyDescent="0.3">
      <c r="A51" s="1"/>
      <c r="B51">
        <v>47</v>
      </c>
      <c r="C51" s="5">
        <f>'S3 UE after recession'!C51</f>
        <v>4.8458926760439169</v>
      </c>
      <c r="D51" s="5">
        <f>'S3 UE after recession'!D51</f>
        <v>6.7755347392676457</v>
      </c>
      <c r="F51" s="5">
        <f>'S3 UE after recession'!F51</f>
        <v>7.3587613621536985</v>
      </c>
      <c r="G51" s="13">
        <f>'S3 UE after recession'!G51+L51*$A$2/G$2</f>
        <v>6.2013528756423195</v>
      </c>
      <c r="H51" s="13">
        <f>'S3 UE after recession'!H51+M51*$A$2/H$2</f>
        <v>5.0580822880844476</v>
      </c>
      <c r="I51" s="13">
        <f>'S3 UE after recession'!I51+N51*$A$2/I$2</f>
        <v>7.8477145874301124</v>
      </c>
      <c r="J51" s="5"/>
      <c r="K51" s="5"/>
      <c r="L51" s="10">
        <f>'S4 GE after recession'!AJ51</f>
        <v>6.8073061127168127E-2</v>
      </c>
      <c r="M51" s="10">
        <f>'S4 GE after recession'!AK51</f>
        <v>-0.16962702179424941</v>
      </c>
      <c r="N51" s="10">
        <f>'S4 GE after recession'!AL51</f>
        <v>-0.41738110771593562</v>
      </c>
      <c r="P51">
        <v>47</v>
      </c>
      <c r="Q51" s="13">
        <f t="shared" si="3"/>
        <v>1.3126181489440438</v>
      </c>
      <c r="R51" s="13">
        <f t="shared" si="3"/>
        <v>1.9296420632237288</v>
      </c>
      <c r="T51" s="13">
        <f t="shared" si="3"/>
        <v>0.11549521380630168</v>
      </c>
      <c r="U51" s="13">
        <f t="shared" si="3"/>
        <v>0.69599226736439501</v>
      </c>
      <c r="V51" s="13">
        <f t="shared" si="3"/>
        <v>0.79124701391196783</v>
      </c>
      <c r="W51" s="13">
        <f t="shared" si="3"/>
        <v>2.8807841439472188</v>
      </c>
      <c r="Y51">
        <v>47</v>
      </c>
      <c r="Z51">
        <f t="shared" si="7"/>
        <v>0.24814051530011039</v>
      </c>
      <c r="AA51">
        <f t="shared" si="7"/>
        <v>-1.2596337723495665E-2</v>
      </c>
      <c r="AC51">
        <f t="shared" si="7"/>
        <v>0.15429045946872666</v>
      </c>
      <c r="AD51">
        <f t="shared" si="7"/>
        <v>-2.3142810541630254E-2</v>
      </c>
      <c r="AE51">
        <f t="shared" si="7"/>
        <v>7.8143408844885798E-2</v>
      </c>
      <c r="AF51">
        <f t="shared" si="7"/>
        <v>-0.30154380595724728</v>
      </c>
      <c r="AH51">
        <v>47</v>
      </c>
      <c r="AI51" s="8">
        <f t="shared" si="8"/>
        <v>0.58952980298865143</v>
      </c>
      <c r="AJ51" s="8">
        <f t="shared" si="9"/>
        <v>0.69599226736439501</v>
      </c>
      <c r="AK51" s="8">
        <f t="shared" si="9"/>
        <v>0.79124701391196783</v>
      </c>
      <c r="AL51" s="8">
        <f t="shared" si="9"/>
        <v>2.8807841439472188</v>
      </c>
      <c r="AN51">
        <v>47</v>
      </c>
      <c r="AO51" s="8">
        <f t="shared" si="6"/>
        <v>0.21141807881439287</v>
      </c>
      <c r="AP51" s="8">
        <f t="shared" si="6"/>
        <v>0.27687550571490327</v>
      </c>
      <c r="AQ51" s="8">
        <f t="shared" si="6"/>
        <v>0.36451291952756482</v>
      </c>
      <c r="AR51" s="8">
        <f t="shared" si="6"/>
        <v>0.55807147212666131</v>
      </c>
    </row>
    <row r="52" spans="1:44" x14ac:dyDescent="0.3">
      <c r="A52" s="1"/>
      <c r="B52">
        <v>48</v>
      </c>
      <c r="C52" s="5">
        <f>'S3 UE after recession'!C52</f>
        <v>4.93893717680713</v>
      </c>
      <c r="F52" s="5">
        <f>'S3 UE after recession'!F52</f>
        <v>7.3820672910163019</v>
      </c>
      <c r="G52" s="13">
        <f>'S3 UE after recession'!G52+L52*$A$2/G$2</f>
        <v>6.1578684221543378</v>
      </c>
      <c r="H52" s="13">
        <f>'S3 UE after recession'!H52+M52*$A$2/H$2</f>
        <v>4.8035580884888338</v>
      </c>
      <c r="I52" s="13">
        <f>'S3 UE after recession'!I52+N52*$A$2/I$2</f>
        <v>7.5930673815288294</v>
      </c>
      <c r="J52" s="5"/>
      <c r="K52" s="5"/>
      <c r="L52" s="10">
        <f>'S4 GE after recession'!AJ52</f>
        <v>3.9872229792566966E-2</v>
      </c>
      <c r="M52" s="10">
        <f>'S4 GE after recession'!AK52</f>
        <v>-0.21713650414657618</v>
      </c>
      <c r="N52" s="10">
        <f>'S4 GE after recession'!AL52</f>
        <v>-0.46115260468936292</v>
      </c>
      <c r="P52">
        <v>48</v>
      </c>
      <c r="Q52" s="13">
        <f t="shared" si="3"/>
        <v>1.4056626497072569</v>
      </c>
      <c r="T52" s="13">
        <f t="shared" si="3"/>
        <v>0.13880114266890509</v>
      </c>
      <c r="U52" s="13">
        <f t="shared" si="3"/>
        <v>0.65250781387641332</v>
      </c>
      <c r="V52" s="13">
        <f t="shared" si="3"/>
        <v>0.53672281431635405</v>
      </c>
      <c r="W52" s="13">
        <f t="shared" si="3"/>
        <v>2.6261369380459358</v>
      </c>
      <c r="Y52">
        <v>48</v>
      </c>
      <c r="Z52">
        <f t="shared" si="7"/>
        <v>9.3044500763213023E-2</v>
      </c>
      <c r="AC52">
        <f t="shared" si="7"/>
        <v>2.3305928862603409E-2</v>
      </c>
      <c r="AD52">
        <f t="shared" si="7"/>
        <v>-4.3484453487981689E-2</v>
      </c>
      <c r="AE52">
        <f t="shared" si="7"/>
        <v>-0.25452419959561379</v>
      </c>
      <c r="AF52">
        <f t="shared" si="7"/>
        <v>-0.25464720590128298</v>
      </c>
      <c r="AH52">
        <v>48</v>
      </c>
      <c r="AI52" s="8">
        <f t="shared" si="8"/>
        <v>0.64770501780155965</v>
      </c>
      <c r="AJ52" s="8">
        <f t="shared" si="9"/>
        <v>0.65250781387641332</v>
      </c>
      <c r="AK52" s="8">
        <f t="shared" si="9"/>
        <v>0.53672281431635405</v>
      </c>
      <c r="AL52" s="8">
        <f t="shared" si="9"/>
        <v>2.6261369380459358</v>
      </c>
      <c r="AN52">
        <v>48</v>
      </c>
      <c r="AO52" s="8">
        <f t="shared" si="6"/>
        <v>0.23228096324874678</v>
      </c>
      <c r="AP52" s="8">
        <f t="shared" si="6"/>
        <v>0.25957677896925457</v>
      </c>
      <c r="AQ52" s="8">
        <f t="shared" si="6"/>
        <v>0.24725831072175389</v>
      </c>
      <c r="AR52" s="8">
        <f t="shared" si="6"/>
        <v>0.50874068787860915</v>
      </c>
    </row>
    <row r="53" spans="1:44" x14ac:dyDescent="0.3">
      <c r="A53" s="1"/>
      <c r="B53">
        <v>49</v>
      </c>
      <c r="C53" s="5">
        <f>'S3 UE after recession'!C53</f>
        <v>5.0921610982576562</v>
      </c>
      <c r="F53" s="5">
        <f>'S3 UE after recession'!F53</f>
        <v>7.1089677424950777</v>
      </c>
      <c r="G53" s="13">
        <f>'S3 UE after recession'!G53+L53*$A$2/G$2</f>
        <v>6.1078674934473245</v>
      </c>
      <c r="H53" s="13">
        <f>'S3 UE after recession'!H53+M53*$A$2/H$2</f>
        <v>4.7415594855650367</v>
      </c>
      <c r="I53" s="13">
        <f>'S3 UE after recession'!I53+N53*$A$2/I$2</f>
        <v>7.267736510601682</v>
      </c>
      <c r="J53" s="5"/>
      <c r="K53" s="5"/>
      <c r="L53" s="10">
        <f>'S4 GE after recession'!AJ53</f>
        <v>3.3982736296232691E-2</v>
      </c>
      <c r="M53" s="10">
        <f>'S4 GE after recession'!AK53</f>
        <v>-0.21693666040286189</v>
      </c>
      <c r="N53" s="10">
        <f>'S4 GE after recession'!AL53</f>
        <v>-0.51740807523528443</v>
      </c>
      <c r="P53">
        <v>49</v>
      </c>
      <c r="Q53" s="13">
        <f t="shared" si="3"/>
        <v>1.5588865711577831</v>
      </c>
      <c r="T53" s="13">
        <f t="shared" si="3"/>
        <v>-0.13429840585231911</v>
      </c>
      <c r="U53" s="13">
        <f t="shared" si="3"/>
        <v>0.60250688516939999</v>
      </c>
      <c r="V53" s="13">
        <f t="shared" si="3"/>
        <v>0.47472421139255694</v>
      </c>
      <c r="W53" s="13">
        <f t="shared" si="3"/>
        <v>2.3008060671187884</v>
      </c>
      <c r="Y53">
        <v>49</v>
      </c>
      <c r="Z53">
        <f t="shared" si="7"/>
        <v>0.15322392145052621</v>
      </c>
      <c r="AC53">
        <f t="shared" si="7"/>
        <v>-0.2730995485212242</v>
      </c>
      <c r="AD53">
        <f t="shared" si="7"/>
        <v>-5.0000928707013337E-2</v>
      </c>
      <c r="AE53">
        <f t="shared" si="7"/>
        <v>-6.1998602923797108E-2</v>
      </c>
      <c r="AF53">
        <f t="shared" si="7"/>
        <v>-0.32533087092714741</v>
      </c>
      <c r="AH53">
        <v>49</v>
      </c>
      <c r="AI53" s="8">
        <f t="shared" si="8"/>
        <v>0.58776720426621065</v>
      </c>
      <c r="AJ53" s="8">
        <f t="shared" si="9"/>
        <v>0.60250688516939999</v>
      </c>
      <c r="AK53" s="8">
        <f t="shared" si="9"/>
        <v>0.47472421139255694</v>
      </c>
      <c r="AL53" s="8">
        <f t="shared" si="9"/>
        <v>2.3008060671187884</v>
      </c>
      <c r="AN53">
        <v>49</v>
      </c>
      <c r="AO53" s="8">
        <f t="shared" si="6"/>
        <v>0.21078597296710577</v>
      </c>
      <c r="AP53" s="8">
        <f t="shared" si="6"/>
        <v>0.23968570679629189</v>
      </c>
      <c r="AQ53" s="8">
        <f t="shared" si="6"/>
        <v>0.2186966967617196</v>
      </c>
      <c r="AR53" s="8">
        <f t="shared" si="6"/>
        <v>0.44571691761521365</v>
      </c>
    </row>
    <row r="54" spans="1:44" x14ac:dyDescent="0.3">
      <c r="A54" s="1"/>
      <c r="B54">
        <v>50</v>
      </c>
      <c r="C54" s="5">
        <f>'S3 UE after recession'!C54</f>
        <v>5.1713395638629285</v>
      </c>
      <c r="F54" s="5">
        <f>'S3 UE after recession'!F54</f>
        <v>7.1161727276648978</v>
      </c>
      <c r="G54" s="13">
        <f>'S3 UE after recession'!G54+L54*$A$2/G$2</f>
        <v>5.9308336347488799</v>
      </c>
      <c r="H54" s="13">
        <f>'S3 UE after recession'!H54+M54*$A$2/H$2</f>
        <v>4.6910830325265138</v>
      </c>
      <c r="I54" s="13">
        <f>'S3 UE after recession'!I54+N54*$A$2/I$2</f>
        <v>7.2605069590379383</v>
      </c>
      <c r="J54" s="5"/>
      <c r="K54" s="5"/>
      <c r="L54" s="10">
        <f>'S4 GE after recession'!AJ54</f>
        <v>2.4076090571815673E-2</v>
      </c>
      <c r="M54" s="10">
        <f>'S4 GE after recession'!AK54</f>
        <v>-0.23008276298495126</v>
      </c>
      <c r="N54" s="10">
        <f>'S4 GE after recession'!AL54</f>
        <v>-0.52767869003446688</v>
      </c>
      <c r="P54">
        <v>50</v>
      </c>
      <c r="Q54" s="13">
        <f t="shared" si="3"/>
        <v>1.6380650367630554</v>
      </c>
      <c r="T54" s="13">
        <f t="shared" si="3"/>
        <v>-0.12709342068249896</v>
      </c>
      <c r="U54" s="13">
        <f t="shared" si="3"/>
        <v>0.42547302647095542</v>
      </c>
      <c r="V54" s="13">
        <f t="shared" si="3"/>
        <v>0.42424775835403405</v>
      </c>
      <c r="W54" s="13">
        <f t="shared" si="3"/>
        <v>2.2935765155550447</v>
      </c>
      <c r="Y54">
        <v>50</v>
      </c>
      <c r="Z54">
        <f t="shared" si="7"/>
        <v>7.9178465605272308E-2</v>
      </c>
      <c r="AC54">
        <f t="shared" si="7"/>
        <v>7.204985169820155E-3</v>
      </c>
      <c r="AD54">
        <f t="shared" si="7"/>
        <v>-0.17703385869844457</v>
      </c>
      <c r="AE54">
        <f t="shared" si="7"/>
        <v>-5.0476453038522884E-2</v>
      </c>
      <c r="AF54">
        <f t="shared" si="7"/>
        <v>-7.2295515637437191E-3</v>
      </c>
      <c r="AH54">
        <v>50</v>
      </c>
      <c r="AI54" s="8">
        <f t="shared" si="8"/>
        <v>0.63095892965375688</v>
      </c>
      <c r="AJ54" s="8">
        <f t="shared" si="9"/>
        <v>0.42547302647095542</v>
      </c>
      <c r="AK54" s="8">
        <f t="shared" si="9"/>
        <v>0.42424775835403405</v>
      </c>
      <c r="AL54" s="8">
        <f t="shared" si="9"/>
        <v>2.2935765155550447</v>
      </c>
      <c r="AN54">
        <v>50</v>
      </c>
      <c r="AO54" s="8">
        <f t="shared" si="6"/>
        <v>0.22627545552731088</v>
      </c>
      <c r="AP54" s="8">
        <f t="shared" si="6"/>
        <v>0.16925914970046502</v>
      </c>
      <c r="AQ54" s="8">
        <f t="shared" si="6"/>
        <v>0.1954431249428501</v>
      </c>
      <c r="AR54" s="8">
        <f t="shared" si="6"/>
        <v>0.44431639390972494</v>
      </c>
    </row>
    <row r="55" spans="1:44" x14ac:dyDescent="0.3">
      <c r="A55" s="1"/>
      <c r="B55">
        <v>51</v>
      </c>
      <c r="C55" s="5">
        <f>'S3 UE after recession'!C55</f>
        <v>5.0670836385903142</v>
      </c>
      <c r="F55" s="5">
        <f>'S3 UE after recession'!F55</f>
        <v>7.1445176288260361</v>
      </c>
      <c r="G55" s="13">
        <f>'S3 UE after recession'!G55+L55*$A$2/G$2</f>
        <v>5.8195307836125325</v>
      </c>
      <c r="H55" s="13">
        <f>'S3 UE after recession'!H55+M55*$A$2/H$2</f>
        <v>4.568328051178395</v>
      </c>
      <c r="I55" s="13">
        <f>'S3 UE after recession'!I55+N55*$A$2/I$2</f>
        <v>7.189914787892584</v>
      </c>
      <c r="J55" s="5"/>
      <c r="K55" s="5"/>
      <c r="L55" s="10">
        <f>'S4 GE after recession'!AJ55</f>
        <v>1.3879495563754535E-2</v>
      </c>
      <c r="M55" s="10">
        <f>'S4 GE after recession'!AK55</f>
        <v>-0.25042545455700005</v>
      </c>
      <c r="N55" s="10">
        <f>'S4 GE after recession'!AL55</f>
        <v>-0.52733149978969263</v>
      </c>
      <c r="P55">
        <v>51</v>
      </c>
      <c r="Q55" s="13">
        <f t="shared" si="3"/>
        <v>1.5338091114904411</v>
      </c>
      <c r="T55" s="13">
        <f t="shared" si="3"/>
        <v>-9.8748519521360656E-2</v>
      </c>
      <c r="U55" s="13">
        <f t="shared" si="3"/>
        <v>0.314170175334608</v>
      </c>
      <c r="V55" s="13">
        <f t="shared" si="3"/>
        <v>0.30149277700591526</v>
      </c>
      <c r="W55" s="13">
        <f t="shared" si="3"/>
        <v>2.2229843444096904</v>
      </c>
      <c r="Y55">
        <v>51</v>
      </c>
      <c r="Z55">
        <f t="shared" si="7"/>
        <v>-0.10425592527261429</v>
      </c>
      <c r="AC55">
        <f t="shared" si="7"/>
        <v>2.8344901161138303E-2</v>
      </c>
      <c r="AD55">
        <f t="shared" si="7"/>
        <v>-0.11130285113634741</v>
      </c>
      <c r="AE55">
        <f t="shared" si="7"/>
        <v>-0.1227549813481188</v>
      </c>
      <c r="AF55">
        <f t="shared" si="7"/>
        <v>-7.0592171145354321E-2</v>
      </c>
      <c r="AH55">
        <v>51</v>
      </c>
      <c r="AI55" s="8">
        <f t="shared" si="8"/>
        <v>0.59300341759801889</v>
      </c>
      <c r="AJ55" s="8">
        <f t="shared" si="9"/>
        <v>0.314170175334608</v>
      </c>
      <c r="AK55" s="8">
        <f t="shared" si="9"/>
        <v>0.30149277700591526</v>
      </c>
      <c r="AL55" s="8">
        <f t="shared" si="9"/>
        <v>2.2229843444096904</v>
      </c>
      <c r="AN55">
        <v>51</v>
      </c>
      <c r="AO55" s="8">
        <f t="shared" si="6"/>
        <v>0.2126637917936707</v>
      </c>
      <c r="AP55" s="8">
        <f t="shared" si="6"/>
        <v>0.12498131122305538</v>
      </c>
      <c r="AQ55" s="8">
        <f t="shared" si="6"/>
        <v>0.13889216696004644</v>
      </c>
      <c r="AR55" s="8">
        <f t="shared" si="6"/>
        <v>0.43064113227845052</v>
      </c>
    </row>
    <row r="56" spans="1:44" x14ac:dyDescent="0.3">
      <c r="A56" s="1"/>
      <c r="B56">
        <v>52</v>
      </c>
      <c r="C56" s="5">
        <f>'S3 UE after recession'!C56</f>
        <v>5.0587706902406691</v>
      </c>
      <c r="F56" s="5">
        <f>'S3 UE after recession'!F56</f>
        <v>6.9987514530503292</v>
      </c>
      <c r="G56" s="13">
        <f>'S3 UE after recession'!G56+L56*$A$2/G$2</f>
        <v>5.6157589928694058</v>
      </c>
      <c r="H56" s="13">
        <f>'S3 UE after recession'!H56+M56*$A$2/H$2</f>
        <v>4.5434219805979925</v>
      </c>
      <c r="I56" s="13">
        <f>'S3 UE after recession'!I56+N56*$A$2/I$2</f>
        <v>7.0644099825203508</v>
      </c>
      <c r="J56" s="5"/>
      <c r="K56" s="5"/>
      <c r="L56" s="10">
        <f>'S4 GE after recession'!AJ56</f>
        <v>1.2591421227742788E-2</v>
      </c>
      <c r="M56" s="10">
        <f>'S4 GE after recession'!AK56</f>
        <v>-0.21835797210843225</v>
      </c>
      <c r="N56" s="10">
        <f>'S4 GE after recession'!AL56</f>
        <v>-0.54316229145601203</v>
      </c>
      <c r="P56">
        <v>52</v>
      </c>
      <c r="Q56" s="13">
        <f t="shared" si="3"/>
        <v>1.5254961631407959</v>
      </c>
      <c r="T56" s="13">
        <f t="shared" si="3"/>
        <v>-0.2445146952970676</v>
      </c>
      <c r="U56" s="13">
        <f t="shared" si="3"/>
        <v>0.11039838459148132</v>
      </c>
      <c r="V56" s="13">
        <f t="shared" si="3"/>
        <v>0.27658670642551275</v>
      </c>
      <c r="W56" s="13">
        <f t="shared" si="3"/>
        <v>2.0974795390374572</v>
      </c>
      <c r="Y56">
        <v>52</v>
      </c>
      <c r="Z56">
        <f t="shared" si="7"/>
        <v>-8.3129483496451329E-3</v>
      </c>
      <c r="AC56">
        <f t="shared" si="7"/>
        <v>-0.14576617577570694</v>
      </c>
      <c r="AD56">
        <f t="shared" si="7"/>
        <v>-0.20377179074312668</v>
      </c>
      <c r="AE56">
        <f t="shared" si="7"/>
        <v>-2.4906070580402506E-2</v>
      </c>
      <c r="AF56">
        <f t="shared" si="7"/>
        <v>-0.12550480537223319</v>
      </c>
      <c r="AH56">
        <v>52</v>
      </c>
      <c r="AI56" s="8">
        <f t="shared" si="8"/>
        <v>0.51596385553534285</v>
      </c>
      <c r="AJ56" s="8">
        <f t="shared" si="9"/>
        <v>0.11039838459148132</v>
      </c>
      <c r="AK56" s="8">
        <f t="shared" si="9"/>
        <v>0.27658670642551275</v>
      </c>
      <c r="AL56" s="8">
        <f t="shared" si="9"/>
        <v>2.0974795390374572</v>
      </c>
      <c r="AN56">
        <v>52</v>
      </c>
      <c r="AO56" s="8">
        <f t="shared" si="6"/>
        <v>0.1850357463218005</v>
      </c>
      <c r="AP56" s="8">
        <f t="shared" si="6"/>
        <v>4.3918028974122586E-2</v>
      </c>
      <c r="AQ56" s="8">
        <f t="shared" si="6"/>
        <v>0.12741839917122774</v>
      </c>
      <c r="AR56" s="8">
        <f t="shared" si="6"/>
        <v>0.40632808138908977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6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G4" sqref="G4:I4"/>
    </sheetView>
  </sheetViews>
  <sheetFormatPr defaultRowHeight="14.4" x14ac:dyDescent="0.3"/>
  <cols>
    <col min="1" max="1" width="13.44140625" customWidth="1"/>
  </cols>
  <sheetData>
    <row r="1" spans="1:38" x14ac:dyDescent="0.3">
      <c r="A1" s="9" t="s">
        <v>84</v>
      </c>
      <c r="C1" t="s">
        <v>81</v>
      </c>
      <c r="G1" t="s">
        <v>125</v>
      </c>
      <c r="Q1" t="s">
        <v>82</v>
      </c>
      <c r="Z1" t="s">
        <v>83</v>
      </c>
      <c r="AI1" t="s">
        <v>83</v>
      </c>
    </row>
    <row r="2" spans="1:38" x14ac:dyDescent="0.3">
      <c r="A2" s="9">
        <v>1.5</v>
      </c>
      <c r="G2" s="17">
        <f>'S1 unemployed'!O472</f>
        <v>0.78629677806684017</v>
      </c>
      <c r="H2" s="17">
        <f>'S1 unemployed'!O601</f>
        <v>0.7936856304142319</v>
      </c>
      <c r="I2" s="17">
        <f>'S1 unemployed'!O681</f>
        <v>0.78308649575432587</v>
      </c>
      <c r="L2" t="s">
        <v>85</v>
      </c>
    </row>
    <row r="3" spans="1:38" x14ac:dyDescent="0.3">
      <c r="C3" s="6">
        <v>25538</v>
      </c>
      <c r="D3" s="6">
        <v>26969</v>
      </c>
      <c r="E3" s="6">
        <v>29221</v>
      </c>
      <c r="F3" s="6">
        <v>29768</v>
      </c>
      <c r="G3" s="6">
        <v>33055</v>
      </c>
      <c r="H3" s="7" t="s">
        <v>45</v>
      </c>
      <c r="I3" t="s">
        <v>46</v>
      </c>
      <c r="L3" s="6">
        <v>33055</v>
      </c>
      <c r="M3" s="7" t="s">
        <v>45</v>
      </c>
      <c r="N3" t="s">
        <v>46</v>
      </c>
      <c r="Q3" s="6">
        <v>25538</v>
      </c>
      <c r="R3" s="6">
        <v>26969</v>
      </c>
      <c r="S3" s="6">
        <v>29221</v>
      </c>
      <c r="T3" s="6">
        <v>29768</v>
      </c>
      <c r="U3" s="6">
        <v>33055</v>
      </c>
      <c r="V3" s="7" t="s">
        <v>45</v>
      </c>
      <c r="W3" t="s">
        <v>46</v>
      </c>
      <c r="Z3" s="6">
        <v>25538</v>
      </c>
      <c r="AA3" s="6">
        <v>26969</v>
      </c>
      <c r="AB3" s="6">
        <v>29221</v>
      </c>
      <c r="AC3" s="6">
        <v>29768</v>
      </c>
      <c r="AD3" s="6">
        <v>33055</v>
      </c>
      <c r="AE3" s="7" t="s">
        <v>45</v>
      </c>
      <c r="AF3" t="s">
        <v>46</v>
      </c>
      <c r="AH3" s="8"/>
      <c r="AI3" s="11" t="s">
        <v>50</v>
      </c>
      <c r="AJ3" s="11">
        <v>33055</v>
      </c>
      <c r="AK3" s="12" t="s">
        <v>45</v>
      </c>
      <c r="AL3" s="8" t="s">
        <v>46</v>
      </c>
    </row>
    <row r="4" spans="1:38" x14ac:dyDescent="0.3">
      <c r="A4" s="1"/>
      <c r="B4">
        <v>0</v>
      </c>
      <c r="C4" s="5">
        <f>'S3 UE after recession'!C4</f>
        <v>3.5332745270998731</v>
      </c>
      <c r="D4" s="5">
        <f>'S3 UE after recession'!D4</f>
        <v>4.8458926760439169</v>
      </c>
      <c r="E4" s="5">
        <f>'S3 UE after recession'!E4</f>
        <v>6.2714663763818246</v>
      </c>
      <c r="F4" s="5">
        <f>'S3 UE after recession'!F4</f>
        <v>7.2432661483473968</v>
      </c>
      <c r="G4" s="13">
        <f>'S3 UE after recession'!G4+L4*$A$2/G$2</f>
        <v>5.5053606082779245</v>
      </c>
      <c r="H4" s="13">
        <f>'S3 UE after recession'!H4+M4*$A$2/H$2</f>
        <v>4.2668352741724798</v>
      </c>
      <c r="I4" s="13">
        <f>'S3 UE after recession'!I4+N4*$A$2/I$2</f>
        <v>4.9669304434828936</v>
      </c>
      <c r="J4" s="5"/>
      <c r="K4" s="5"/>
      <c r="L4" s="5">
        <f>'S4 GE after recession'!AJ4</f>
        <v>0</v>
      </c>
      <c r="M4" s="5">
        <f>'S4 GE after recession'!AK4</f>
        <v>0</v>
      </c>
      <c r="N4" s="5">
        <f>'S4 GE after recession'!AL4</f>
        <v>0</v>
      </c>
      <c r="P4">
        <v>0</v>
      </c>
      <c r="Q4" s="13">
        <f>(C4-C$4)</f>
        <v>0</v>
      </c>
      <c r="R4" s="13">
        <f t="shared" ref="R4:W19" si="0">(D4-D$4)</f>
        <v>0</v>
      </c>
      <c r="S4" s="13">
        <f t="shared" si="0"/>
        <v>0</v>
      </c>
      <c r="T4" s="13">
        <f t="shared" si="0"/>
        <v>0</v>
      </c>
      <c r="U4" s="13">
        <f t="shared" si="0"/>
        <v>0</v>
      </c>
      <c r="V4" s="13">
        <f t="shared" si="0"/>
        <v>0</v>
      </c>
      <c r="W4" s="13">
        <f t="shared" si="0"/>
        <v>0</v>
      </c>
      <c r="Y4">
        <v>0</v>
      </c>
      <c r="Z4">
        <f>Q4</f>
        <v>0</v>
      </c>
      <c r="AA4">
        <f t="shared" ref="AA4:AF4" si="1">R4</f>
        <v>0</v>
      </c>
      <c r="AB4">
        <f t="shared" si="1"/>
        <v>0</v>
      </c>
      <c r="AC4">
        <f t="shared" si="1"/>
        <v>0</v>
      </c>
      <c r="AD4">
        <f t="shared" si="1"/>
        <v>0</v>
      </c>
      <c r="AE4">
        <f t="shared" si="1"/>
        <v>0</v>
      </c>
      <c r="AF4">
        <f t="shared" si="1"/>
        <v>0</v>
      </c>
      <c r="AH4" s="8">
        <v>0</v>
      </c>
      <c r="AI4" s="8">
        <f>AVERAGE(Z4:AC4)</f>
        <v>0</v>
      </c>
      <c r="AJ4" s="8">
        <f t="shared" ref="AJ4:AL4" si="2">AD4</f>
        <v>0</v>
      </c>
      <c r="AK4" s="8">
        <f t="shared" si="2"/>
        <v>0</v>
      </c>
      <c r="AL4" s="8">
        <f t="shared" si="2"/>
        <v>0</v>
      </c>
    </row>
    <row r="5" spans="1:38" x14ac:dyDescent="0.3">
      <c r="A5" s="1"/>
      <c r="B5">
        <v>1</v>
      </c>
      <c r="C5" s="5">
        <f>'S3 UE after recession'!C5</f>
        <v>3.9045632524609362</v>
      </c>
      <c r="D5" s="5">
        <f>'S3 UE after recession'!D5</f>
        <v>4.93893717680713</v>
      </c>
      <c r="E5" s="5">
        <f>'S3 UE after recession'!E5</f>
        <v>6.2813387442945912</v>
      </c>
      <c r="F5" s="5">
        <f>'S3 UE after recession'!F5</f>
        <v>7.3911243964129678</v>
      </c>
      <c r="G5" s="13">
        <f>'S3 UE after recession'!G5+L5*$A$2/G$2</f>
        <v>5.7114499007343937</v>
      </c>
      <c r="H5" s="13">
        <f>'S3 UE after recession'!H5+M5*$A$2/H$2</f>
        <v>4.4251158999304163</v>
      </c>
      <c r="I5" s="13">
        <f>'S3 UE after recession'!I5+N5*$A$2/I$2</f>
        <v>5.1346754031272663</v>
      </c>
      <c r="J5" s="5"/>
      <c r="K5" s="5"/>
      <c r="L5" s="10">
        <f>'S4 GE after recession'!AJ5</f>
        <v>3.2684790525494556E-3</v>
      </c>
      <c r="M5" s="10">
        <f>'S4 GE after recession'!AK5</f>
        <v>3.0255993591318475E-2</v>
      </c>
      <c r="N5" s="10">
        <f>'S4 GE after recession'!AL5</f>
        <v>7.6458632765012968E-2</v>
      </c>
      <c r="P5">
        <v>1</v>
      </c>
      <c r="Q5" s="13">
        <f t="shared" ref="Q5:W56" si="3">(C5-C$4)</f>
        <v>0.37128872536106305</v>
      </c>
      <c r="R5" s="13">
        <f t="shared" si="0"/>
        <v>9.3044500763213023E-2</v>
      </c>
      <c r="S5" s="13">
        <f t="shared" si="0"/>
        <v>9.8723679127665775E-3</v>
      </c>
      <c r="T5" s="13">
        <f t="shared" si="0"/>
        <v>0.14785824806557102</v>
      </c>
      <c r="U5" s="13">
        <f t="shared" si="0"/>
        <v>0.20608929245646923</v>
      </c>
      <c r="V5" s="13">
        <f t="shared" si="0"/>
        <v>0.15828062575793655</v>
      </c>
      <c r="W5" s="13">
        <f t="shared" si="0"/>
        <v>0.16774495964437275</v>
      </c>
      <c r="Y5">
        <v>1</v>
      </c>
      <c r="Z5">
        <f>Q5-Q4</f>
        <v>0.37128872536106305</v>
      </c>
      <c r="AA5">
        <f t="shared" ref="AA5:AF20" si="4">R5-R4</f>
        <v>9.3044500763213023E-2</v>
      </c>
      <c r="AB5">
        <f t="shared" si="4"/>
        <v>9.8723679127665775E-3</v>
      </c>
      <c r="AC5">
        <f t="shared" si="4"/>
        <v>0.14785824806557102</v>
      </c>
      <c r="AD5">
        <f t="shared" si="4"/>
        <v>0.20608929245646923</v>
      </c>
      <c r="AE5">
        <f t="shared" si="4"/>
        <v>0.15828062575793655</v>
      </c>
      <c r="AF5">
        <f t="shared" si="4"/>
        <v>0.16774495964437275</v>
      </c>
      <c r="AH5" s="8">
        <v>1</v>
      </c>
      <c r="AI5" s="8">
        <f>AVERAGE(Z5:AC5)+AI4</f>
        <v>0.15551596052565342</v>
      </c>
      <c r="AJ5" s="8">
        <f>AJ4+AD5</f>
        <v>0.20608929245646923</v>
      </c>
      <c r="AK5" s="8">
        <f t="shared" ref="AK5:AL20" si="5">AK4+AE5</f>
        <v>0.15828062575793655</v>
      </c>
      <c r="AL5" s="8">
        <f t="shared" si="5"/>
        <v>0.16774495964437275</v>
      </c>
    </row>
    <row r="6" spans="1:38" x14ac:dyDescent="0.3">
      <c r="A6" s="1"/>
      <c r="B6">
        <v>2</v>
      </c>
      <c r="C6" s="5">
        <f>'S3 UE after recession'!C6</f>
        <v>4.2032355053499044</v>
      </c>
      <c r="D6" s="5">
        <f>'S3 UE after recession'!D6</f>
        <v>5.0921610982576562</v>
      </c>
      <c r="E6" s="5">
        <f>'S3 UE after recession'!E6</f>
        <v>6.3217526916066973</v>
      </c>
      <c r="F6" s="5">
        <f>'S3 UE after recession'!F6</f>
        <v>7.5996823462056993</v>
      </c>
      <c r="G6" s="13">
        <f>'S3 UE after recession'!G6+L6*$A$2/G$2</f>
        <v>5.874674576723268</v>
      </c>
      <c r="H6" s="13">
        <f>'S3 UE after recession'!H6+M6*$A$2/H$2</f>
        <v>4.432422329069424</v>
      </c>
      <c r="I6" s="13">
        <f>'S3 UE after recession'!I6+N6*$A$2/I$2</f>
        <v>5.0481368393288824</v>
      </c>
      <c r="J6" s="5"/>
      <c r="K6" s="5"/>
      <c r="L6" s="10">
        <f>'S4 GE after recession'!AJ6</f>
        <v>1.1552788236925071E-2</v>
      </c>
      <c r="M6" s="10">
        <f>'S4 GE after recession'!AK6</f>
        <v>4.6688119094190572E-2</v>
      </c>
      <c r="N6" s="10">
        <f>'S4 GE after recession'!AL6</f>
        <v>8.8207402744429064E-2</v>
      </c>
      <c r="P6">
        <v>2</v>
      </c>
      <c r="Q6" s="13">
        <f t="shared" si="3"/>
        <v>0.66996097825003131</v>
      </c>
      <c r="R6" s="13">
        <f t="shared" si="0"/>
        <v>0.24626842221373924</v>
      </c>
      <c r="S6" s="13">
        <f t="shared" si="0"/>
        <v>5.0286315224872702E-2</v>
      </c>
      <c r="T6" s="13">
        <f t="shared" si="0"/>
        <v>0.35641619785830247</v>
      </c>
      <c r="U6" s="13">
        <f t="shared" si="0"/>
        <v>0.36931396844534348</v>
      </c>
      <c r="V6" s="13">
        <f t="shared" si="0"/>
        <v>0.16558705489694425</v>
      </c>
      <c r="W6" s="13">
        <f t="shared" si="0"/>
        <v>8.1206395845988766E-2</v>
      </c>
      <c r="Y6">
        <v>2</v>
      </c>
      <c r="Z6">
        <f t="shared" ref="Z6:AF56" si="6">Q6-Q5</f>
        <v>0.29867225288896826</v>
      </c>
      <c r="AA6">
        <f t="shared" si="4"/>
        <v>0.15322392145052621</v>
      </c>
      <c r="AB6">
        <f t="shared" si="4"/>
        <v>4.0413947312106124E-2</v>
      </c>
      <c r="AC6">
        <f t="shared" si="4"/>
        <v>0.20855794979273146</v>
      </c>
      <c r="AD6">
        <f t="shared" si="4"/>
        <v>0.16322467598887425</v>
      </c>
      <c r="AE6">
        <f t="shared" si="4"/>
        <v>7.3064291390076974E-3</v>
      </c>
      <c r="AF6">
        <f t="shared" si="4"/>
        <v>-8.6538563798383983E-2</v>
      </c>
      <c r="AH6" s="8">
        <v>2</v>
      </c>
      <c r="AI6" s="8">
        <f t="shared" ref="AI6:AI56" si="7">AVERAGE(Z6:AC6)+AI5</f>
        <v>0.33073297838673643</v>
      </c>
      <c r="AJ6" s="8">
        <f t="shared" ref="AJ6:AL21" si="8">AJ5+AD6</f>
        <v>0.36931396844534348</v>
      </c>
      <c r="AK6" s="8">
        <f t="shared" si="5"/>
        <v>0.16558705489694425</v>
      </c>
      <c r="AL6" s="8">
        <f t="shared" si="5"/>
        <v>8.1206395845988766E-2</v>
      </c>
    </row>
    <row r="7" spans="1:38" x14ac:dyDescent="0.3">
      <c r="A7" s="1"/>
      <c r="B7">
        <v>3</v>
      </c>
      <c r="C7" s="5">
        <f>'S3 UE after recession'!C7</f>
        <v>4.4061674222405394</v>
      </c>
      <c r="D7" s="5">
        <f>'S3 UE after recession'!D7</f>
        <v>5.1713395638629285</v>
      </c>
      <c r="E7" s="5">
        <f>'S3 UE after recession'!E7</f>
        <v>6.9030218311114444</v>
      </c>
      <c r="F7" s="5">
        <f>'S3 UE after recession'!F7</f>
        <v>7.930363956560023</v>
      </c>
      <c r="G7" s="13">
        <f>'S3 UE after recession'!G7+L7*$A$2/G$2</f>
        <v>5.8170865079431282</v>
      </c>
      <c r="H7" s="13">
        <f>'S3 UE after recession'!H7+M7*$A$2/H$2</f>
        <v>4.5651884154492395</v>
      </c>
      <c r="I7" s="13">
        <f>'S3 UE after recession'!I7+N7*$A$2/I$2</f>
        <v>5.1270250498549599</v>
      </c>
      <c r="J7" s="5"/>
      <c r="K7" s="5"/>
      <c r="L7" s="10">
        <f>'S4 GE after recession'!AJ7</f>
        <v>-5.3986971951521134E-2</v>
      </c>
      <c r="M7" s="10">
        <f>'S4 GE after recession'!AK7</f>
        <v>2.2336589862857359E-2</v>
      </c>
      <c r="N7" s="10">
        <f>'S4 GE after recession'!AL7</f>
        <v>2.3371538649452184E-2</v>
      </c>
      <c r="P7">
        <v>3</v>
      </c>
      <c r="Q7" s="13">
        <f t="shared" si="3"/>
        <v>0.87289289514066626</v>
      </c>
      <c r="R7" s="13">
        <f t="shared" si="0"/>
        <v>0.32544688781901154</v>
      </c>
      <c r="S7" s="13">
        <f t="shared" si="0"/>
        <v>0.63155545472961983</v>
      </c>
      <c r="T7" s="13">
        <f t="shared" si="0"/>
        <v>0.68709780821262623</v>
      </c>
      <c r="U7" s="13">
        <f t="shared" si="0"/>
        <v>0.3117258996652037</v>
      </c>
      <c r="V7" s="13">
        <f t="shared" si="0"/>
        <v>0.29835314127675971</v>
      </c>
      <c r="W7" s="13">
        <f t="shared" si="0"/>
        <v>0.16009460637206629</v>
      </c>
      <c r="Y7">
        <v>3</v>
      </c>
      <c r="Z7">
        <f t="shared" si="6"/>
        <v>0.20293191689063494</v>
      </c>
      <c r="AA7">
        <f t="shared" si="4"/>
        <v>7.9178465605272308E-2</v>
      </c>
      <c r="AB7">
        <f t="shared" si="4"/>
        <v>0.58126913950474712</v>
      </c>
      <c r="AC7">
        <f t="shared" si="4"/>
        <v>0.33068161035432375</v>
      </c>
      <c r="AD7">
        <f t="shared" si="4"/>
        <v>-5.7588068780139778E-2</v>
      </c>
      <c r="AE7">
        <f t="shared" si="4"/>
        <v>0.13276608637981546</v>
      </c>
      <c r="AF7">
        <f t="shared" si="4"/>
        <v>7.8888210526077529E-2</v>
      </c>
      <c r="AH7" s="8">
        <v>3</v>
      </c>
      <c r="AI7" s="8">
        <f t="shared" si="7"/>
        <v>0.62924826147548096</v>
      </c>
      <c r="AJ7" s="8">
        <f t="shared" si="8"/>
        <v>0.3117258996652037</v>
      </c>
      <c r="AK7" s="8">
        <f t="shared" si="5"/>
        <v>0.29835314127675971</v>
      </c>
      <c r="AL7" s="8">
        <f t="shared" si="5"/>
        <v>0.16009460637206629</v>
      </c>
    </row>
    <row r="8" spans="1:38" x14ac:dyDescent="0.3">
      <c r="A8" s="1"/>
      <c r="B8">
        <v>4</v>
      </c>
      <c r="C8" s="5">
        <f>'S3 UE after recession'!C8</f>
        <v>4.5897953509736844</v>
      </c>
      <c r="D8" s="5">
        <f>'S3 UE after recession'!D8</f>
        <v>5.0670836385903142</v>
      </c>
      <c r="E8" s="5">
        <f>'S3 UE after recession'!E8</f>
        <v>7.4666367402669058</v>
      </c>
      <c r="F8" s="5">
        <f>'S3 UE after recession'!F8</f>
        <v>8.2655900985023241</v>
      </c>
      <c r="G8" s="13">
        <f>'S3 UE after recession'!G8+L8*$A$2/G$2</f>
        <v>6.0753811933365602</v>
      </c>
      <c r="H8" s="13">
        <f>'S3 UE after recession'!H8+M8*$A$2/H$2</f>
        <v>4.6624690280470267</v>
      </c>
      <c r="I8" s="13">
        <f>'S3 UE after recession'!I8+N8*$A$2/I$2</f>
        <v>5.0260861311400271</v>
      </c>
      <c r="J8" s="5"/>
      <c r="K8" s="5"/>
      <c r="L8" s="10">
        <f>'S4 GE after recession'!AJ8</f>
        <v>-4.3561988927555362E-2</v>
      </c>
      <c r="M8" s="10">
        <f>'S4 GE after recession'!AK8</f>
        <v>4.2293088279395263E-2</v>
      </c>
      <c r="N8" s="10">
        <f>'S4 GE after recession'!AL8</f>
        <v>3.1086138142571329E-2</v>
      </c>
      <c r="P8">
        <v>4</v>
      </c>
      <c r="Q8" s="13">
        <f t="shared" si="3"/>
        <v>1.0565208238738113</v>
      </c>
      <c r="R8" s="13">
        <f t="shared" si="0"/>
        <v>0.22119096254639725</v>
      </c>
      <c r="S8" s="13">
        <f t="shared" si="0"/>
        <v>1.1951703638850812</v>
      </c>
      <c r="T8" s="13">
        <f t="shared" si="0"/>
        <v>1.0223239501549273</v>
      </c>
      <c r="U8" s="13">
        <f t="shared" si="0"/>
        <v>0.57002058505863573</v>
      </c>
      <c r="V8" s="13">
        <f t="shared" si="0"/>
        <v>0.39563375387454691</v>
      </c>
      <c r="W8" s="13">
        <f t="shared" si="0"/>
        <v>5.9155687657133527E-2</v>
      </c>
      <c r="Y8">
        <v>4</v>
      </c>
      <c r="Z8">
        <f t="shared" si="6"/>
        <v>0.18362792873314504</v>
      </c>
      <c r="AA8">
        <f t="shared" si="4"/>
        <v>-0.10425592527261429</v>
      </c>
      <c r="AB8">
        <f t="shared" si="4"/>
        <v>0.56361490915546142</v>
      </c>
      <c r="AC8">
        <f t="shared" si="4"/>
        <v>0.33522614194230105</v>
      </c>
      <c r="AD8">
        <f t="shared" si="4"/>
        <v>0.25829468539343203</v>
      </c>
      <c r="AE8">
        <f t="shared" si="4"/>
        <v>9.7280612597787197E-2</v>
      </c>
      <c r="AF8">
        <f t="shared" si="4"/>
        <v>-0.10093891871493277</v>
      </c>
      <c r="AH8" s="8">
        <v>4</v>
      </c>
      <c r="AI8" s="8">
        <f t="shared" si="7"/>
        <v>0.87380152511505427</v>
      </c>
      <c r="AJ8" s="8">
        <f t="shared" si="8"/>
        <v>0.57002058505863573</v>
      </c>
      <c r="AK8" s="8">
        <f t="shared" si="5"/>
        <v>0.39563375387454691</v>
      </c>
      <c r="AL8" s="8">
        <f t="shared" si="5"/>
        <v>5.9155687657133527E-2</v>
      </c>
    </row>
    <row r="9" spans="1:38" x14ac:dyDescent="0.3">
      <c r="A9" s="1"/>
      <c r="B9">
        <v>5</v>
      </c>
      <c r="C9" s="5">
        <f>'S3 UE after recession'!C9</f>
        <v>4.7512820823684878</v>
      </c>
      <c r="D9" s="5">
        <f>'S3 UE after recession'!D9</f>
        <v>5.0587706902406691</v>
      </c>
      <c r="E9" s="5">
        <f>'S3 UE after recession'!E9</f>
        <v>7.5838171942311297</v>
      </c>
      <c r="F9" s="5">
        <f>'S3 UE after recession'!F9</f>
        <v>8.5087042750110182</v>
      </c>
      <c r="G9" s="13">
        <f>'S3 UE after recession'!G9+L9*$A$2/G$2</f>
        <v>6.2454917137664578</v>
      </c>
      <c r="H9" s="13">
        <f>'S3 UE after recession'!H9+M9*$A$2/H$2</f>
        <v>5.0419256270787178</v>
      </c>
      <c r="I9" s="13">
        <f>'S3 UE after recession'!I9+N9*$A$2/I$2</f>
        <v>5.5562873587692936</v>
      </c>
      <c r="J9" s="5"/>
      <c r="K9" s="5"/>
      <c r="L9" s="10">
        <f>'S4 GE after recession'!AJ9</f>
        <v>-9.4797282412817374E-3</v>
      </c>
      <c r="M9" s="10">
        <f>'S4 GE after recession'!AK9</f>
        <v>6.7310253348448423E-2</v>
      </c>
      <c r="N9" s="10">
        <f>'S4 GE after recession'!AL9</f>
        <v>6.0398523339690424E-2</v>
      </c>
      <c r="P9">
        <v>5</v>
      </c>
      <c r="Q9" s="13">
        <f t="shared" si="3"/>
        <v>1.2180075552686147</v>
      </c>
      <c r="R9" s="13">
        <f t="shared" si="0"/>
        <v>0.21287801419675212</v>
      </c>
      <c r="S9" s="13">
        <f t="shared" si="0"/>
        <v>1.3123508178493051</v>
      </c>
      <c r="T9" s="13">
        <f t="shared" si="0"/>
        <v>1.2654381266636214</v>
      </c>
      <c r="U9" s="13">
        <f t="shared" si="0"/>
        <v>0.74013110548853334</v>
      </c>
      <c r="V9" s="13">
        <f t="shared" si="0"/>
        <v>0.77509035290623807</v>
      </c>
      <c r="W9" s="13">
        <f t="shared" si="0"/>
        <v>0.5893569152864</v>
      </c>
      <c r="Y9">
        <v>5</v>
      </c>
      <c r="Z9">
        <f t="shared" si="6"/>
        <v>0.16148673139480341</v>
      </c>
      <c r="AA9">
        <f t="shared" si="4"/>
        <v>-8.3129483496451329E-3</v>
      </c>
      <c r="AB9">
        <f t="shared" si="4"/>
        <v>0.11718045396422383</v>
      </c>
      <c r="AC9">
        <f t="shared" si="4"/>
        <v>0.24311417650869416</v>
      </c>
      <c r="AD9">
        <f t="shared" si="4"/>
        <v>0.1701105204298976</v>
      </c>
      <c r="AE9">
        <f t="shared" si="4"/>
        <v>0.37945659903169116</v>
      </c>
      <c r="AF9">
        <f t="shared" si="4"/>
        <v>0.53020122762926647</v>
      </c>
      <c r="AH9" s="8">
        <v>5</v>
      </c>
      <c r="AI9" s="8">
        <f t="shared" si="7"/>
        <v>1.0021686284945734</v>
      </c>
      <c r="AJ9" s="8">
        <f t="shared" si="8"/>
        <v>0.74013110548853334</v>
      </c>
      <c r="AK9" s="8">
        <f t="shared" si="5"/>
        <v>0.77509035290623807</v>
      </c>
      <c r="AL9" s="8">
        <f t="shared" si="5"/>
        <v>0.5893569152864</v>
      </c>
    </row>
    <row r="10" spans="1:38" x14ac:dyDescent="0.3">
      <c r="A10" s="1"/>
      <c r="B10">
        <v>6</v>
      </c>
      <c r="C10" s="5">
        <f>'S3 UE after recession'!C10</f>
        <v>4.9355026429368118</v>
      </c>
      <c r="D10" s="5">
        <f>'S3 UE after recession'!D10</f>
        <v>5.1366871915804184</v>
      </c>
      <c r="E10" s="5">
        <f>'S3 UE after recession'!E10</f>
        <v>7.8042908201830921</v>
      </c>
      <c r="F10" s="5">
        <f>'S3 UE after recession'!F10</f>
        <v>8.6140674128463921</v>
      </c>
      <c r="G10" s="13">
        <f>'S3 UE after recession'!G10+L10*$A$2/G$2</f>
        <v>6.3913722560557433</v>
      </c>
      <c r="H10" s="13">
        <f>'S3 UE after recession'!H10+M10*$A$2/H$2</f>
        <v>5.1318442700567672</v>
      </c>
      <c r="I10" s="13">
        <f>'S3 UE after recession'!I10+N10*$A$2/I$2</f>
        <v>5.7384413928297695</v>
      </c>
      <c r="J10" s="5"/>
      <c r="K10" s="5"/>
      <c r="L10" s="10">
        <f>'S4 GE after recession'!AJ10</f>
        <v>1.4671515718770234E-2</v>
      </c>
      <c r="M10" s="10">
        <f>'S4 GE after recession'!AK10</f>
        <v>9.0873380830936323E-2</v>
      </c>
      <c r="N10" s="10">
        <f>'S4 GE after recession'!AL10</f>
        <v>9.478153615310303E-2</v>
      </c>
      <c r="P10">
        <v>6</v>
      </c>
      <c r="Q10" s="13">
        <f t="shared" si="3"/>
        <v>1.4022281158369387</v>
      </c>
      <c r="R10" s="13">
        <f t="shared" si="0"/>
        <v>0.29079451553650149</v>
      </c>
      <c r="S10" s="13">
        <f t="shared" si="0"/>
        <v>1.5328244438012675</v>
      </c>
      <c r="T10" s="13">
        <f t="shared" si="0"/>
        <v>1.3708012644989953</v>
      </c>
      <c r="U10" s="13">
        <f t="shared" si="0"/>
        <v>0.88601164777781882</v>
      </c>
      <c r="V10" s="13">
        <f t="shared" si="0"/>
        <v>0.86500899588428748</v>
      </c>
      <c r="W10" s="13">
        <f t="shared" si="0"/>
        <v>0.77151094934687592</v>
      </c>
      <c r="Y10">
        <v>6</v>
      </c>
      <c r="Z10">
        <f t="shared" si="6"/>
        <v>0.18422056056832403</v>
      </c>
      <c r="AA10">
        <f t="shared" si="4"/>
        <v>7.7916501339749367E-2</v>
      </c>
      <c r="AB10">
        <f t="shared" si="4"/>
        <v>0.2204736259519624</v>
      </c>
      <c r="AC10">
        <f t="shared" si="4"/>
        <v>0.10536313783537388</v>
      </c>
      <c r="AD10">
        <f t="shared" si="4"/>
        <v>0.14588054228928549</v>
      </c>
      <c r="AE10">
        <f t="shared" si="4"/>
        <v>8.9918642978049412E-2</v>
      </c>
      <c r="AF10">
        <f t="shared" si="4"/>
        <v>0.18215403406047592</v>
      </c>
      <c r="AH10" s="8">
        <v>6</v>
      </c>
      <c r="AI10" s="8">
        <f t="shared" si="7"/>
        <v>1.1491620849184259</v>
      </c>
      <c r="AJ10" s="8">
        <f t="shared" si="8"/>
        <v>0.88601164777781882</v>
      </c>
      <c r="AK10" s="8">
        <f t="shared" si="5"/>
        <v>0.86500899588428748</v>
      </c>
      <c r="AL10" s="8">
        <f t="shared" si="5"/>
        <v>0.77151094934687592</v>
      </c>
    </row>
    <row r="11" spans="1:38" x14ac:dyDescent="0.3">
      <c r="A11" s="1"/>
      <c r="B11">
        <v>7</v>
      </c>
      <c r="C11" s="5">
        <f>'S3 UE after recession'!C11</f>
        <v>5.0361274291021818</v>
      </c>
      <c r="D11" s="5">
        <f>'S3 UE after recession'!D11</f>
        <v>5.3631297078416855</v>
      </c>
      <c r="E11" s="5">
        <f>'S3 UE after recession'!E11</f>
        <v>7.7316651883665557</v>
      </c>
      <c r="F11" s="5">
        <f>'S3 UE after recession'!F11</f>
        <v>8.8656855490695818</v>
      </c>
      <c r="G11" s="13">
        <f>'S3 UE after recession'!G11+L11*$A$2/G$2</f>
        <v>6.6075326297096977</v>
      </c>
      <c r="H11" s="13">
        <f>'S3 UE after recession'!H11+M11*$A$2/H$2</f>
        <v>5.5452106843946547</v>
      </c>
      <c r="I11" s="13">
        <f>'S3 UE after recession'!I11+N11*$A$2/I$2</f>
        <v>6.0129755613215776</v>
      </c>
      <c r="J11" s="5"/>
      <c r="K11" s="5"/>
      <c r="L11" s="10">
        <f>'S4 GE after recession'!AJ11</f>
        <v>2.5711825593051518E-2</v>
      </c>
      <c r="M11" s="10">
        <f>'S4 GE after recession'!AK11</f>
        <v>0.10865250222380007</v>
      </c>
      <c r="N11" s="10">
        <f>'S4 GE after recession'!AL11</f>
        <v>0.11868911646775482</v>
      </c>
      <c r="P11">
        <v>7</v>
      </c>
      <c r="Q11" s="13">
        <f t="shared" si="3"/>
        <v>1.5028529020023087</v>
      </c>
      <c r="R11" s="13">
        <f t="shared" si="0"/>
        <v>0.51723703179776859</v>
      </c>
      <c r="S11" s="13">
        <f t="shared" si="0"/>
        <v>1.4601988119847311</v>
      </c>
      <c r="T11" s="13">
        <f t="shared" si="0"/>
        <v>1.622419400722185</v>
      </c>
      <c r="U11" s="13">
        <f t="shared" si="0"/>
        <v>1.1021720214317732</v>
      </c>
      <c r="V11" s="13">
        <f t="shared" si="0"/>
        <v>1.2783754102221749</v>
      </c>
      <c r="W11" s="13">
        <f t="shared" si="0"/>
        <v>1.046045117838684</v>
      </c>
      <c r="Y11">
        <v>7</v>
      </c>
      <c r="Z11">
        <f t="shared" si="6"/>
        <v>0.10062478616536996</v>
      </c>
      <c r="AA11">
        <f t="shared" si="4"/>
        <v>0.2264425162612671</v>
      </c>
      <c r="AB11">
        <f t="shared" si="4"/>
        <v>-7.2625631816536362E-2</v>
      </c>
      <c r="AC11">
        <f t="shared" si="4"/>
        <v>0.25161813622318974</v>
      </c>
      <c r="AD11">
        <f t="shared" si="4"/>
        <v>0.21616037365395435</v>
      </c>
      <c r="AE11">
        <f t="shared" si="4"/>
        <v>0.41336641433788746</v>
      </c>
      <c r="AF11">
        <f t="shared" si="4"/>
        <v>0.27453416849180812</v>
      </c>
      <c r="AH11" s="8">
        <v>7</v>
      </c>
      <c r="AI11" s="8">
        <f t="shared" si="7"/>
        <v>1.2756770366267485</v>
      </c>
      <c r="AJ11" s="8">
        <f t="shared" si="8"/>
        <v>1.1021720214317732</v>
      </c>
      <c r="AK11" s="8">
        <f t="shared" si="5"/>
        <v>1.2783754102221749</v>
      </c>
      <c r="AL11" s="8">
        <f t="shared" si="5"/>
        <v>1.046045117838684</v>
      </c>
    </row>
    <row r="12" spans="1:38" x14ac:dyDescent="0.3">
      <c r="A12" s="1"/>
      <c r="B12">
        <v>8</v>
      </c>
      <c r="C12" s="5">
        <f>'S3 UE after recession'!C12</f>
        <v>5.1351351351351351</v>
      </c>
      <c r="D12" s="5">
        <f>'S3 UE after recession'!D12</f>
        <v>5.4906085975794907</v>
      </c>
      <c r="E12" s="5">
        <f>'S3 UE after recession'!E12</f>
        <v>7.489402229733515</v>
      </c>
      <c r="F12" s="5">
        <f>'S3 UE after recession'!F12</f>
        <v>9.0310038606514738</v>
      </c>
      <c r="G12" s="13">
        <f>'S3 UE after recession'!G12+L12*$A$2/G$2</f>
        <v>6.8727277915386376</v>
      </c>
      <c r="H12" s="13">
        <f>'S3 UE after recession'!H12+M12*$A$2/H$2</f>
        <v>5.8101660414363794</v>
      </c>
      <c r="I12" s="13">
        <f>'S3 UE after recession'!I12+N12*$A$2/I$2</f>
        <v>6.3449094622054671</v>
      </c>
      <c r="J12" s="5"/>
      <c r="K12" s="5"/>
      <c r="L12" s="10">
        <f>'S4 GE after recession'!AJ12</f>
        <v>3.7369665938475904E-2</v>
      </c>
      <c r="M12" s="10">
        <f>'S4 GE after recession'!AK12</f>
        <v>0.13851109113391935</v>
      </c>
      <c r="N12" s="10">
        <f>'S4 GE after recession'!AL12</f>
        <v>0.12620299208584562</v>
      </c>
      <c r="P12">
        <v>8</v>
      </c>
      <c r="Q12" s="13">
        <f t="shared" si="3"/>
        <v>1.601860608035262</v>
      </c>
      <c r="R12" s="13">
        <f t="shared" si="0"/>
        <v>0.64471592153557378</v>
      </c>
      <c r="S12" s="13">
        <f t="shared" si="0"/>
        <v>1.2179358533516904</v>
      </c>
      <c r="T12" s="13">
        <f t="shared" si="0"/>
        <v>1.787737712304077</v>
      </c>
      <c r="U12" s="13">
        <f t="shared" si="0"/>
        <v>1.367367183260713</v>
      </c>
      <c r="V12" s="13">
        <f t="shared" si="0"/>
        <v>1.5433307672638996</v>
      </c>
      <c r="W12" s="13">
        <f t="shared" si="0"/>
        <v>1.3779790187225736</v>
      </c>
      <c r="Y12">
        <v>8</v>
      </c>
      <c r="Z12">
        <f t="shared" si="6"/>
        <v>9.900770603295328E-2</v>
      </c>
      <c r="AA12">
        <f t="shared" si="4"/>
        <v>0.12747888973780519</v>
      </c>
      <c r="AB12">
        <f t="shared" si="4"/>
        <v>-0.2422629586330407</v>
      </c>
      <c r="AC12">
        <f t="shared" si="4"/>
        <v>0.16531831158189192</v>
      </c>
      <c r="AD12">
        <f t="shared" si="4"/>
        <v>0.26519516182893987</v>
      </c>
      <c r="AE12">
        <f t="shared" si="4"/>
        <v>0.26495535704172468</v>
      </c>
      <c r="AF12">
        <f t="shared" si="4"/>
        <v>0.33193390088388952</v>
      </c>
      <c r="AH12" s="8">
        <v>8</v>
      </c>
      <c r="AI12" s="8">
        <f t="shared" si="7"/>
        <v>1.3130625238066509</v>
      </c>
      <c r="AJ12" s="8">
        <f t="shared" si="8"/>
        <v>1.367367183260713</v>
      </c>
      <c r="AK12" s="8">
        <f t="shared" si="5"/>
        <v>1.5433307672638996</v>
      </c>
      <c r="AL12" s="8">
        <f t="shared" si="5"/>
        <v>1.3779790187225736</v>
      </c>
    </row>
    <row r="13" spans="1:38" x14ac:dyDescent="0.3">
      <c r="A13" s="1"/>
      <c r="B13">
        <v>9</v>
      </c>
      <c r="C13" s="5">
        <f>'S3 UE after recession'!C13</f>
        <v>5.3716517588060855</v>
      </c>
      <c r="D13" s="5">
        <f>'S3 UE after recession'!D13</f>
        <v>5.4551972104845801</v>
      </c>
      <c r="E13" s="5">
        <f>'S3 UE after recession'!E13</f>
        <v>7.5303756808342257</v>
      </c>
      <c r="F13" s="5">
        <f>'S3 UE after recession'!F13</f>
        <v>9.3279912584228732</v>
      </c>
      <c r="G13" s="13">
        <f>'S3 UE after recession'!G13+L13*$A$2/G$2</f>
        <v>6.7060897315044521</v>
      </c>
      <c r="H13" s="13">
        <f>'S3 UE after recession'!H13+M13*$A$2/H$2</f>
        <v>5.9846027960275476</v>
      </c>
      <c r="I13" s="13">
        <f>'S3 UE after recession'!I13+N13*$A$2/I$2</f>
        <v>6.3222530495354663</v>
      </c>
      <c r="J13" s="5"/>
      <c r="K13" s="5"/>
      <c r="L13" s="10">
        <f>'S4 GE after recession'!AJ13</f>
        <v>1.964372233438727E-2</v>
      </c>
      <c r="M13" s="10">
        <f>'S4 GE after recession'!AK13</f>
        <v>0.13863114388250164</v>
      </c>
      <c r="N13" s="10">
        <f>'S4 GE after recession'!AL13</f>
        <v>9.3997581294444466E-2</v>
      </c>
      <c r="P13">
        <v>9</v>
      </c>
      <c r="Q13" s="13">
        <f t="shared" si="3"/>
        <v>1.8383772317062124</v>
      </c>
      <c r="R13" s="13">
        <f t="shared" si="0"/>
        <v>0.60930453444066313</v>
      </c>
      <c r="S13" s="13">
        <f t="shared" si="0"/>
        <v>1.2589093044524011</v>
      </c>
      <c r="T13" s="13">
        <f t="shared" si="0"/>
        <v>2.0847251100754765</v>
      </c>
      <c r="U13" s="13">
        <f t="shared" si="0"/>
        <v>1.2007291232265276</v>
      </c>
      <c r="V13" s="13">
        <f t="shared" si="0"/>
        <v>1.7177675218550679</v>
      </c>
      <c r="W13" s="13">
        <f t="shared" si="0"/>
        <v>1.3553226060525727</v>
      </c>
      <c r="Y13">
        <v>9</v>
      </c>
      <c r="Z13">
        <f t="shared" si="6"/>
        <v>0.23651662367095039</v>
      </c>
      <c r="AA13">
        <f t="shared" si="4"/>
        <v>-3.5411387094910651E-2</v>
      </c>
      <c r="AB13">
        <f t="shared" si="4"/>
        <v>4.0973451100710712E-2</v>
      </c>
      <c r="AC13">
        <f t="shared" si="4"/>
        <v>0.29698739777139949</v>
      </c>
      <c r="AD13">
        <f t="shared" si="4"/>
        <v>-0.16663806003418546</v>
      </c>
      <c r="AE13">
        <f t="shared" si="4"/>
        <v>0.17443675459116825</v>
      </c>
      <c r="AF13">
        <f t="shared" si="4"/>
        <v>-2.2656412670000847E-2</v>
      </c>
      <c r="AH13" s="8">
        <v>9</v>
      </c>
      <c r="AI13" s="8">
        <f t="shared" si="7"/>
        <v>1.4478290451686884</v>
      </c>
      <c r="AJ13" s="8">
        <f t="shared" si="8"/>
        <v>1.2007291232265276</v>
      </c>
      <c r="AK13" s="8">
        <f t="shared" si="5"/>
        <v>1.7177675218550679</v>
      </c>
      <c r="AL13" s="8">
        <f t="shared" si="5"/>
        <v>1.3553226060525727</v>
      </c>
    </row>
    <row r="14" spans="1:38" x14ac:dyDescent="0.3">
      <c r="A14" s="1"/>
      <c r="B14">
        <v>10</v>
      </c>
      <c r="C14" s="5">
        <f>'S3 UE after recession'!C14</f>
        <v>5.51299293914213</v>
      </c>
      <c r="D14" s="5">
        <f>'S3 UE after recession'!D14</f>
        <v>5.8786004670876215</v>
      </c>
      <c r="E14" s="5">
        <f>'S3 UE after recession'!E14</f>
        <v>7.4585378551242005</v>
      </c>
      <c r="F14" s="5">
        <f>'S3 UE after recession'!F14</f>
        <v>9.3570904745090591</v>
      </c>
      <c r="G14" s="13">
        <f>'S3 UE after recession'!G14+L14*$A$2/G$2</f>
        <v>6.9335167096719896</v>
      </c>
      <c r="H14" s="13">
        <f>'S3 UE after recession'!H14+M14*$A$2/H$2</f>
        <v>5.9214882391098174</v>
      </c>
      <c r="I14" s="13">
        <f>'S3 UE after recession'!I14+N14*$A$2/I$2</f>
        <v>6.6546752681603998</v>
      </c>
      <c r="J14" s="5"/>
      <c r="K14" s="5"/>
      <c r="L14" s="10">
        <f>'S4 GE after recession'!AJ14</f>
        <v>5.1657200617474253E-3</v>
      </c>
      <c r="M14" s="10">
        <f>'S4 GE after recession'!AK14</f>
        <v>0.12430358338042291</v>
      </c>
      <c r="N14" s="10">
        <f>'S4 GE after recession'!AL14</f>
        <v>7.8369616859302216E-2</v>
      </c>
      <c r="P14">
        <v>10</v>
      </c>
      <c r="Q14" s="13">
        <f t="shared" si="3"/>
        <v>1.9797184120422568</v>
      </c>
      <c r="R14" s="13">
        <f t="shared" si="0"/>
        <v>1.0327077910437046</v>
      </c>
      <c r="S14" s="13">
        <f t="shared" si="0"/>
        <v>1.187071478742376</v>
      </c>
      <c r="T14" s="13">
        <f t="shared" si="0"/>
        <v>2.1138243261616623</v>
      </c>
      <c r="U14" s="13">
        <f t="shared" si="0"/>
        <v>1.4281561013940651</v>
      </c>
      <c r="V14" s="13">
        <f t="shared" si="0"/>
        <v>1.6546529649373376</v>
      </c>
      <c r="W14" s="13">
        <f t="shared" si="0"/>
        <v>1.6877448246775062</v>
      </c>
      <c r="Y14">
        <v>10</v>
      </c>
      <c r="Z14">
        <f t="shared" si="6"/>
        <v>0.14134118033604448</v>
      </c>
      <c r="AA14">
        <f t="shared" si="4"/>
        <v>0.42340325660304146</v>
      </c>
      <c r="AB14">
        <f t="shared" si="4"/>
        <v>-7.1837825710025172E-2</v>
      </c>
      <c r="AC14">
        <f t="shared" si="4"/>
        <v>2.909921608618582E-2</v>
      </c>
      <c r="AD14">
        <f t="shared" si="4"/>
        <v>0.22742697816753754</v>
      </c>
      <c r="AE14">
        <f t="shared" si="4"/>
        <v>-6.3114556917730269E-2</v>
      </c>
      <c r="AF14">
        <f t="shared" si="4"/>
        <v>0.33242221862493349</v>
      </c>
      <c r="AH14" s="8">
        <v>10</v>
      </c>
      <c r="AI14" s="8">
        <f t="shared" si="7"/>
        <v>1.5783305019975</v>
      </c>
      <c r="AJ14" s="8">
        <f t="shared" si="8"/>
        <v>1.4281561013940651</v>
      </c>
      <c r="AK14" s="8">
        <f t="shared" si="5"/>
        <v>1.6546529649373376</v>
      </c>
      <c r="AL14" s="8">
        <f t="shared" si="5"/>
        <v>1.6877448246775062</v>
      </c>
    </row>
    <row r="15" spans="1:38" x14ac:dyDescent="0.3">
      <c r="A15" s="1"/>
      <c r="B15">
        <v>11</v>
      </c>
      <c r="C15" s="5">
        <f>'S3 UE after recession'!C15</f>
        <v>5.8624982046248864</v>
      </c>
      <c r="D15" s="5">
        <f>'S3 UE after recession'!D15</f>
        <v>5.9696491493547201</v>
      </c>
      <c r="E15" s="5">
        <f>'S3 UE after recession'!E15</f>
        <v>7.1894328936582461</v>
      </c>
      <c r="F15" s="5">
        <f>'S3 UE after recession'!F15</f>
        <v>9.5729508271182127</v>
      </c>
      <c r="G15" s="13">
        <f>'S3 UE after recession'!G15+L15*$A$2/G$2</f>
        <v>6.9436024323808834</v>
      </c>
      <c r="H15" s="13">
        <f>'S3 UE after recession'!H15+M15*$A$2/H$2</f>
        <v>5.9009970593213223</v>
      </c>
      <c r="I15" s="13">
        <f>'S3 UE after recession'!I15+N15*$A$2/I$2</f>
        <v>6.9538900005761235</v>
      </c>
      <c r="J15" s="5"/>
      <c r="K15" s="5"/>
      <c r="L15" s="10">
        <f>'S4 GE after recession'!AJ15</f>
        <v>3.3162996070650763E-2</v>
      </c>
      <c r="M15" s="10">
        <f>'S4 GE after recession'!AK15</f>
        <v>0.11740680679065463</v>
      </c>
      <c r="N15" s="10">
        <f>'S4 GE after recession'!AL15</f>
        <v>7.2727301882716588E-2</v>
      </c>
      <c r="P15">
        <v>11</v>
      </c>
      <c r="Q15" s="13">
        <f t="shared" si="3"/>
        <v>2.3292236775250132</v>
      </c>
      <c r="R15" s="13">
        <f t="shared" si="0"/>
        <v>1.1237564733108032</v>
      </c>
      <c r="S15" s="13">
        <f t="shared" si="0"/>
        <v>0.91796651727642153</v>
      </c>
      <c r="T15" s="13">
        <f t="shared" si="0"/>
        <v>2.3296846787708159</v>
      </c>
      <c r="U15" s="13">
        <f t="shared" si="0"/>
        <v>1.4382418241029589</v>
      </c>
      <c r="V15" s="13">
        <f t="shared" si="0"/>
        <v>1.6341617851488426</v>
      </c>
      <c r="W15" s="13">
        <f t="shared" si="0"/>
        <v>1.9869595570932299</v>
      </c>
      <c r="Y15">
        <v>11</v>
      </c>
      <c r="Z15">
        <f t="shared" si="6"/>
        <v>0.3495052654827564</v>
      </c>
      <c r="AA15">
        <f t="shared" si="4"/>
        <v>9.1048682267098613E-2</v>
      </c>
      <c r="AB15">
        <f t="shared" si="4"/>
        <v>-0.26910496146595442</v>
      </c>
      <c r="AC15">
        <f t="shared" si="4"/>
        <v>0.21586035260915359</v>
      </c>
      <c r="AD15">
        <f t="shared" si="4"/>
        <v>1.0085722708893741E-2</v>
      </c>
      <c r="AE15">
        <f t="shared" si="4"/>
        <v>-2.0491179788495018E-2</v>
      </c>
      <c r="AF15">
        <f t="shared" si="4"/>
        <v>0.29921473241572372</v>
      </c>
      <c r="AH15" s="8">
        <v>11</v>
      </c>
      <c r="AI15" s="8">
        <f t="shared" si="7"/>
        <v>1.6751578367207636</v>
      </c>
      <c r="AJ15" s="8">
        <f t="shared" si="8"/>
        <v>1.4382418241029589</v>
      </c>
      <c r="AK15" s="8">
        <f t="shared" si="5"/>
        <v>1.6341617851488426</v>
      </c>
      <c r="AL15" s="8">
        <f t="shared" si="5"/>
        <v>1.9869595570932299</v>
      </c>
    </row>
    <row r="16" spans="1:38" x14ac:dyDescent="0.3">
      <c r="A16" s="1"/>
      <c r="B16">
        <v>12</v>
      </c>
      <c r="C16" s="5">
        <f>'S3 UE after recession'!C16</f>
        <v>6.0666905700968092</v>
      </c>
      <c r="D16" s="5">
        <f>'S3 UE after recession'!D16</f>
        <v>6.6188043033007782</v>
      </c>
      <c r="E16" s="5">
        <f>'S3 UE after recession'!E16</f>
        <v>7.4713494899376078</v>
      </c>
      <c r="F16" s="5">
        <f>'S3 UE after recession'!F16</f>
        <v>9.8321581990538505</v>
      </c>
      <c r="G16" s="13">
        <f>'S3 UE after recession'!G16+L16*$A$2/G$2</f>
        <v>6.9523292506922889</v>
      </c>
      <c r="H16" s="13">
        <f>'S3 UE after recession'!H16+M16*$A$2/H$2</f>
        <v>6.0423232968988563</v>
      </c>
      <c r="I16" s="13">
        <f>'S3 UE after recession'!I16+N16*$A$2/I$2</f>
        <v>7.4714081699152084</v>
      </c>
      <c r="J16" s="5"/>
      <c r="K16" s="5"/>
      <c r="L16" s="10">
        <f>'S4 GE after recession'!AJ16</f>
        <v>7.6722615038926634E-2</v>
      </c>
      <c r="M16" s="10">
        <f>'S4 GE after recession'!AK16</f>
        <v>0.15601466353222548</v>
      </c>
      <c r="N16" s="10">
        <f>'S4 GE after recession'!AL16</f>
        <v>9.0772750621923137E-2</v>
      </c>
      <c r="P16">
        <v>12</v>
      </c>
      <c r="Q16" s="13">
        <f t="shared" si="3"/>
        <v>2.5334160429969361</v>
      </c>
      <c r="R16" s="13">
        <f t="shared" si="0"/>
        <v>1.7729116272568612</v>
      </c>
      <c r="S16" s="13">
        <f t="shared" si="0"/>
        <v>1.1998831135557833</v>
      </c>
      <c r="T16" s="13">
        <f t="shared" si="0"/>
        <v>2.5888920507064537</v>
      </c>
      <c r="U16" s="13">
        <f t="shared" si="0"/>
        <v>1.4469686424143644</v>
      </c>
      <c r="V16" s="13">
        <f t="shared" si="0"/>
        <v>1.7754880227263765</v>
      </c>
      <c r="W16" s="13">
        <f t="shared" si="0"/>
        <v>2.5044777264323148</v>
      </c>
      <c r="Y16">
        <v>12</v>
      </c>
      <c r="Z16">
        <f t="shared" si="6"/>
        <v>0.20419236547192288</v>
      </c>
      <c r="AA16">
        <f t="shared" si="4"/>
        <v>0.64915515394605805</v>
      </c>
      <c r="AB16">
        <f t="shared" si="4"/>
        <v>0.28191659627936172</v>
      </c>
      <c r="AC16">
        <f t="shared" si="4"/>
        <v>0.25920737193563781</v>
      </c>
      <c r="AD16">
        <f t="shared" si="4"/>
        <v>8.7268183114055375E-3</v>
      </c>
      <c r="AE16">
        <f t="shared" si="4"/>
        <v>0.14132623757753393</v>
      </c>
      <c r="AF16">
        <f t="shared" si="4"/>
        <v>0.5175181693390849</v>
      </c>
      <c r="AH16" s="8">
        <v>12</v>
      </c>
      <c r="AI16" s="8">
        <f t="shared" si="7"/>
        <v>2.0237757086290085</v>
      </c>
      <c r="AJ16" s="8">
        <f t="shared" si="8"/>
        <v>1.4469686424143644</v>
      </c>
      <c r="AK16" s="8">
        <f t="shared" si="5"/>
        <v>1.7754880227263765</v>
      </c>
      <c r="AL16" s="8">
        <f t="shared" si="5"/>
        <v>2.5044777264323148</v>
      </c>
    </row>
    <row r="17" spans="1:38" x14ac:dyDescent="0.3">
      <c r="A17" s="1"/>
      <c r="B17">
        <v>13</v>
      </c>
      <c r="C17" s="5">
        <f>'S3 UE after recession'!C17</f>
        <v>5.9463327370304118</v>
      </c>
      <c r="D17" s="5">
        <f>'S3 UE after recession'!D17</f>
        <v>7.1524035352446651</v>
      </c>
      <c r="E17" s="5">
        <f>'S3 UE after recession'!E17</f>
        <v>7.4379630827220486</v>
      </c>
      <c r="F17" s="5">
        <f>'S3 UE after recession'!F17</f>
        <v>9.8458113904120754</v>
      </c>
      <c r="G17" s="13">
        <f>'S3 UE after recession'!G17+L17*$A$2/G$2</f>
        <v>6.9587512034718477</v>
      </c>
      <c r="H17" s="13">
        <f>'S3 UE after recession'!H17+M17*$A$2/H$2</f>
        <v>6.228122239464847</v>
      </c>
      <c r="I17" s="13">
        <f>'S3 UE after recession'!I17+N17*$A$2/I$2</f>
        <v>8.0662382047448897</v>
      </c>
      <c r="J17" s="5"/>
      <c r="K17" s="5"/>
      <c r="L17" s="10">
        <f>'S4 GE after recession'!AJ17</f>
        <v>4.673303558127273E-2</v>
      </c>
      <c r="M17" s="10">
        <f>'S4 GE after recession'!AK17</f>
        <v>0.15159863007553476</v>
      </c>
      <c r="N17" s="10">
        <f>'S4 GE after recession'!AL17</f>
        <v>0.12243825103605133</v>
      </c>
      <c r="P17">
        <v>13</v>
      </c>
      <c r="Q17" s="13">
        <f t="shared" si="3"/>
        <v>2.4130582099305387</v>
      </c>
      <c r="R17" s="13">
        <f t="shared" si="0"/>
        <v>2.3065108592007482</v>
      </c>
      <c r="S17" s="13">
        <f t="shared" si="0"/>
        <v>1.1664967063402241</v>
      </c>
      <c r="T17" s="13">
        <f t="shared" si="0"/>
        <v>2.6025452420646786</v>
      </c>
      <c r="U17" s="13">
        <f t="shared" si="0"/>
        <v>1.4533905951939232</v>
      </c>
      <c r="V17" s="13">
        <f t="shared" si="0"/>
        <v>1.9612869652923672</v>
      </c>
      <c r="W17" s="13">
        <f t="shared" si="0"/>
        <v>3.0993077612619961</v>
      </c>
      <c r="Y17">
        <v>13</v>
      </c>
      <c r="Z17">
        <f t="shared" si="6"/>
        <v>-0.12035783306639747</v>
      </c>
      <c r="AA17">
        <f t="shared" si="4"/>
        <v>0.53359923194388692</v>
      </c>
      <c r="AB17">
        <f t="shared" si="4"/>
        <v>-3.3386407215559188E-2</v>
      </c>
      <c r="AC17">
        <f t="shared" si="4"/>
        <v>1.3653191358224959E-2</v>
      </c>
      <c r="AD17">
        <f t="shared" si="4"/>
        <v>6.4219527795588149E-3</v>
      </c>
      <c r="AE17">
        <f t="shared" si="4"/>
        <v>0.18579894256599072</v>
      </c>
      <c r="AF17">
        <f t="shared" si="4"/>
        <v>0.59483003482968133</v>
      </c>
      <c r="AH17" s="8">
        <v>13</v>
      </c>
      <c r="AI17" s="8">
        <f t="shared" si="7"/>
        <v>2.1221527543840475</v>
      </c>
      <c r="AJ17" s="8">
        <f t="shared" si="8"/>
        <v>1.4533905951939232</v>
      </c>
      <c r="AK17" s="8">
        <f t="shared" si="5"/>
        <v>1.9612869652923672</v>
      </c>
      <c r="AL17" s="8">
        <f t="shared" si="5"/>
        <v>3.0993077612619961</v>
      </c>
    </row>
    <row r="18" spans="1:38" x14ac:dyDescent="0.3">
      <c r="A18" s="1"/>
      <c r="B18">
        <v>14</v>
      </c>
      <c r="C18" s="5">
        <f>'S3 UE after recession'!C18</f>
        <v>5.864622082939607</v>
      </c>
      <c r="D18" s="5">
        <f>'S3 UE after recession'!D18</f>
        <v>8.0545056266643744</v>
      </c>
      <c r="E18" s="5">
        <f>'S3 UE after recession'!E18</f>
        <v>7.35309019557267</v>
      </c>
      <c r="F18" s="5">
        <f>'S3 UE after recession'!F18</f>
        <v>10.130869482753949</v>
      </c>
      <c r="G18" s="13">
        <f>'S3 UE after recession'!G18+L18*$A$2/G$2</f>
        <v>6.9530136479556779</v>
      </c>
      <c r="H18" s="13">
        <f>'S3 UE after recession'!H18+M18*$A$2/H$2</f>
        <v>6.1514643029631824</v>
      </c>
      <c r="I18" s="13">
        <f>'S3 UE after recession'!I18+N18*$A$2/I$2</f>
        <v>8.5792190636021584</v>
      </c>
      <c r="J18" s="5"/>
      <c r="K18" s="5"/>
      <c r="L18" s="10">
        <f>'S4 GE after recession'!AJ18</f>
        <v>3.4763768936130202E-2</v>
      </c>
      <c r="M18" s="10">
        <f>'S4 GE after recession'!AK18</f>
        <v>0.18867108235659691</v>
      </c>
      <c r="N18" s="10">
        <f>'S4 GE after recession'!AL18</f>
        <v>0.12707145915344098</v>
      </c>
      <c r="P18">
        <v>14</v>
      </c>
      <c r="Q18" s="13">
        <f t="shared" si="3"/>
        <v>2.3313475558397339</v>
      </c>
      <c r="R18" s="13">
        <f t="shared" si="0"/>
        <v>3.2086129506204575</v>
      </c>
      <c r="S18" s="13">
        <f t="shared" si="0"/>
        <v>1.0816238191908454</v>
      </c>
      <c r="T18" s="13">
        <f t="shared" si="0"/>
        <v>2.8876033344065526</v>
      </c>
      <c r="U18" s="13">
        <f t="shared" si="0"/>
        <v>1.4476530396777534</v>
      </c>
      <c r="V18" s="13">
        <f t="shared" si="0"/>
        <v>1.8846290287907026</v>
      </c>
      <c r="W18" s="13">
        <f t="shared" si="0"/>
        <v>3.6122886201192648</v>
      </c>
      <c r="Y18">
        <v>14</v>
      </c>
      <c r="Z18">
        <f t="shared" si="6"/>
        <v>-8.1710654090804802E-2</v>
      </c>
      <c r="AA18">
        <f t="shared" si="4"/>
        <v>0.90210209141970932</v>
      </c>
      <c r="AB18">
        <f t="shared" si="4"/>
        <v>-8.4872887149378684E-2</v>
      </c>
      <c r="AC18">
        <f t="shared" si="4"/>
        <v>0.28505809234187396</v>
      </c>
      <c r="AD18">
        <f t="shared" si="4"/>
        <v>-5.7375555161698344E-3</v>
      </c>
      <c r="AE18">
        <f t="shared" si="4"/>
        <v>-7.6657936501664636E-2</v>
      </c>
      <c r="AF18">
        <f t="shared" si="4"/>
        <v>0.51298085885726863</v>
      </c>
      <c r="AH18" s="8">
        <v>14</v>
      </c>
      <c r="AI18" s="8">
        <f t="shared" si="7"/>
        <v>2.3772969150143974</v>
      </c>
      <c r="AJ18" s="8">
        <f t="shared" si="8"/>
        <v>1.4476530396777534</v>
      </c>
      <c r="AK18" s="8">
        <f t="shared" si="5"/>
        <v>1.8846290287907026</v>
      </c>
      <c r="AL18" s="8">
        <f t="shared" si="5"/>
        <v>3.6122886201192648</v>
      </c>
    </row>
    <row r="19" spans="1:38" x14ac:dyDescent="0.3">
      <c r="A19" s="1"/>
      <c r="B19">
        <v>15</v>
      </c>
      <c r="C19" s="5">
        <f>'S3 UE after recession'!C19</f>
        <v>5.9670954232725091</v>
      </c>
      <c r="D19" s="5">
        <f>'S3 UE after recession'!D19</f>
        <v>8.1055445373803572</v>
      </c>
      <c r="E19" s="5">
        <f>'S3 UE after recession'!E19</f>
        <v>7.2242368602249254</v>
      </c>
      <c r="F19" s="5">
        <f>'S3 UE after recession'!F19</f>
        <v>10.410496279708155</v>
      </c>
      <c r="G19" s="13">
        <f>'S3 UE after recession'!G19+L19*$A$2/G$2</f>
        <v>7.0533270069522152</v>
      </c>
      <c r="H19" s="13">
        <f>'S3 UE after recession'!H19+M19*$A$2/H$2</f>
        <v>6.1360007046004652</v>
      </c>
      <c r="I19" s="13">
        <f>'S3 UE after recession'!I19+N19*$A$2/I$2</f>
        <v>8.8836710081496779</v>
      </c>
      <c r="J19" s="5"/>
      <c r="K19" s="5"/>
      <c r="L19" s="10">
        <f>'S4 GE after recession'!AJ19</f>
        <v>3.7449250588550864E-2</v>
      </c>
      <c r="M19" s="10">
        <f>'S4 GE after recession'!AK19</f>
        <v>0.17992864068848879</v>
      </c>
      <c r="N19" s="10">
        <f>'S4 GE after recession'!AL19</f>
        <v>9.22812042721044E-2</v>
      </c>
      <c r="P19">
        <v>15</v>
      </c>
      <c r="Q19" s="13">
        <f t="shared" si="3"/>
        <v>2.433820896172636</v>
      </c>
      <c r="R19" s="13">
        <f t="shared" si="0"/>
        <v>3.2596518613364402</v>
      </c>
      <c r="S19" s="13">
        <f t="shared" si="0"/>
        <v>0.95277048384310081</v>
      </c>
      <c r="T19" s="13">
        <f t="shared" si="0"/>
        <v>3.1672301313607587</v>
      </c>
      <c r="U19" s="13">
        <f t="shared" si="0"/>
        <v>1.5479663986742906</v>
      </c>
      <c r="V19" s="13">
        <f t="shared" si="0"/>
        <v>1.8691654304279854</v>
      </c>
      <c r="W19" s="13">
        <f t="shared" si="0"/>
        <v>3.9167405646667843</v>
      </c>
      <c r="Y19">
        <v>15</v>
      </c>
      <c r="Z19">
        <f t="shared" si="6"/>
        <v>0.10247334033290212</v>
      </c>
      <c r="AA19">
        <f t="shared" si="4"/>
        <v>5.1038910715982766E-2</v>
      </c>
      <c r="AB19">
        <f t="shared" si="4"/>
        <v>-0.12885333534774457</v>
      </c>
      <c r="AC19">
        <f t="shared" si="4"/>
        <v>0.27962679695420611</v>
      </c>
      <c r="AD19">
        <f t="shared" si="4"/>
        <v>0.10031335899653726</v>
      </c>
      <c r="AE19">
        <f t="shared" si="4"/>
        <v>-1.5463598362717157E-2</v>
      </c>
      <c r="AF19">
        <f t="shared" si="4"/>
        <v>0.30445194454751956</v>
      </c>
      <c r="AH19" s="8">
        <v>15</v>
      </c>
      <c r="AI19" s="8">
        <f t="shared" si="7"/>
        <v>2.453368343178234</v>
      </c>
      <c r="AJ19" s="8">
        <f t="shared" si="8"/>
        <v>1.5479663986742906</v>
      </c>
      <c r="AK19" s="8">
        <f t="shared" si="5"/>
        <v>1.8691654304279854</v>
      </c>
      <c r="AL19" s="8">
        <f t="shared" si="5"/>
        <v>3.9167405646667843</v>
      </c>
    </row>
    <row r="20" spans="1:38" x14ac:dyDescent="0.3">
      <c r="A20" s="1"/>
      <c r="B20">
        <v>16</v>
      </c>
      <c r="C20" s="5">
        <f>'S3 UE after recession'!C20</f>
        <v>5.9073690229433211</v>
      </c>
      <c r="D20" s="5">
        <f>'S3 UE after recession'!D20</f>
        <v>8.5633016690817367</v>
      </c>
      <c r="E20" s="5">
        <f>'S3 UE after recession'!E20</f>
        <v>7.4838402519638896</v>
      </c>
      <c r="F20" s="5">
        <f>'S3 UE after recession'!F20</f>
        <v>10.750112561909051</v>
      </c>
      <c r="G20" s="13">
        <f>'S3 UE after recession'!G20+L20*$A$2/G$2</f>
        <v>7.1714110899582044</v>
      </c>
      <c r="H20" s="13">
        <f>'S3 UE after recession'!H20+M20*$A$2/H$2</f>
        <v>6.1418847249214119</v>
      </c>
      <c r="I20" s="13">
        <f>'S3 UE after recession'!I20+N20*$A$2/I$2</f>
        <v>9.143727817196492</v>
      </c>
      <c r="J20" s="5"/>
      <c r="K20" s="5"/>
      <c r="L20" s="10">
        <f>'S4 GE after recession'!AJ20</f>
        <v>6.4231133574283117E-2</v>
      </c>
      <c r="M20" s="10">
        <f>'S4 GE after recession'!AK20</f>
        <v>0.18403234903009702</v>
      </c>
      <c r="N20" s="10">
        <f>'S4 GE after recession'!AL20</f>
        <v>0.10109332748579147</v>
      </c>
      <c r="P20">
        <v>16</v>
      </c>
      <c r="Q20" s="13">
        <f t="shared" si="3"/>
        <v>2.374094495843448</v>
      </c>
      <c r="R20" s="13">
        <f t="shared" si="3"/>
        <v>3.7174089930378198</v>
      </c>
      <c r="S20" s="13">
        <f t="shared" si="3"/>
        <v>1.212373875582065</v>
      </c>
      <c r="T20" s="13">
        <f t="shared" si="3"/>
        <v>3.5068464135616537</v>
      </c>
      <c r="U20" s="13">
        <f t="shared" si="3"/>
        <v>1.6660504816802799</v>
      </c>
      <c r="V20" s="13">
        <f t="shared" si="3"/>
        <v>1.8750494507489321</v>
      </c>
      <c r="W20" s="13">
        <f t="shared" si="3"/>
        <v>4.1767973737135984</v>
      </c>
      <c r="Y20">
        <v>16</v>
      </c>
      <c r="Z20">
        <f t="shared" si="6"/>
        <v>-5.9726400329187967E-2</v>
      </c>
      <c r="AA20">
        <f t="shared" si="4"/>
        <v>0.45775713170137955</v>
      </c>
      <c r="AB20">
        <f t="shared" si="4"/>
        <v>0.25960339173896418</v>
      </c>
      <c r="AC20">
        <f t="shared" si="4"/>
        <v>0.33961628220089501</v>
      </c>
      <c r="AD20">
        <f t="shared" si="4"/>
        <v>0.11808408300598927</v>
      </c>
      <c r="AE20">
        <f t="shared" si="4"/>
        <v>5.8840203209467035E-3</v>
      </c>
      <c r="AF20">
        <f t="shared" si="4"/>
        <v>0.26005680904681405</v>
      </c>
      <c r="AH20" s="8">
        <v>16</v>
      </c>
      <c r="AI20" s="8">
        <f t="shared" si="7"/>
        <v>2.7026809445062465</v>
      </c>
      <c r="AJ20" s="8">
        <f t="shared" si="8"/>
        <v>1.6660504816802799</v>
      </c>
      <c r="AK20" s="8">
        <f t="shared" si="5"/>
        <v>1.8750494507489321</v>
      </c>
      <c r="AL20" s="8">
        <f t="shared" si="5"/>
        <v>4.1767973737135984</v>
      </c>
    </row>
    <row r="21" spans="1:38" x14ac:dyDescent="0.3">
      <c r="A21" s="1"/>
      <c r="B21">
        <v>17</v>
      </c>
      <c r="C21" s="5">
        <f>'S3 UE after recession'!C21</f>
        <v>5.9380757116538891</v>
      </c>
      <c r="D21" s="5">
        <f>'S3 UE after recession'!D21</f>
        <v>8.7902440068951488</v>
      </c>
      <c r="E21" s="5">
        <f>'S3 UE after recession'!E21</f>
        <v>7.4707553784272474</v>
      </c>
      <c r="F21" s="5">
        <f>'S3 UE after recession'!F21</f>
        <v>10.8486447071109</v>
      </c>
      <c r="G21" s="13">
        <f>'S3 UE after recession'!G21+L21*$A$2/G$2</f>
        <v>7.3976978601703429</v>
      </c>
      <c r="H21" s="13">
        <f>'S3 UE after recession'!H21+M21*$A$2/H$2</f>
        <v>6.1055093415085055</v>
      </c>
      <c r="I21" s="13">
        <f>'S3 UE after recession'!I21+N21*$A$2/I$2</f>
        <v>9.5587876606301805</v>
      </c>
      <c r="J21" s="5"/>
      <c r="K21" s="5"/>
      <c r="L21" s="10">
        <f>'S4 GE after recession'!AJ21</f>
        <v>7.1273103098139057E-2</v>
      </c>
      <c r="M21" s="10">
        <f>'S4 GE after recession'!AK21</f>
        <v>0.20052109249769101</v>
      </c>
      <c r="N21" s="10">
        <f>'S4 GE after recession'!AL21</f>
        <v>0.10102943694175925</v>
      </c>
      <c r="P21">
        <v>17</v>
      </c>
      <c r="Q21" s="13">
        <f t="shared" si="3"/>
        <v>2.404801184554016</v>
      </c>
      <c r="R21" s="13">
        <f t="shared" si="3"/>
        <v>3.9443513308512319</v>
      </c>
      <c r="S21" s="13">
        <f t="shared" si="3"/>
        <v>1.1992890020454228</v>
      </c>
      <c r="T21" s="13">
        <f t="shared" si="3"/>
        <v>3.605378558763503</v>
      </c>
      <c r="U21" s="13">
        <f t="shared" si="3"/>
        <v>1.8923372518924184</v>
      </c>
      <c r="V21" s="13">
        <f t="shared" si="3"/>
        <v>1.8386740673360258</v>
      </c>
      <c r="W21" s="13">
        <f t="shared" si="3"/>
        <v>4.5918572171472869</v>
      </c>
      <c r="Y21">
        <v>17</v>
      </c>
      <c r="Z21">
        <f t="shared" si="6"/>
        <v>3.0706688710568031E-2</v>
      </c>
      <c r="AA21">
        <f t="shared" si="6"/>
        <v>0.22694233781341211</v>
      </c>
      <c r="AB21">
        <f t="shared" si="6"/>
        <v>-1.3084873536642228E-2</v>
      </c>
      <c r="AC21">
        <f t="shared" si="6"/>
        <v>9.8532145201849275E-2</v>
      </c>
      <c r="AD21">
        <f t="shared" si="6"/>
        <v>0.2262867702121385</v>
      </c>
      <c r="AE21">
        <f t="shared" si="6"/>
        <v>-3.6375383412906359E-2</v>
      </c>
      <c r="AF21">
        <f t="shared" si="6"/>
        <v>0.41505984343368851</v>
      </c>
      <c r="AH21" s="8">
        <v>17</v>
      </c>
      <c r="AI21" s="8">
        <f t="shared" si="7"/>
        <v>2.7884550190535435</v>
      </c>
      <c r="AJ21" s="8">
        <f t="shared" si="8"/>
        <v>1.8923372518924184</v>
      </c>
      <c r="AK21" s="8">
        <f t="shared" si="8"/>
        <v>1.8386740673360258</v>
      </c>
      <c r="AL21" s="8">
        <f t="shared" si="8"/>
        <v>4.5918572171472869</v>
      </c>
    </row>
    <row r="22" spans="1:38" x14ac:dyDescent="0.3">
      <c r="A22" s="1"/>
      <c r="B22">
        <v>18</v>
      </c>
      <c r="C22" s="5">
        <f>'S3 UE after recession'!C22</f>
        <v>5.9123599264090982</v>
      </c>
      <c r="D22" s="5">
        <f>'S3 UE after recession'!D22</f>
        <v>8.9823612117080653</v>
      </c>
      <c r="F22" s="5">
        <f>'S3 UE after recession'!F22</f>
        <v>10.419621482451783</v>
      </c>
      <c r="G22" s="13">
        <f>'S3 UE after recession'!G22+L22*$A$2/G$2</f>
        <v>7.4296243770844708</v>
      </c>
      <c r="H22" s="13">
        <f>'S3 UE after recession'!H22+M22*$A$2/H$2</f>
        <v>5.9581550964415531</v>
      </c>
      <c r="I22" s="13">
        <f>'S3 UE after recession'!I22+N22*$A$2/I$2</f>
        <v>9.6892905614615046</v>
      </c>
      <c r="J22" s="5"/>
      <c r="K22" s="5"/>
      <c r="L22" s="10">
        <f>'S4 GE after recession'!AJ22</f>
        <v>7.0854005014850369E-2</v>
      </c>
      <c r="M22" s="10">
        <f>'S4 GE after recession'!AK22</f>
        <v>0.15312347683353064</v>
      </c>
      <c r="N22" s="10">
        <f>'S4 GE after recession'!AL22</f>
        <v>9.6272895612021653E-2</v>
      </c>
      <c r="P22">
        <v>18</v>
      </c>
      <c r="Q22" s="13">
        <f t="shared" si="3"/>
        <v>2.3790853993092251</v>
      </c>
      <c r="R22" s="13">
        <f t="shared" si="3"/>
        <v>4.1364685356641484</v>
      </c>
      <c r="T22" s="13">
        <f t="shared" si="3"/>
        <v>3.176355334104386</v>
      </c>
      <c r="U22" s="13">
        <f t="shared" si="3"/>
        <v>1.9242637688065463</v>
      </c>
      <c r="V22" s="13">
        <f t="shared" si="3"/>
        <v>1.6913198222690733</v>
      </c>
      <c r="W22" s="13">
        <f t="shared" si="3"/>
        <v>4.722360117978611</v>
      </c>
      <c r="Y22">
        <v>18</v>
      </c>
      <c r="Z22">
        <f t="shared" si="6"/>
        <v>-2.5715785244790901E-2</v>
      </c>
      <c r="AA22">
        <f t="shared" si="6"/>
        <v>0.1921172048129165</v>
      </c>
      <c r="AC22">
        <f t="shared" si="6"/>
        <v>-0.42902322465911702</v>
      </c>
      <c r="AD22">
        <f t="shared" si="6"/>
        <v>3.1926516914127845E-2</v>
      </c>
      <c r="AE22">
        <f t="shared" si="6"/>
        <v>-0.14735424506695249</v>
      </c>
      <c r="AF22">
        <f t="shared" si="6"/>
        <v>0.1305029008313241</v>
      </c>
      <c r="AH22" s="8">
        <v>18</v>
      </c>
      <c r="AI22" s="8">
        <f t="shared" si="7"/>
        <v>2.7009144173565462</v>
      </c>
      <c r="AJ22" s="8">
        <f t="shared" ref="AJ22:AL37" si="9">AJ21+AD22</f>
        <v>1.9242637688065463</v>
      </c>
      <c r="AK22" s="8">
        <f t="shared" si="9"/>
        <v>1.6913198222690733</v>
      </c>
      <c r="AL22" s="8">
        <f t="shared" si="9"/>
        <v>4.722360117978611</v>
      </c>
    </row>
    <row r="23" spans="1:38" x14ac:dyDescent="0.3">
      <c r="A23" s="1"/>
      <c r="B23">
        <v>19</v>
      </c>
      <c r="C23" s="5">
        <f>'S3 UE after recession'!C23</f>
        <v>5.9698838036518858</v>
      </c>
      <c r="D23" s="5">
        <f>'S3 UE after recession'!D23</f>
        <v>8.7843975420785458</v>
      </c>
      <c r="F23" s="5">
        <f>'S3 UE after recession'!F23</f>
        <v>10.435309217781153</v>
      </c>
      <c r="G23" s="13">
        <f>'S3 UE after recession'!G23+L23*$A$2/G$2</f>
        <v>7.6246394547491745</v>
      </c>
      <c r="H23" s="13">
        <f>'S3 UE after recession'!H23+M23*$A$2/H$2</f>
        <v>6.0553656136616922</v>
      </c>
      <c r="I23" s="13">
        <f>'S3 UE after recession'!I23+N23*$A$2/I$2</f>
        <v>9.6072277581166166</v>
      </c>
      <c r="J23" s="5"/>
      <c r="K23" s="5"/>
      <c r="L23" s="10">
        <f>'S4 GE after recession'!AJ23</f>
        <v>0.10099117727961564</v>
      </c>
      <c r="M23" s="10">
        <f>'S4 GE after recession'!AK23</f>
        <v>0.17925626073424022</v>
      </c>
      <c r="N23" s="10">
        <f>'S4 GE after recession'!AL23</f>
        <v>7.9960848694920525E-2</v>
      </c>
      <c r="P23">
        <v>19</v>
      </c>
      <c r="Q23" s="13">
        <f t="shared" si="3"/>
        <v>2.4366092765520126</v>
      </c>
      <c r="R23" s="13">
        <f t="shared" si="3"/>
        <v>3.9385048660346289</v>
      </c>
      <c r="T23" s="13">
        <f t="shared" si="3"/>
        <v>3.1920430694337565</v>
      </c>
      <c r="U23" s="13">
        <f t="shared" si="3"/>
        <v>2.11927884647125</v>
      </c>
      <c r="V23" s="13">
        <f t="shared" si="3"/>
        <v>1.7885303394892125</v>
      </c>
      <c r="W23" s="13">
        <f t="shared" si="3"/>
        <v>4.640297314633723</v>
      </c>
      <c r="Y23">
        <v>19</v>
      </c>
      <c r="Z23">
        <f t="shared" si="6"/>
        <v>5.7523877242787513E-2</v>
      </c>
      <c r="AA23">
        <f t="shared" si="6"/>
        <v>-0.1979636696295195</v>
      </c>
      <c r="AC23">
        <f t="shared" si="6"/>
        <v>1.5687735329370511E-2</v>
      </c>
      <c r="AD23">
        <f t="shared" si="6"/>
        <v>0.19501507766470372</v>
      </c>
      <c r="AE23">
        <f t="shared" si="6"/>
        <v>9.7210517220139181E-2</v>
      </c>
      <c r="AF23">
        <f t="shared" si="6"/>
        <v>-8.2062803344888025E-2</v>
      </c>
      <c r="AH23" s="8">
        <v>19</v>
      </c>
      <c r="AI23" s="8">
        <f t="shared" si="7"/>
        <v>2.6593303983374259</v>
      </c>
      <c r="AJ23" s="8">
        <f t="shared" si="9"/>
        <v>2.11927884647125</v>
      </c>
      <c r="AK23" s="8">
        <f t="shared" si="9"/>
        <v>1.7885303394892125</v>
      </c>
      <c r="AL23" s="8">
        <f t="shared" si="9"/>
        <v>4.640297314633723</v>
      </c>
    </row>
    <row r="24" spans="1:38" x14ac:dyDescent="0.3">
      <c r="A24" s="1"/>
      <c r="B24">
        <v>20</v>
      </c>
      <c r="C24" s="5">
        <f>'S3 UE after recession'!C24</f>
        <v>6.0633259716792836</v>
      </c>
      <c r="D24" s="5">
        <f>'S3 UE after recession'!D24</f>
        <v>8.6438136161070407</v>
      </c>
      <c r="F24" s="5">
        <f>'S3 UE after recession'!F24</f>
        <v>10.315859911201136</v>
      </c>
      <c r="G24" s="13">
        <f>'S3 UE after recession'!G24+L24*$A$2/G$2</f>
        <v>7.6032481669554954</v>
      </c>
      <c r="H24" s="13">
        <f>'S3 UE after recession'!H24+M24*$A$2/H$2</f>
        <v>6.1988041841319141</v>
      </c>
      <c r="I24" s="13">
        <f>'S3 UE after recession'!I24+N24*$A$2/I$2</f>
        <v>9.7426517709881892</v>
      </c>
      <c r="J24" s="5"/>
      <c r="K24" s="5"/>
      <c r="L24" s="10">
        <f>'S4 GE after recession'!AJ24</f>
        <v>9.9433760941824101E-2</v>
      </c>
      <c r="M24" s="10">
        <f>'S4 GE after recession'!AK24</f>
        <v>0.1717552086753904</v>
      </c>
      <c r="N24" s="10">
        <f>'S4 GE after recession'!AL24</f>
        <v>7.2374746146198543E-2</v>
      </c>
      <c r="P24">
        <v>20</v>
      </c>
      <c r="Q24" s="13">
        <f t="shared" si="3"/>
        <v>2.5300514445794104</v>
      </c>
      <c r="R24" s="13">
        <f t="shared" si="3"/>
        <v>3.7979209400631238</v>
      </c>
      <c r="T24" s="13">
        <f t="shared" si="3"/>
        <v>3.0725937628537388</v>
      </c>
      <c r="U24" s="13">
        <f t="shared" si="3"/>
        <v>2.0978875586775709</v>
      </c>
      <c r="V24" s="13">
        <f t="shared" si="3"/>
        <v>1.9319689099594344</v>
      </c>
      <c r="W24" s="13">
        <f t="shared" si="3"/>
        <v>4.7757213275052957</v>
      </c>
      <c r="Y24">
        <v>20</v>
      </c>
      <c r="Z24">
        <f t="shared" si="6"/>
        <v>9.3442168027397798E-2</v>
      </c>
      <c r="AA24">
        <f t="shared" si="6"/>
        <v>-0.14058392597150515</v>
      </c>
      <c r="AC24">
        <f t="shared" si="6"/>
        <v>-0.11944930658001773</v>
      </c>
      <c r="AD24">
        <f t="shared" si="6"/>
        <v>-2.1391287793679048E-2</v>
      </c>
      <c r="AE24">
        <f t="shared" si="6"/>
        <v>0.1434385704702219</v>
      </c>
      <c r="AF24">
        <f t="shared" si="6"/>
        <v>0.13542401287157269</v>
      </c>
      <c r="AH24" s="8">
        <v>20</v>
      </c>
      <c r="AI24" s="8">
        <f t="shared" si="7"/>
        <v>2.6038000434960509</v>
      </c>
      <c r="AJ24" s="8">
        <f t="shared" si="9"/>
        <v>2.0978875586775709</v>
      </c>
      <c r="AK24" s="8">
        <f t="shared" si="9"/>
        <v>1.9319689099594344</v>
      </c>
      <c r="AL24" s="8">
        <f t="shared" si="9"/>
        <v>4.7757213275052957</v>
      </c>
    </row>
    <row r="25" spans="1:38" x14ac:dyDescent="0.3">
      <c r="A25" s="1"/>
      <c r="B25">
        <v>21</v>
      </c>
      <c r="C25" s="5">
        <f>'S3 UE after recession'!C25</f>
        <v>5.9505965939266616</v>
      </c>
      <c r="D25" s="5">
        <f>'S3 UE after recession'!D25</f>
        <v>8.4195322954057907</v>
      </c>
      <c r="F25" s="5">
        <f>'S3 UE after recession'!F25</f>
        <v>10.16710578554156</v>
      </c>
      <c r="G25" s="13">
        <f>'S3 UE after recession'!G25+L25*$A$2/G$2</f>
        <v>7.5834359069597133</v>
      </c>
      <c r="H25" s="13">
        <f>'S3 UE after recession'!H25+M25*$A$2/H$2</f>
        <v>6.2939641148995227</v>
      </c>
      <c r="I25" s="13">
        <f>'S3 UE after recession'!I25+N25*$A$2/I$2</f>
        <v>9.8252131234353808</v>
      </c>
      <c r="J25" s="5"/>
      <c r="K25" s="5"/>
      <c r="L25" s="10">
        <f>'S4 GE after recession'!AJ25</f>
        <v>0.1147044087934582</v>
      </c>
      <c r="M25" s="10">
        <f>'S4 GE after recession'!AK25</f>
        <v>0.17887260831638127</v>
      </c>
      <c r="N25" s="10">
        <f>'S4 GE after recession'!AL25</f>
        <v>3.6537610087567923E-2</v>
      </c>
      <c r="P25">
        <v>21</v>
      </c>
      <c r="Q25" s="13">
        <f t="shared" si="3"/>
        <v>2.4173220668267885</v>
      </c>
      <c r="R25" s="13">
        <f t="shared" si="3"/>
        <v>3.5736396193618738</v>
      </c>
      <c r="T25" s="13">
        <f t="shared" si="3"/>
        <v>2.9238396371941633</v>
      </c>
      <c r="U25" s="13">
        <f t="shared" si="3"/>
        <v>2.0780752986817888</v>
      </c>
      <c r="V25" s="13">
        <f t="shared" si="3"/>
        <v>2.0271288407270429</v>
      </c>
      <c r="W25" s="13">
        <f t="shared" si="3"/>
        <v>4.8582826799524872</v>
      </c>
      <c r="Y25">
        <v>21</v>
      </c>
      <c r="Z25">
        <f t="shared" si="6"/>
        <v>-0.11272937775262193</v>
      </c>
      <c r="AA25">
        <f t="shared" si="6"/>
        <v>-0.22428132070124995</v>
      </c>
      <c r="AC25">
        <f t="shared" si="6"/>
        <v>-0.14875412565957546</v>
      </c>
      <c r="AD25">
        <f t="shared" si="6"/>
        <v>-1.9812259995782178E-2</v>
      </c>
      <c r="AE25">
        <f t="shared" si="6"/>
        <v>9.5159930767608536E-2</v>
      </c>
      <c r="AF25">
        <f t="shared" si="6"/>
        <v>8.2561352447191538E-2</v>
      </c>
      <c r="AH25" s="8">
        <v>21</v>
      </c>
      <c r="AI25" s="8">
        <f t="shared" si="7"/>
        <v>2.4418784354582352</v>
      </c>
      <c r="AJ25" s="8">
        <f t="shared" si="9"/>
        <v>2.0780752986817888</v>
      </c>
      <c r="AK25" s="8">
        <f t="shared" si="9"/>
        <v>2.0271288407270429</v>
      </c>
      <c r="AL25" s="8">
        <f t="shared" si="9"/>
        <v>4.8582826799524872</v>
      </c>
    </row>
    <row r="26" spans="1:38" x14ac:dyDescent="0.3">
      <c r="A26" s="1"/>
      <c r="B26">
        <v>22</v>
      </c>
      <c r="C26" s="5">
        <f>'S3 UE after recession'!C26</f>
        <v>5.8370251673107738</v>
      </c>
      <c r="D26" s="5">
        <f>'S3 UE after recession'!D26</f>
        <v>8.410649455425574</v>
      </c>
      <c r="F26" s="5">
        <f>'S3 UE after recession'!F26</f>
        <v>10.067150438643994</v>
      </c>
      <c r="G26" s="13">
        <f>'S3 UE after recession'!G26+L26*$A$2/G$2</f>
        <v>7.8516622675718253</v>
      </c>
      <c r="H26" s="13">
        <f>'S3 UE after recession'!H26+M26*$A$2/H$2</f>
        <v>6.1122903402186282</v>
      </c>
      <c r="I26" s="13">
        <f>'S3 UE after recession'!I26+N26*$A$2/I$2</f>
        <v>10.128964856332058</v>
      </c>
      <c r="J26" s="5"/>
      <c r="K26" s="5"/>
      <c r="L26" s="10">
        <f>'S4 GE after recession'!AJ26</f>
        <v>0.12907477832906994</v>
      </c>
      <c r="M26" s="10">
        <f>'S4 GE after recession'!AK26</f>
        <v>0.14506176729320525</v>
      </c>
      <c r="N26" s="10">
        <f>'S4 GE after recession'!AL26</f>
        <v>6.6784002836973666E-2</v>
      </c>
      <c r="P26">
        <v>22</v>
      </c>
      <c r="Q26" s="13">
        <f t="shared" si="3"/>
        <v>2.3037506402109007</v>
      </c>
      <c r="R26" s="13">
        <f t="shared" si="3"/>
        <v>3.564756779381657</v>
      </c>
      <c r="T26" s="13">
        <f t="shared" si="3"/>
        <v>2.823884290296597</v>
      </c>
      <c r="U26" s="13">
        <f t="shared" si="3"/>
        <v>2.3463016592939008</v>
      </c>
      <c r="V26" s="13">
        <f t="shared" si="3"/>
        <v>1.8454550660461484</v>
      </c>
      <c r="W26" s="13">
        <f t="shared" si="3"/>
        <v>5.162034412849164</v>
      </c>
      <c r="Y26">
        <v>22</v>
      </c>
      <c r="Z26">
        <f t="shared" si="6"/>
        <v>-0.11357142661588782</v>
      </c>
      <c r="AA26">
        <f t="shared" si="6"/>
        <v>-8.8828399802167723E-3</v>
      </c>
      <c r="AC26">
        <f t="shared" si="6"/>
        <v>-9.9955346897566244E-2</v>
      </c>
      <c r="AD26">
        <f t="shared" si="6"/>
        <v>0.26822636061211202</v>
      </c>
      <c r="AE26">
        <f t="shared" si="6"/>
        <v>-0.18167377468089452</v>
      </c>
      <c r="AF26">
        <f t="shared" si="6"/>
        <v>0.30375173289667678</v>
      </c>
      <c r="AH26" s="8">
        <v>22</v>
      </c>
      <c r="AI26" s="8">
        <f t="shared" si="7"/>
        <v>2.3677418976270115</v>
      </c>
      <c r="AJ26" s="8">
        <f t="shared" si="9"/>
        <v>2.3463016592939008</v>
      </c>
      <c r="AK26" s="8">
        <f t="shared" si="9"/>
        <v>1.8454550660461484</v>
      </c>
      <c r="AL26" s="8">
        <f t="shared" si="9"/>
        <v>5.162034412849164</v>
      </c>
    </row>
    <row r="27" spans="1:38" x14ac:dyDescent="0.3">
      <c r="A27" s="1"/>
      <c r="B27">
        <v>23</v>
      </c>
      <c r="C27" s="5">
        <f>'S3 UE after recession'!C27</f>
        <v>6.0392239462660022</v>
      </c>
      <c r="D27" s="5">
        <f>'S3 UE after recession'!D27</f>
        <v>8.37726882153882</v>
      </c>
      <c r="F27" s="5">
        <f>'S3 UE after recession'!F27</f>
        <v>10.051931104139292</v>
      </c>
      <c r="G27" s="13">
        <f>'S3 UE after recession'!G27+L27*$A$2/G$2</f>
        <v>8.0190978403502093</v>
      </c>
      <c r="H27" s="13">
        <f>'S3 UE after recession'!H27+M27*$A$2/H$2</f>
        <v>6.1115890206355763</v>
      </c>
      <c r="I27" s="13">
        <f>'S3 UE after recession'!I27+N27*$A$2/I$2</f>
        <v>9.9923664454227374</v>
      </c>
      <c r="J27" s="5"/>
      <c r="K27" s="5"/>
      <c r="L27" s="10">
        <f>'S4 GE after recession'!AJ27</f>
        <v>0.10660849474210422</v>
      </c>
      <c r="M27" s="10">
        <f>'S4 GE after recession'!AK27</f>
        <v>0.11264489121677414</v>
      </c>
      <c r="N27" s="10">
        <f>'S4 GE after recession'!AL27</f>
        <v>5.2228140384005708E-2</v>
      </c>
      <c r="P27">
        <v>23</v>
      </c>
      <c r="Q27" s="13">
        <f t="shared" si="3"/>
        <v>2.5059494191661291</v>
      </c>
      <c r="R27" s="13">
        <f t="shared" si="3"/>
        <v>3.5313761454949031</v>
      </c>
      <c r="T27" s="13">
        <f t="shared" si="3"/>
        <v>2.8086649557918957</v>
      </c>
      <c r="U27" s="13">
        <f t="shared" si="3"/>
        <v>2.5137372320722848</v>
      </c>
      <c r="V27" s="13">
        <f t="shared" si="3"/>
        <v>1.8447537464630965</v>
      </c>
      <c r="W27" s="13">
        <f t="shared" si="3"/>
        <v>5.0254360019398439</v>
      </c>
      <c r="Y27">
        <v>23</v>
      </c>
      <c r="Z27">
        <f t="shared" si="6"/>
        <v>0.20219877895522842</v>
      </c>
      <c r="AA27">
        <f t="shared" si="6"/>
        <v>-3.3380633886753941E-2</v>
      </c>
      <c r="AC27">
        <f t="shared" si="6"/>
        <v>-1.5219334504701365E-2</v>
      </c>
      <c r="AD27">
        <f t="shared" si="6"/>
        <v>0.16743557277838406</v>
      </c>
      <c r="AE27">
        <f t="shared" si="6"/>
        <v>-7.0131958305186259E-4</v>
      </c>
      <c r="AF27">
        <f t="shared" si="6"/>
        <v>-0.13659841090932012</v>
      </c>
      <c r="AH27" s="8">
        <v>23</v>
      </c>
      <c r="AI27" s="8">
        <f t="shared" si="7"/>
        <v>2.4189415011482693</v>
      </c>
      <c r="AJ27" s="8">
        <f t="shared" si="9"/>
        <v>2.5137372320722848</v>
      </c>
      <c r="AK27" s="8">
        <f t="shared" si="9"/>
        <v>1.8447537464630965</v>
      </c>
      <c r="AL27" s="8">
        <f t="shared" si="9"/>
        <v>5.0254360019398439</v>
      </c>
    </row>
    <row r="28" spans="1:38" x14ac:dyDescent="0.3">
      <c r="A28" s="1"/>
      <c r="B28">
        <v>24</v>
      </c>
      <c r="C28" s="5">
        <f>'S3 UE after recession'!C28</f>
        <v>6.0192700729927013</v>
      </c>
      <c r="D28" s="5">
        <f>'S3 UE after recession'!D28</f>
        <v>8.2694960212201583</v>
      </c>
      <c r="F28" s="5">
        <f>'S3 UE after recession'!F28</f>
        <v>9.4384194137227517</v>
      </c>
      <c r="G28" s="13">
        <f>'S3 UE after recession'!G28+L28*$A$2/G$2</f>
        <v>7.9189267004733832</v>
      </c>
      <c r="H28" s="13">
        <f>'S3 UE after recession'!H28+M28*$A$2/H$2</f>
        <v>6.070607774009968</v>
      </c>
      <c r="I28" s="13">
        <f>'S3 UE after recession'!I28+N28*$A$2/I$2</f>
        <v>9.923409934193602</v>
      </c>
      <c r="J28" s="5"/>
      <c r="K28" s="5"/>
      <c r="L28" s="10">
        <f>'S4 GE after recession'!AJ28</f>
        <v>0.13488309386162944</v>
      </c>
      <c r="M28" s="10">
        <f>'S4 GE after recession'!AK28</f>
        <v>0.10016429979126996</v>
      </c>
      <c r="N28" s="10">
        <f>'S4 GE after recession'!AL28</f>
        <v>3.400101395552603E-2</v>
      </c>
      <c r="P28">
        <v>24</v>
      </c>
      <c r="Q28" s="13">
        <f t="shared" si="3"/>
        <v>2.4859955458928282</v>
      </c>
      <c r="R28" s="13">
        <f t="shared" si="3"/>
        <v>3.4236033451762413</v>
      </c>
      <c r="T28" s="13">
        <f t="shared" si="3"/>
        <v>2.1951532653753549</v>
      </c>
      <c r="U28" s="13">
        <f t="shared" si="3"/>
        <v>2.4135660921954587</v>
      </c>
      <c r="V28" s="13">
        <f t="shared" si="3"/>
        <v>1.8037724998374882</v>
      </c>
      <c r="W28" s="13">
        <f t="shared" si="3"/>
        <v>4.9564794907107084</v>
      </c>
      <c r="Y28">
        <v>24</v>
      </c>
      <c r="Z28">
        <f t="shared" si="6"/>
        <v>-1.9953873273300893E-2</v>
      </c>
      <c r="AA28">
        <f t="shared" si="6"/>
        <v>-0.10777280031866177</v>
      </c>
      <c r="AC28">
        <f t="shared" si="6"/>
        <v>-0.61351169041654074</v>
      </c>
      <c r="AD28">
        <f t="shared" si="6"/>
        <v>-0.10017113987682613</v>
      </c>
      <c r="AE28">
        <f t="shared" si="6"/>
        <v>-4.0981246625608314E-2</v>
      </c>
      <c r="AF28">
        <f t="shared" si="6"/>
        <v>-6.8956511229135486E-2</v>
      </c>
      <c r="AH28" s="8">
        <v>24</v>
      </c>
      <c r="AI28" s="8">
        <f t="shared" si="7"/>
        <v>2.1718620464787683</v>
      </c>
      <c r="AJ28" s="8">
        <f t="shared" si="9"/>
        <v>2.4135660921954587</v>
      </c>
      <c r="AK28" s="8">
        <f t="shared" si="9"/>
        <v>1.8037724998374882</v>
      </c>
      <c r="AL28" s="8">
        <f t="shared" si="9"/>
        <v>4.9564794907107084</v>
      </c>
    </row>
    <row r="29" spans="1:38" x14ac:dyDescent="0.3">
      <c r="A29" s="1"/>
      <c r="B29">
        <v>25</v>
      </c>
      <c r="C29" s="5">
        <f>'S3 UE after recession'!C29</f>
        <v>5.8375398357719419</v>
      </c>
      <c r="D29" s="5">
        <f>'S3 UE after recession'!D29</f>
        <v>8.2026078022222464</v>
      </c>
      <c r="F29" s="5">
        <f>'S3 UE after recession'!F29</f>
        <v>9.4652992488706325</v>
      </c>
      <c r="G29" s="13">
        <f>'S3 UE after recession'!G29+L29*$A$2/G$2</f>
        <v>7.9229852772978004</v>
      </c>
      <c r="H29" s="13">
        <f>'S3 UE after recession'!H29+M29*$A$2/H$2</f>
        <v>6.1804685468719818</v>
      </c>
      <c r="I29" s="13">
        <f>'S3 UE after recession'!I29+N29*$A$2/I$2</f>
        <v>9.8356553846630526</v>
      </c>
      <c r="J29" s="5"/>
      <c r="K29" s="5"/>
      <c r="L29" s="10">
        <f>'S4 GE after recession'!AJ29</f>
        <v>0.16424933472238495</v>
      </c>
      <c r="M29" s="10">
        <f>'S4 GE after recession'!AK29</f>
        <v>7.6142141183757228E-2</v>
      </c>
      <c r="N29" s="10">
        <f>'S4 GE after recession'!AL29</f>
        <v>2.6299340080328353E-2</v>
      </c>
      <c r="P29">
        <v>25</v>
      </c>
      <c r="Q29" s="13">
        <f t="shared" si="3"/>
        <v>2.3042653086720688</v>
      </c>
      <c r="R29" s="13">
        <f t="shared" si="3"/>
        <v>3.3567151261783295</v>
      </c>
      <c r="T29" s="13">
        <f t="shared" si="3"/>
        <v>2.2220331005232357</v>
      </c>
      <c r="U29" s="13">
        <f t="shared" si="3"/>
        <v>2.4176246690198759</v>
      </c>
      <c r="V29" s="13">
        <f t="shared" si="3"/>
        <v>1.913633272699502</v>
      </c>
      <c r="W29" s="13">
        <f t="shared" si="3"/>
        <v>4.868724941180159</v>
      </c>
      <c r="Y29">
        <v>25</v>
      </c>
      <c r="Z29">
        <f t="shared" si="6"/>
        <v>-0.18173023722075943</v>
      </c>
      <c r="AA29">
        <f t="shared" si="6"/>
        <v>-6.6888218997911864E-2</v>
      </c>
      <c r="AC29">
        <f t="shared" si="6"/>
        <v>2.6879835147880726E-2</v>
      </c>
      <c r="AD29">
        <f t="shared" si="6"/>
        <v>4.0585768244172371E-3</v>
      </c>
      <c r="AE29">
        <f t="shared" si="6"/>
        <v>0.10986077286201379</v>
      </c>
      <c r="AF29">
        <f t="shared" si="6"/>
        <v>-8.7754549530549397E-2</v>
      </c>
      <c r="AH29" s="8">
        <v>25</v>
      </c>
      <c r="AI29" s="8">
        <f t="shared" si="7"/>
        <v>2.0979491727885047</v>
      </c>
      <c r="AJ29" s="8">
        <f t="shared" si="9"/>
        <v>2.4176246690198759</v>
      </c>
      <c r="AK29" s="8">
        <f t="shared" si="9"/>
        <v>1.913633272699502</v>
      </c>
      <c r="AL29" s="8">
        <f t="shared" si="9"/>
        <v>4.868724941180159</v>
      </c>
    </row>
    <row r="30" spans="1:38" x14ac:dyDescent="0.3">
      <c r="A30" s="1"/>
      <c r="B30">
        <v>26</v>
      </c>
      <c r="C30" s="5">
        <f>'S3 UE after recession'!C30</f>
        <v>5.7278348598261193</v>
      </c>
      <c r="D30" s="5">
        <f>'S3 UE after recession'!D30</f>
        <v>7.9360397750015803</v>
      </c>
      <c r="F30" s="5">
        <f>'S3 UE after recession'!F30</f>
        <v>9.1559956544194918</v>
      </c>
      <c r="G30" s="13">
        <f>'S3 UE after recession'!G30+L30*$A$2/G$2</f>
        <v>7.8371396550619412</v>
      </c>
      <c r="H30" s="13">
        <f>'S3 UE after recession'!H30+M30*$A$2/H$2</f>
        <v>6.2241493596460291</v>
      </c>
      <c r="I30" s="13">
        <f>'S3 UE after recession'!I30+N30*$A$2/I$2</f>
        <v>9.8244710074269594</v>
      </c>
      <c r="J30" s="5"/>
      <c r="K30" s="5"/>
      <c r="L30" s="10">
        <f>'S4 GE after recession'!AJ30</f>
        <v>0.11822010726240978</v>
      </c>
      <c r="M30" s="10">
        <f>'S4 GE after recession'!AK30</f>
        <v>5.8286254399824759E-2</v>
      </c>
      <c r="N30" s="10">
        <f>'S4 GE after recession'!AL30</f>
        <v>7.611151114483565E-3</v>
      </c>
      <c r="P30">
        <v>26</v>
      </c>
      <c r="Q30" s="13">
        <f t="shared" si="3"/>
        <v>2.1945603327262462</v>
      </c>
      <c r="R30" s="13">
        <f t="shared" si="3"/>
        <v>3.0901470989576634</v>
      </c>
      <c r="T30" s="13">
        <f t="shared" si="3"/>
        <v>1.912729506072095</v>
      </c>
      <c r="U30" s="13">
        <f t="shared" si="3"/>
        <v>2.3317790467840167</v>
      </c>
      <c r="V30" s="13">
        <f t="shared" si="3"/>
        <v>1.9573140854735493</v>
      </c>
      <c r="W30" s="13">
        <f t="shared" si="3"/>
        <v>4.8575405639440659</v>
      </c>
      <c r="Y30">
        <v>26</v>
      </c>
      <c r="Z30">
        <f t="shared" si="6"/>
        <v>-0.10970497594582262</v>
      </c>
      <c r="AA30">
        <f t="shared" si="6"/>
        <v>-0.26656802722066608</v>
      </c>
      <c r="AC30">
        <f t="shared" si="6"/>
        <v>-0.30930359445114064</v>
      </c>
      <c r="AD30">
        <f t="shared" si="6"/>
        <v>-8.5845622235859231E-2</v>
      </c>
      <c r="AE30">
        <f t="shared" si="6"/>
        <v>4.368081277404734E-2</v>
      </c>
      <c r="AF30">
        <f t="shared" si="6"/>
        <v>-1.1184377236093113E-2</v>
      </c>
      <c r="AH30" s="8">
        <v>26</v>
      </c>
      <c r="AI30" s="8">
        <f t="shared" si="7"/>
        <v>1.869423640249295</v>
      </c>
      <c r="AJ30" s="8">
        <f t="shared" si="9"/>
        <v>2.3317790467840167</v>
      </c>
      <c r="AK30" s="8">
        <f t="shared" si="9"/>
        <v>1.9573140854735493</v>
      </c>
      <c r="AL30" s="8">
        <f t="shared" si="9"/>
        <v>4.8575405639440659</v>
      </c>
    </row>
    <row r="31" spans="1:38" x14ac:dyDescent="0.3">
      <c r="A31" s="1"/>
      <c r="B31">
        <v>27</v>
      </c>
      <c r="C31" s="5">
        <f>'S3 UE after recession'!C31</f>
        <v>5.8168131068801889</v>
      </c>
      <c r="D31" s="5">
        <f>'S3 UE after recession'!D31</f>
        <v>7.711741299816838</v>
      </c>
      <c r="F31" s="5">
        <f>'S3 UE after recession'!F31</f>
        <v>8.833515000982791</v>
      </c>
      <c r="G31" s="13">
        <f>'S3 UE after recession'!G31+L31*$A$2/G$2</f>
        <v>7.595375373136168</v>
      </c>
      <c r="H31" s="13">
        <f>'S3 UE after recession'!H31+M31*$A$2/H$2</f>
        <v>6.4375320355862629</v>
      </c>
      <c r="I31" s="13">
        <f>'S3 UE after recession'!I31+N31*$A$2/I$2</f>
        <v>9.8937599921742407</v>
      </c>
      <c r="J31" s="5"/>
      <c r="K31" s="5"/>
      <c r="L31" s="10">
        <f>'S4 GE after recession'!AJ31</f>
        <v>0.13350215965004505</v>
      </c>
      <c r="M31" s="10">
        <f>'S4 GE after recession'!AK31</f>
        <v>7.2241825029419754E-2</v>
      </c>
      <c r="N31" s="10">
        <f>'S4 GE after recession'!AL31</f>
        <v>1.3710247426513472E-2</v>
      </c>
      <c r="P31">
        <v>27</v>
      </c>
      <c r="Q31" s="13">
        <f t="shared" si="3"/>
        <v>2.2835385797803158</v>
      </c>
      <c r="R31" s="13">
        <f t="shared" si="3"/>
        <v>2.865848623772921</v>
      </c>
      <c r="T31" s="13">
        <f t="shared" si="3"/>
        <v>1.5902488526353942</v>
      </c>
      <c r="U31" s="13">
        <f t="shared" si="3"/>
        <v>2.0900147648582434</v>
      </c>
      <c r="V31" s="13">
        <f t="shared" si="3"/>
        <v>2.1706967614137831</v>
      </c>
      <c r="W31" s="13">
        <f t="shared" si="3"/>
        <v>4.9268295486913471</v>
      </c>
      <c r="Y31">
        <v>27</v>
      </c>
      <c r="Z31">
        <f t="shared" si="6"/>
        <v>8.8978247054069648E-2</v>
      </c>
      <c r="AA31">
        <f t="shared" si="6"/>
        <v>-0.22429847518474233</v>
      </c>
      <c r="AC31">
        <f t="shared" si="6"/>
        <v>-0.32248065343670085</v>
      </c>
      <c r="AD31">
        <f t="shared" si="6"/>
        <v>-0.24176428192577326</v>
      </c>
      <c r="AE31">
        <f t="shared" si="6"/>
        <v>0.21338267594023375</v>
      </c>
      <c r="AF31">
        <f t="shared" si="6"/>
        <v>6.928898474728129E-2</v>
      </c>
      <c r="AH31" s="8">
        <v>27</v>
      </c>
      <c r="AI31" s="8">
        <f t="shared" si="7"/>
        <v>1.7168233463935039</v>
      </c>
      <c r="AJ31" s="8">
        <f t="shared" si="9"/>
        <v>2.0900147648582434</v>
      </c>
      <c r="AK31" s="8">
        <f t="shared" si="9"/>
        <v>2.1706967614137831</v>
      </c>
      <c r="AL31" s="8">
        <f t="shared" si="9"/>
        <v>4.9268295486913471</v>
      </c>
    </row>
    <row r="32" spans="1:38" x14ac:dyDescent="0.3">
      <c r="A32" s="1"/>
      <c r="B32">
        <v>28</v>
      </c>
      <c r="C32" s="5">
        <f>'S3 UE after recession'!C32</f>
        <v>5.7254023598956287</v>
      </c>
      <c r="D32" s="5">
        <f>'S3 UE after recession'!D32</f>
        <v>7.5933413852859317</v>
      </c>
      <c r="F32" s="5">
        <f>'S3 UE after recession'!F32</f>
        <v>8.4640196742345939</v>
      </c>
      <c r="G32" s="13">
        <f>'S3 UE after recession'!G32+L32*$A$2/G$2</f>
        <v>7.7117505843450385</v>
      </c>
      <c r="H32" s="13">
        <f>'S3 UE after recession'!H32+M32*$A$2/H$2</f>
        <v>6.2956381897614557</v>
      </c>
      <c r="I32" s="13">
        <f>'S3 UE after recession'!I32+N32*$A$2/I$2</f>
        <v>9.8996963881573912</v>
      </c>
      <c r="J32" s="5"/>
      <c r="K32" s="5"/>
      <c r="L32" s="10">
        <f>'S4 GE after recession'!AJ32</f>
        <v>0.13878220595800425</v>
      </c>
      <c r="M32" s="10">
        <f>'S4 GE after recession'!AK32</f>
        <v>7.6275889072195152E-2</v>
      </c>
      <c r="N32" s="10">
        <f>'S4 GE after recession'!AL32</f>
        <v>7.3131660505179885E-3</v>
      </c>
      <c r="P32">
        <v>28</v>
      </c>
      <c r="Q32" s="13">
        <f t="shared" si="3"/>
        <v>2.1921278327957556</v>
      </c>
      <c r="R32" s="13">
        <f t="shared" si="3"/>
        <v>2.7474487092420148</v>
      </c>
      <c r="T32" s="13">
        <f t="shared" si="3"/>
        <v>1.2207535258871971</v>
      </c>
      <c r="U32" s="13">
        <f t="shared" si="3"/>
        <v>2.206389976067114</v>
      </c>
      <c r="V32" s="13">
        <f t="shared" si="3"/>
        <v>2.028802915588976</v>
      </c>
      <c r="W32" s="13">
        <f t="shared" si="3"/>
        <v>4.9327659446744976</v>
      </c>
      <c r="Y32">
        <v>28</v>
      </c>
      <c r="Z32">
        <f t="shared" si="6"/>
        <v>-9.1410746984560198E-2</v>
      </c>
      <c r="AA32">
        <f t="shared" si="6"/>
        <v>-0.11839991453090626</v>
      </c>
      <c r="AC32">
        <f t="shared" si="6"/>
        <v>-0.36949532674819707</v>
      </c>
      <c r="AD32">
        <f t="shared" si="6"/>
        <v>0.11637521120887051</v>
      </c>
      <c r="AE32">
        <f t="shared" si="6"/>
        <v>-0.14189384582480713</v>
      </c>
      <c r="AF32">
        <f t="shared" si="6"/>
        <v>5.9363959831504332E-3</v>
      </c>
      <c r="AH32" s="8">
        <v>28</v>
      </c>
      <c r="AI32" s="8">
        <f t="shared" si="7"/>
        <v>1.523721350305616</v>
      </c>
      <c r="AJ32" s="8">
        <f t="shared" si="9"/>
        <v>2.206389976067114</v>
      </c>
      <c r="AK32" s="8">
        <f t="shared" si="9"/>
        <v>2.028802915588976</v>
      </c>
      <c r="AL32" s="8">
        <f t="shared" si="9"/>
        <v>4.9327659446744976</v>
      </c>
    </row>
    <row r="33" spans="1:38" x14ac:dyDescent="0.3">
      <c r="A33" s="1"/>
      <c r="B33">
        <v>29</v>
      </c>
      <c r="C33" s="5">
        <f>'S3 UE after recession'!C33</f>
        <v>5.6699190176133811</v>
      </c>
      <c r="D33" s="5">
        <f>'S3 UE after recession'!D33</f>
        <v>7.6556722996260946</v>
      </c>
      <c r="F33" s="5">
        <f>'S3 UE after recession'!F33</f>
        <v>8.3069965368967402</v>
      </c>
      <c r="G33" s="13">
        <f>'S3 UE after recession'!G33+L33*$A$2/G$2</f>
        <v>7.6889358548952274</v>
      </c>
      <c r="H33" s="13">
        <f>'S3 UE after recession'!H33+M33*$A$2/H$2</f>
        <v>6.1112087770923313</v>
      </c>
      <c r="I33" s="13">
        <f>'S3 UE after recession'!I33+N33*$A$2/I$2</f>
        <v>9.6383170527122317</v>
      </c>
      <c r="J33" s="5"/>
      <c r="K33" s="5"/>
      <c r="L33" s="10">
        <f>'S4 GE after recession'!AJ33</f>
        <v>0.13351627598480514</v>
      </c>
      <c r="M33" s="10">
        <f>'S4 GE after recession'!AK33</f>
        <v>1.935177447274599E-2</v>
      </c>
      <c r="N33" s="10">
        <f>'S4 GE after recession'!AL33</f>
        <v>-8.0948920054153134E-4</v>
      </c>
      <c r="P33">
        <v>29</v>
      </c>
      <c r="Q33" s="13">
        <f t="shared" si="3"/>
        <v>2.136644490513508</v>
      </c>
      <c r="R33" s="13">
        <f t="shared" si="3"/>
        <v>2.8097796235821777</v>
      </c>
      <c r="T33" s="13">
        <f t="shared" si="3"/>
        <v>1.0637303885493434</v>
      </c>
      <c r="U33" s="13">
        <f t="shared" si="3"/>
        <v>2.1835752466173028</v>
      </c>
      <c r="V33" s="13">
        <f t="shared" si="3"/>
        <v>1.8443735029198516</v>
      </c>
      <c r="W33" s="13">
        <f t="shared" si="3"/>
        <v>4.6713866092293381</v>
      </c>
      <c r="Y33">
        <v>29</v>
      </c>
      <c r="Z33">
        <f t="shared" si="6"/>
        <v>-5.5483342282247605E-2</v>
      </c>
      <c r="AA33">
        <f t="shared" si="6"/>
        <v>6.2330914340162913E-2</v>
      </c>
      <c r="AC33">
        <f t="shared" si="6"/>
        <v>-0.15702313733785367</v>
      </c>
      <c r="AD33">
        <f t="shared" si="6"/>
        <v>-2.2814729449811111E-2</v>
      </c>
      <c r="AE33">
        <f t="shared" si="6"/>
        <v>-0.18442941266912438</v>
      </c>
      <c r="AF33">
        <f t="shared" si="6"/>
        <v>-0.26137933544515946</v>
      </c>
      <c r="AH33" s="8">
        <v>29</v>
      </c>
      <c r="AI33" s="8">
        <f t="shared" si="7"/>
        <v>1.4736628285456366</v>
      </c>
      <c r="AJ33" s="8">
        <f t="shared" si="9"/>
        <v>2.1835752466173028</v>
      </c>
      <c r="AK33" s="8">
        <f t="shared" si="9"/>
        <v>1.8443735029198516</v>
      </c>
      <c r="AL33" s="8">
        <f t="shared" si="9"/>
        <v>4.6713866092293381</v>
      </c>
    </row>
    <row r="34" spans="1:38" x14ac:dyDescent="0.3">
      <c r="A34" s="1"/>
      <c r="B34">
        <v>30</v>
      </c>
      <c r="C34" s="5">
        <f>'S3 UE after recession'!C34</f>
        <v>5.6582304668643539</v>
      </c>
      <c r="D34" s="5">
        <f>'S3 UE after recession'!D34</f>
        <v>7.3586027731697392</v>
      </c>
      <c r="F34" s="5">
        <f>'S3 UE after recession'!F34</f>
        <v>8.0278765517917456</v>
      </c>
      <c r="G34" s="13">
        <f>'S3 UE after recession'!G34+L34*$A$2/G$2</f>
        <v>7.5834720233747897</v>
      </c>
      <c r="H34" s="13">
        <f>'S3 UE after recession'!H34+M34*$A$2/H$2</f>
        <v>6.0960024179904311</v>
      </c>
      <c r="I34" s="13">
        <f>'S3 UE after recession'!I34+N34*$A$2/I$2</f>
        <v>9.4574414771705015</v>
      </c>
      <c r="J34" s="5"/>
      <c r="K34" s="5"/>
      <c r="L34" s="10">
        <f>'S4 GE after recession'!AJ34</f>
        <v>0.16827325790840336</v>
      </c>
      <c r="M34" s="10">
        <f>'S4 GE after recession'!AK34</f>
        <v>4.1426938059886953E-3</v>
      </c>
      <c r="N34" s="10">
        <f>'S4 GE after recession'!AL34</f>
        <v>1.8284683874437657E-2</v>
      </c>
      <c r="P34">
        <v>30</v>
      </c>
      <c r="Q34" s="13">
        <f t="shared" si="3"/>
        <v>2.1249559397644808</v>
      </c>
      <c r="R34" s="13">
        <f t="shared" si="3"/>
        <v>2.5127100971258223</v>
      </c>
      <c r="T34" s="13">
        <f t="shared" si="3"/>
        <v>0.78461040344434885</v>
      </c>
      <c r="U34" s="13">
        <f t="shared" si="3"/>
        <v>2.0781114150968651</v>
      </c>
      <c r="V34" s="13">
        <f t="shared" si="3"/>
        <v>1.8291671438179513</v>
      </c>
      <c r="W34" s="13">
        <f t="shared" si="3"/>
        <v>4.490511033687608</v>
      </c>
      <c r="Y34">
        <v>30</v>
      </c>
      <c r="Z34">
        <f t="shared" si="6"/>
        <v>-1.1688550749027193E-2</v>
      </c>
      <c r="AA34">
        <f t="shared" si="6"/>
        <v>-0.29706952645635543</v>
      </c>
      <c r="AC34">
        <f t="shared" si="6"/>
        <v>-0.27911998510499458</v>
      </c>
      <c r="AD34">
        <f t="shared" si="6"/>
        <v>-0.1054638315204377</v>
      </c>
      <c r="AE34">
        <f t="shared" si="6"/>
        <v>-1.5206359101900269E-2</v>
      </c>
      <c r="AF34">
        <f t="shared" si="6"/>
        <v>-0.18087557554173017</v>
      </c>
      <c r="AH34" s="8">
        <v>30</v>
      </c>
      <c r="AI34" s="8">
        <f t="shared" si="7"/>
        <v>1.2777034744421776</v>
      </c>
      <c r="AJ34" s="8">
        <f t="shared" si="9"/>
        <v>2.0781114150968651</v>
      </c>
      <c r="AK34" s="8">
        <f t="shared" si="9"/>
        <v>1.8291671438179513</v>
      </c>
      <c r="AL34" s="8">
        <f t="shared" si="9"/>
        <v>4.490511033687608</v>
      </c>
    </row>
    <row r="35" spans="1:38" x14ac:dyDescent="0.3">
      <c r="A35" s="1"/>
      <c r="B35">
        <v>31</v>
      </c>
      <c r="C35" s="5">
        <f>'S3 UE after recession'!C35</f>
        <v>5.6378596100662124</v>
      </c>
      <c r="D35" s="5">
        <f>'S3 UE after recession'!D35</f>
        <v>7.6362309016008769</v>
      </c>
      <c r="F35" s="5">
        <f>'S3 UE after recession'!F35</f>
        <v>7.8062425076588378</v>
      </c>
      <c r="G35" s="13">
        <f>'S3 UE after recession'!G35+L35*$A$2/G$2</f>
        <v>7.4326900892027314</v>
      </c>
      <c r="H35" s="13">
        <f>'S3 UE after recession'!H35+M35*$A$2/H$2</f>
        <v>5.9689664861665843</v>
      </c>
      <c r="I35" s="13">
        <f>'S3 UE after recession'!I35+N35*$A$2/I$2</f>
        <v>9.4112779506392581</v>
      </c>
      <c r="J35" s="5"/>
      <c r="K35" s="5"/>
      <c r="L35" s="10">
        <f>'S4 GE after recession'!AJ35</f>
        <v>0.14889843488073748</v>
      </c>
      <c r="M35" s="10">
        <f>'S4 GE after recession'!AK35</f>
        <v>9.1707919122602025E-3</v>
      </c>
      <c r="N35" s="10">
        <f>'S4 GE after recession'!AL35</f>
        <v>-2.5819037276201183E-2</v>
      </c>
      <c r="P35">
        <v>31</v>
      </c>
      <c r="Q35" s="13">
        <f t="shared" si="3"/>
        <v>2.1045850829663393</v>
      </c>
      <c r="R35" s="13">
        <f t="shared" si="3"/>
        <v>2.79033822555696</v>
      </c>
      <c r="T35" s="13">
        <f t="shared" si="3"/>
        <v>0.56297635931144097</v>
      </c>
      <c r="U35" s="13">
        <f t="shared" si="3"/>
        <v>1.9273294809248069</v>
      </c>
      <c r="V35" s="13">
        <f t="shared" si="3"/>
        <v>1.7021312119941046</v>
      </c>
      <c r="W35" s="13">
        <f t="shared" si="3"/>
        <v>4.4443475071563645</v>
      </c>
      <c r="Y35">
        <v>31</v>
      </c>
      <c r="Z35">
        <f t="shared" si="6"/>
        <v>-2.0370856798141546E-2</v>
      </c>
      <c r="AA35">
        <f t="shared" si="6"/>
        <v>0.27762812843113771</v>
      </c>
      <c r="AC35">
        <f t="shared" si="6"/>
        <v>-0.22163404413290788</v>
      </c>
      <c r="AD35">
        <f t="shared" si="6"/>
        <v>-0.15078193417205821</v>
      </c>
      <c r="AE35">
        <f t="shared" si="6"/>
        <v>-0.12703593182384676</v>
      </c>
      <c r="AF35">
        <f t="shared" si="6"/>
        <v>-4.6163526531243448E-2</v>
      </c>
      <c r="AH35" s="8">
        <v>31</v>
      </c>
      <c r="AI35" s="8">
        <f t="shared" si="7"/>
        <v>1.2895778836088736</v>
      </c>
      <c r="AJ35" s="8">
        <f t="shared" si="9"/>
        <v>1.9273294809248069</v>
      </c>
      <c r="AK35" s="8">
        <f t="shared" si="9"/>
        <v>1.7021312119941046</v>
      </c>
      <c r="AL35" s="8">
        <f t="shared" si="9"/>
        <v>4.4443475071563645</v>
      </c>
    </row>
    <row r="36" spans="1:38" x14ac:dyDescent="0.3">
      <c r="A36" s="1"/>
      <c r="B36">
        <v>32</v>
      </c>
      <c r="C36" s="5">
        <f>'S3 UE after recession'!C36</f>
        <v>5.6434749820034966</v>
      </c>
      <c r="D36" s="5">
        <f>'S3 UE after recession'!D36</f>
        <v>7.7549879378358515</v>
      </c>
      <c r="F36" s="5">
        <f>'S3 UE after recession'!F36</f>
        <v>7.7595308438245816</v>
      </c>
      <c r="G36" s="13">
        <f>'S3 UE after recession'!G36+L36*$A$2/G$2</f>
        <v>7.308864250590676</v>
      </c>
      <c r="H36" s="13">
        <f>'S3 UE after recession'!H36+M36*$A$2/H$2</f>
        <v>5.7945752805582824</v>
      </c>
      <c r="I36" s="13">
        <f>'S3 UE after recession'!I36+N36*$A$2/I$2</f>
        <v>9.3971278542768015</v>
      </c>
      <c r="J36" s="5"/>
      <c r="K36" s="5"/>
      <c r="L36" s="10">
        <f>'S4 GE after recession'!AJ36</f>
        <v>0.13983714851661072</v>
      </c>
      <c r="M36" s="10">
        <f>'S4 GE after recession'!AK36</f>
        <v>-2.0867754498636704E-2</v>
      </c>
      <c r="N36" s="10">
        <f>'S4 GE after recession'!AL36</f>
        <v>-6.5764040352066122E-2</v>
      </c>
      <c r="P36">
        <v>32</v>
      </c>
      <c r="Q36" s="13">
        <f t="shared" si="3"/>
        <v>2.1102004549036235</v>
      </c>
      <c r="R36" s="13">
        <f t="shared" si="3"/>
        <v>2.9090952617919346</v>
      </c>
      <c r="T36" s="13">
        <f t="shared" si="3"/>
        <v>0.51626469547718479</v>
      </c>
      <c r="U36" s="13">
        <f t="shared" si="3"/>
        <v>1.8035036423127515</v>
      </c>
      <c r="V36" s="13">
        <f t="shared" si="3"/>
        <v>1.5277400063858027</v>
      </c>
      <c r="W36" s="13">
        <f t="shared" si="3"/>
        <v>4.4301974107939079</v>
      </c>
      <c r="Y36">
        <v>32</v>
      </c>
      <c r="Z36">
        <f t="shared" si="6"/>
        <v>5.6153719372842303E-3</v>
      </c>
      <c r="AA36">
        <f t="shared" si="6"/>
        <v>0.11875703623497458</v>
      </c>
      <c r="AC36">
        <f t="shared" si="6"/>
        <v>-4.6711663834256179E-2</v>
      </c>
      <c r="AD36">
        <f t="shared" si="6"/>
        <v>-0.12382583861205543</v>
      </c>
      <c r="AE36">
        <f t="shared" si="6"/>
        <v>-0.1743912056083019</v>
      </c>
      <c r="AF36">
        <f t="shared" si="6"/>
        <v>-1.4150096362456566E-2</v>
      </c>
      <c r="AH36" s="8">
        <v>32</v>
      </c>
      <c r="AI36" s="8">
        <f t="shared" si="7"/>
        <v>1.3154647983882077</v>
      </c>
      <c r="AJ36" s="8">
        <f t="shared" si="9"/>
        <v>1.8035036423127515</v>
      </c>
      <c r="AK36" s="8">
        <f t="shared" si="9"/>
        <v>1.5277400063858027</v>
      </c>
      <c r="AL36" s="8">
        <f t="shared" si="9"/>
        <v>4.4301974107939079</v>
      </c>
    </row>
    <row r="37" spans="1:38" x14ac:dyDescent="0.3">
      <c r="A37" s="1"/>
      <c r="B37">
        <v>33</v>
      </c>
      <c r="C37" s="5">
        <f>'S3 UE after recession'!C37</f>
        <v>5.54856279751007</v>
      </c>
      <c r="D37" s="5">
        <f>'S3 UE after recession'!D37</f>
        <v>7.7712655440816194</v>
      </c>
      <c r="F37" s="5">
        <f>'S3 UE after recession'!F37</f>
        <v>7.7472634352508436</v>
      </c>
      <c r="G37" s="13">
        <f>'S3 UE after recession'!G37+L37*$A$2/G$2</f>
        <v>7.3482556525856735</v>
      </c>
      <c r="H37" s="13">
        <f>'S3 UE after recession'!H37+M37*$A$2/H$2</f>
        <v>5.5880590199330946</v>
      </c>
      <c r="I37" s="13">
        <f>'S3 UE after recession'!I37+N37*$A$2/I$2</f>
        <v>9.2263833609935482</v>
      </c>
      <c r="J37" s="5"/>
      <c r="K37" s="5"/>
      <c r="L37" s="10">
        <f>'S4 GE after recession'!AJ37</f>
        <v>0.13806996053781515</v>
      </c>
      <c r="M37" s="10">
        <f>'S4 GE after recession'!AK37</f>
        <v>-4.2443017585902208E-2</v>
      </c>
      <c r="N37" s="10">
        <f>'S4 GE after recession'!AL37</f>
        <v>-0.12596798304744464</v>
      </c>
      <c r="P37">
        <v>33</v>
      </c>
      <c r="Q37" s="13">
        <f t="shared" si="3"/>
        <v>2.0152882704101969</v>
      </c>
      <c r="R37" s="13">
        <f t="shared" si="3"/>
        <v>2.9253728680377025</v>
      </c>
      <c r="T37" s="13">
        <f t="shared" si="3"/>
        <v>0.50399728690344681</v>
      </c>
      <c r="U37" s="13">
        <f t="shared" si="3"/>
        <v>1.842895044307749</v>
      </c>
      <c r="V37" s="13">
        <f t="shared" si="3"/>
        <v>1.3212237457606149</v>
      </c>
      <c r="W37" s="13">
        <f t="shared" si="3"/>
        <v>4.2594529175106546</v>
      </c>
      <c r="Y37">
        <v>33</v>
      </c>
      <c r="Z37">
        <f t="shared" si="6"/>
        <v>-9.4912184493426643E-2</v>
      </c>
      <c r="AA37">
        <f t="shared" si="6"/>
        <v>1.6277606245767906E-2</v>
      </c>
      <c r="AC37">
        <f t="shared" si="6"/>
        <v>-1.2267408573737981E-2</v>
      </c>
      <c r="AD37">
        <f t="shared" si="6"/>
        <v>3.9391401994997466E-2</v>
      </c>
      <c r="AE37">
        <f t="shared" si="6"/>
        <v>-0.2065162606251878</v>
      </c>
      <c r="AF37">
        <f t="shared" si="6"/>
        <v>-0.17074449328325336</v>
      </c>
      <c r="AH37" s="8">
        <v>33</v>
      </c>
      <c r="AI37" s="8">
        <f t="shared" si="7"/>
        <v>1.2851641361144088</v>
      </c>
      <c r="AJ37" s="8">
        <f t="shared" si="9"/>
        <v>1.842895044307749</v>
      </c>
      <c r="AK37" s="8">
        <f t="shared" si="9"/>
        <v>1.3212237457606149</v>
      </c>
      <c r="AL37" s="8">
        <f t="shared" si="9"/>
        <v>4.2594529175106546</v>
      </c>
    </row>
    <row r="38" spans="1:38" x14ac:dyDescent="0.3">
      <c r="A38" s="1"/>
      <c r="B38">
        <v>34</v>
      </c>
      <c r="C38" s="5">
        <f>'S3 UE after recession'!C38</f>
        <v>5.5720016916025648</v>
      </c>
      <c r="D38" s="5">
        <f>'S3 UE after recession'!D38</f>
        <v>7.6434704255693759</v>
      </c>
      <c r="F38" s="5">
        <f>'S3 UE after recession'!F38</f>
        <v>7.440452621668471</v>
      </c>
      <c r="G38" s="13">
        <f>'S3 UE after recession'!G38+L38*$A$2/G$2</f>
        <v>7.3517044027952281</v>
      </c>
      <c r="H38" s="13">
        <f>'S3 UE after recession'!H38+M38*$A$2/H$2</f>
        <v>5.6693375465227795</v>
      </c>
      <c r="I38" s="13">
        <f>'S3 UE after recession'!I38+N38*$A$2/I$2</f>
        <v>9.2898730782212198</v>
      </c>
      <c r="J38" s="5"/>
      <c r="K38" s="5"/>
      <c r="L38" s="10">
        <f>'S4 GE after recession'!AJ38</f>
        <v>0.14359931825219516</v>
      </c>
      <c r="M38" s="10">
        <f>'S4 GE after recession'!AK38</f>
        <v>-1.6226394491329142E-2</v>
      </c>
      <c r="N38" s="10">
        <f>'S4 GE after recession'!AL38</f>
        <v>-0.10436674462115572</v>
      </c>
      <c r="P38">
        <v>34</v>
      </c>
      <c r="Q38" s="13">
        <f t="shared" si="3"/>
        <v>2.0387271645026916</v>
      </c>
      <c r="R38" s="13">
        <f t="shared" si="3"/>
        <v>2.797577749525459</v>
      </c>
      <c r="T38" s="13">
        <f t="shared" si="3"/>
        <v>0.1971864733210742</v>
      </c>
      <c r="U38" s="13">
        <f t="shared" si="3"/>
        <v>1.8463437945173036</v>
      </c>
      <c r="V38" s="13">
        <f t="shared" si="3"/>
        <v>1.4025022723502998</v>
      </c>
      <c r="W38" s="13">
        <f t="shared" si="3"/>
        <v>4.3229426347383262</v>
      </c>
      <c r="Y38">
        <v>34</v>
      </c>
      <c r="Z38">
        <f t="shared" si="6"/>
        <v>2.3438894092494778E-2</v>
      </c>
      <c r="AA38">
        <f t="shared" si="6"/>
        <v>-0.12779511851224346</v>
      </c>
      <c r="AC38">
        <f t="shared" si="6"/>
        <v>-0.30681081358237261</v>
      </c>
      <c r="AD38">
        <f t="shared" si="6"/>
        <v>3.4487502095545963E-3</v>
      </c>
      <c r="AE38">
        <f t="shared" si="6"/>
        <v>8.127852658968493E-2</v>
      </c>
      <c r="AF38">
        <f t="shared" si="6"/>
        <v>6.3489717227671605E-2</v>
      </c>
      <c r="AH38" s="8">
        <v>34</v>
      </c>
      <c r="AI38" s="8">
        <f t="shared" si="7"/>
        <v>1.1481084567803683</v>
      </c>
      <c r="AJ38" s="8">
        <f t="shared" ref="AJ38:AL53" si="10">AJ37+AD38</f>
        <v>1.8463437945173036</v>
      </c>
      <c r="AK38" s="8">
        <f t="shared" si="10"/>
        <v>1.4025022723502998</v>
      </c>
      <c r="AL38" s="8">
        <f t="shared" si="10"/>
        <v>4.3229426347383262</v>
      </c>
    </row>
    <row r="39" spans="1:38" x14ac:dyDescent="0.3">
      <c r="A39" s="1"/>
      <c r="B39">
        <v>35</v>
      </c>
      <c r="C39" s="5">
        <f>'S3 UE after recession'!C39</f>
        <v>5.253904466161293</v>
      </c>
      <c r="D39" s="5">
        <f>'S3 UE after recession'!D39</f>
        <v>7.6832395764394432</v>
      </c>
      <c r="F39" s="5">
        <f>'S3 UE after recession'!F39</f>
        <v>7.2273913387279576</v>
      </c>
      <c r="G39" s="13">
        <f>'S3 UE after recession'!G39+L39*$A$2/G$2</f>
        <v>7.2798814617155729</v>
      </c>
      <c r="H39" s="13">
        <f>'S3 UE after recession'!H39+M39*$A$2/H$2</f>
        <v>5.4933263099825158</v>
      </c>
      <c r="I39" s="13">
        <f>'S3 UE after recession'!I39+N39*$A$2/I$2</f>
        <v>9.5361938316659902</v>
      </c>
      <c r="J39" s="5"/>
      <c r="K39" s="5"/>
      <c r="L39" s="10">
        <f>'S4 GE after recession'!AJ39</f>
        <v>0.12150610530445402</v>
      </c>
      <c r="M39" s="10">
        <f>'S4 GE after recession'!AK39</f>
        <v>-3.8877896576770564E-2</v>
      </c>
      <c r="N39" s="10">
        <f>'S4 GE after recession'!AL39</f>
        <v>-0.13375257831935908</v>
      </c>
      <c r="P39">
        <v>35</v>
      </c>
      <c r="Q39" s="13">
        <f t="shared" si="3"/>
        <v>1.7206299390614199</v>
      </c>
      <c r="R39" s="13">
        <f t="shared" si="3"/>
        <v>2.8373469003955263</v>
      </c>
      <c r="T39" s="13">
        <f t="shared" si="3"/>
        <v>-1.5874809619439212E-2</v>
      </c>
      <c r="U39" s="13">
        <f t="shared" si="3"/>
        <v>1.7745208534376484</v>
      </c>
      <c r="V39" s="13">
        <f t="shared" si="3"/>
        <v>1.226491035810036</v>
      </c>
      <c r="W39" s="13">
        <f t="shared" si="3"/>
        <v>4.5692633881830966</v>
      </c>
      <c r="Y39">
        <v>35</v>
      </c>
      <c r="Z39">
        <f t="shared" si="6"/>
        <v>-0.31809722544127172</v>
      </c>
      <c r="AA39">
        <f t="shared" si="6"/>
        <v>3.9769150870067271E-2</v>
      </c>
      <c r="AC39">
        <f t="shared" si="6"/>
        <v>-0.21306128294051341</v>
      </c>
      <c r="AD39">
        <f t="shared" si="6"/>
        <v>-7.1822941079655145E-2</v>
      </c>
      <c r="AE39">
        <f t="shared" si="6"/>
        <v>-0.17601123654026374</v>
      </c>
      <c r="AF39">
        <f t="shared" si="6"/>
        <v>0.24632075344477045</v>
      </c>
      <c r="AH39" s="8">
        <v>35</v>
      </c>
      <c r="AI39" s="8">
        <f t="shared" si="7"/>
        <v>0.98431200427646237</v>
      </c>
      <c r="AJ39" s="8">
        <f t="shared" si="10"/>
        <v>1.7745208534376484</v>
      </c>
      <c r="AK39" s="8">
        <f t="shared" si="10"/>
        <v>1.226491035810036</v>
      </c>
      <c r="AL39" s="8">
        <f t="shared" si="10"/>
        <v>4.5692633881830966</v>
      </c>
    </row>
    <row r="40" spans="1:38" x14ac:dyDescent="0.3">
      <c r="A40" s="1"/>
      <c r="B40">
        <v>36</v>
      </c>
      <c r="C40" s="5">
        <f>'S3 UE after recession'!C40</f>
        <v>5.1658460593793709</v>
      </c>
      <c r="D40" s="5">
        <f>'S3 UE after recession'!D40</f>
        <v>7.8351533098895674</v>
      </c>
      <c r="F40" s="5">
        <f>'S3 UE after recession'!F40</f>
        <v>7.4904362474993853</v>
      </c>
      <c r="G40" s="13">
        <f>'S3 UE after recession'!G40+L40*$A$2/G$2</f>
        <v>7.1736856538837896</v>
      </c>
      <c r="H40" s="13">
        <f>'S3 UE after recession'!H40+M40*$A$2/H$2</f>
        <v>5.6917468800926159</v>
      </c>
      <c r="I40" s="13">
        <f>'S3 UE after recession'!I40+N40*$A$2/I$2</f>
        <v>9.0242847379824358</v>
      </c>
      <c r="J40" s="5"/>
      <c r="K40" s="5"/>
      <c r="L40" s="10">
        <f>'S4 GE after recession'!AJ40</f>
        <v>0.14281442303073549</v>
      </c>
      <c r="M40" s="10">
        <f>'S4 GE after recession'!AK40</f>
        <v>-4.5845868475493934E-2</v>
      </c>
      <c r="N40" s="10">
        <f>'S4 GE after recession'!AL40</f>
        <v>-0.16590320517767038</v>
      </c>
      <c r="P40">
        <v>36</v>
      </c>
      <c r="Q40" s="13">
        <f t="shared" si="3"/>
        <v>1.6325715322794978</v>
      </c>
      <c r="R40" s="13">
        <f t="shared" si="3"/>
        <v>2.9892606338456504</v>
      </c>
      <c r="T40" s="13">
        <f t="shared" si="3"/>
        <v>0.24717009915198851</v>
      </c>
      <c r="U40" s="13">
        <f t="shared" si="3"/>
        <v>1.6683250456058651</v>
      </c>
      <c r="V40" s="13">
        <f t="shared" si="3"/>
        <v>1.4249116059201361</v>
      </c>
      <c r="W40" s="13">
        <f t="shared" si="3"/>
        <v>4.0573542944995422</v>
      </c>
      <c r="Y40">
        <v>36</v>
      </c>
      <c r="Z40">
        <f t="shared" si="6"/>
        <v>-8.8058406781922116E-2</v>
      </c>
      <c r="AA40">
        <f t="shared" si="6"/>
        <v>0.15191373345012416</v>
      </c>
      <c r="AC40">
        <f t="shared" si="6"/>
        <v>0.26304490877142772</v>
      </c>
      <c r="AD40">
        <f t="shared" si="6"/>
        <v>-0.10619580783178328</v>
      </c>
      <c r="AE40">
        <f t="shared" si="6"/>
        <v>0.19842057011010006</v>
      </c>
      <c r="AF40">
        <f t="shared" si="6"/>
        <v>-0.51190909368355442</v>
      </c>
      <c r="AH40" s="8">
        <v>36</v>
      </c>
      <c r="AI40" s="8">
        <f t="shared" si="7"/>
        <v>1.0932787494230056</v>
      </c>
      <c r="AJ40" s="8">
        <f t="shared" si="10"/>
        <v>1.6683250456058651</v>
      </c>
      <c r="AK40" s="8">
        <f t="shared" si="10"/>
        <v>1.4249116059201361</v>
      </c>
      <c r="AL40" s="8">
        <f t="shared" si="10"/>
        <v>4.0573542944995422</v>
      </c>
    </row>
    <row r="41" spans="1:38" x14ac:dyDescent="0.3">
      <c r="A41" s="1"/>
      <c r="B41">
        <v>37</v>
      </c>
      <c r="C41" s="5">
        <f>'S3 UE after recession'!C41</f>
        <v>4.9447346462903061</v>
      </c>
      <c r="D41" s="5">
        <f>'S3 UE after recession'!D41</f>
        <v>7.7505444385092659</v>
      </c>
      <c r="F41" s="5">
        <f>'S3 UE after recession'!F41</f>
        <v>7.4937105258528174</v>
      </c>
      <c r="G41" s="13">
        <f>'S3 UE after recession'!G41+L41*$A$2/G$2</f>
        <v>6.9759271687037039</v>
      </c>
      <c r="H41" s="13">
        <f>'S3 UE after recession'!H41+M41*$A$2/H$2</f>
        <v>5.4837523257783083</v>
      </c>
      <c r="I41" s="13">
        <f>'S3 UE after recession'!I41+N41*$A$2/I$2</f>
        <v>8.8593328487773704</v>
      </c>
      <c r="J41" s="5"/>
      <c r="K41" s="5"/>
      <c r="L41" s="10">
        <f>'S4 GE after recession'!AJ41</f>
        <v>0.11288298254052222</v>
      </c>
      <c r="M41" s="10">
        <f>'S4 GE after recession'!AK41</f>
        <v>-4.2196478804758616E-2</v>
      </c>
      <c r="N41" s="10">
        <f>'S4 GE after recession'!AL41</f>
        <v>-0.14158416463407739</v>
      </c>
      <c r="P41">
        <v>37</v>
      </c>
      <c r="Q41" s="13">
        <f t="shared" si="3"/>
        <v>1.411460119190433</v>
      </c>
      <c r="R41" s="13">
        <f t="shared" si="3"/>
        <v>2.904651762465349</v>
      </c>
      <c r="T41" s="13">
        <f t="shared" si="3"/>
        <v>0.25044437750542059</v>
      </c>
      <c r="U41" s="13">
        <f t="shared" si="3"/>
        <v>1.4705665604257794</v>
      </c>
      <c r="V41" s="13">
        <f t="shared" si="3"/>
        <v>1.2169170516058285</v>
      </c>
      <c r="W41" s="13">
        <f t="shared" si="3"/>
        <v>3.8924024052944768</v>
      </c>
      <c r="Y41">
        <v>37</v>
      </c>
      <c r="Z41">
        <f t="shared" si="6"/>
        <v>-0.22111141308906479</v>
      </c>
      <c r="AA41">
        <f t="shared" si="6"/>
        <v>-8.4608871380301487E-2</v>
      </c>
      <c r="AC41">
        <f t="shared" si="6"/>
        <v>3.2742783534320807E-3</v>
      </c>
      <c r="AD41">
        <f t="shared" si="6"/>
        <v>-0.19775848518008576</v>
      </c>
      <c r="AE41">
        <f t="shared" si="6"/>
        <v>-0.20799455431430758</v>
      </c>
      <c r="AF41">
        <f t="shared" si="6"/>
        <v>-0.16495188920506543</v>
      </c>
      <c r="AH41">
        <v>37</v>
      </c>
      <c r="AI41">
        <f t="shared" si="7"/>
        <v>0.99246341405102756</v>
      </c>
      <c r="AJ41">
        <f t="shared" si="10"/>
        <v>1.4705665604257794</v>
      </c>
      <c r="AK41">
        <f t="shared" si="10"/>
        <v>1.2169170516058285</v>
      </c>
      <c r="AL41">
        <f t="shared" si="10"/>
        <v>3.8924024052944768</v>
      </c>
    </row>
    <row r="42" spans="1:38" x14ac:dyDescent="0.3">
      <c r="A42" s="1"/>
      <c r="B42">
        <v>38</v>
      </c>
      <c r="C42" s="5">
        <f>'S3 UE after recession'!C42</f>
        <v>5.0382508713955909</v>
      </c>
      <c r="D42" s="5">
        <f>'S3 UE after recession'!D42</f>
        <v>7.4890955476915471</v>
      </c>
      <c r="F42" s="5">
        <f>'S3 UE after recession'!F42</f>
        <v>7.348691780039875</v>
      </c>
      <c r="G42" s="13">
        <f>'S3 UE after recession'!G42+L42*$A$2/G$2</f>
        <v>6.9630947863389743</v>
      </c>
      <c r="H42" s="13">
        <f>'S3 UE after recession'!H42+M42*$A$2/H$2</f>
        <v>5.5062430428743472</v>
      </c>
      <c r="I42" s="13">
        <f>'S3 UE after recession'!I42+N42*$A$2/I$2</f>
        <v>8.6905439272989504</v>
      </c>
      <c r="J42" s="5"/>
      <c r="K42" s="5"/>
      <c r="L42" s="10">
        <f>'S4 GE after recession'!AJ42</f>
        <v>0.11640371873927155</v>
      </c>
      <c r="M42" s="10">
        <f>'S4 GE after recession'!AK42</f>
        <v>-4.110362014464921E-2</v>
      </c>
      <c r="N42" s="10">
        <f>'S4 GE after recession'!AL42</f>
        <v>-0.16284484636044741</v>
      </c>
      <c r="P42">
        <v>38</v>
      </c>
      <c r="Q42" s="13">
        <f t="shared" si="3"/>
        <v>1.5049763442957178</v>
      </c>
      <c r="R42" s="13">
        <f t="shared" si="3"/>
        <v>2.6432028716476301</v>
      </c>
      <c r="T42" s="13">
        <f t="shared" si="3"/>
        <v>0.10542563169247821</v>
      </c>
      <c r="U42" s="13">
        <f t="shared" si="3"/>
        <v>1.4577341780610498</v>
      </c>
      <c r="V42" s="13">
        <f t="shared" si="3"/>
        <v>1.2394077687018674</v>
      </c>
      <c r="W42" s="13">
        <f t="shared" si="3"/>
        <v>3.7236134838160568</v>
      </c>
      <c r="Y42">
        <v>38</v>
      </c>
      <c r="Z42">
        <f t="shared" si="6"/>
        <v>9.3516225105284789E-2</v>
      </c>
      <c r="AA42">
        <f t="shared" si="6"/>
        <v>-0.26144889081771883</v>
      </c>
      <c r="AC42">
        <f t="shared" si="6"/>
        <v>-0.14501874581294238</v>
      </c>
      <c r="AD42">
        <f t="shared" si="6"/>
        <v>-1.2832382364729611E-2</v>
      </c>
      <c r="AE42">
        <f t="shared" si="6"/>
        <v>2.2490717096038892E-2</v>
      </c>
      <c r="AF42">
        <f t="shared" si="6"/>
        <v>-0.16878892147841995</v>
      </c>
      <c r="AH42">
        <v>38</v>
      </c>
      <c r="AI42">
        <f t="shared" si="7"/>
        <v>0.88814627687590209</v>
      </c>
      <c r="AJ42">
        <f t="shared" si="10"/>
        <v>1.4577341780610498</v>
      </c>
      <c r="AK42">
        <f t="shared" si="10"/>
        <v>1.2394077687018674</v>
      </c>
      <c r="AL42">
        <f t="shared" si="10"/>
        <v>3.7236134838160568</v>
      </c>
    </row>
    <row r="43" spans="1:38" x14ac:dyDescent="0.3">
      <c r="A43" s="1"/>
      <c r="B43">
        <v>39</v>
      </c>
      <c r="C43" s="5">
        <f>'S3 UE after recession'!C43</f>
        <v>4.9456362695000342</v>
      </c>
      <c r="D43" s="5">
        <f>'S3 UE after recession'!D43</f>
        <v>7.6115968706856885</v>
      </c>
      <c r="F43" s="5">
        <f>'S3 UE after recession'!F43</f>
        <v>7.3505292977486203</v>
      </c>
      <c r="G43" s="13">
        <f>'S3 UE after recession'!G43+L43*$A$2/G$2</f>
        <v>6.9698102648493983</v>
      </c>
      <c r="H43" s="13">
        <f>'S3 UE after recession'!H43+M43*$A$2/H$2</f>
        <v>5.5160257173361558</v>
      </c>
      <c r="I43" s="13">
        <f>'S3 UE after recession'!I43+N43*$A$2/I$2</f>
        <v>8.6151973037357212</v>
      </c>
      <c r="J43" s="5"/>
      <c r="K43" s="5"/>
      <c r="L43" s="10">
        <f>'S4 GE after recession'!AJ43</f>
        <v>0.1136776459880286</v>
      </c>
      <c r="M43" s="10">
        <f>'S4 GE after recession'!AK43</f>
        <v>-5.4566013475019493E-2</v>
      </c>
      <c r="N43" s="10">
        <f>'S4 GE after recession'!AL43</f>
        <v>-0.17153838888218848</v>
      </c>
      <c r="P43">
        <v>39</v>
      </c>
      <c r="Q43" s="13">
        <f t="shared" si="3"/>
        <v>1.4123617424001611</v>
      </c>
      <c r="R43" s="13">
        <f t="shared" si="3"/>
        <v>2.7657041946417715</v>
      </c>
      <c r="T43" s="13">
        <f t="shared" si="3"/>
        <v>0.1072631494012235</v>
      </c>
      <c r="U43" s="13">
        <f t="shared" si="3"/>
        <v>1.4644496565714737</v>
      </c>
      <c r="V43" s="13">
        <f t="shared" si="3"/>
        <v>1.249190443163676</v>
      </c>
      <c r="W43" s="13">
        <f t="shared" si="3"/>
        <v>3.6482668602528276</v>
      </c>
      <c r="Y43">
        <v>39</v>
      </c>
      <c r="Z43">
        <f t="shared" si="6"/>
        <v>-9.2614601895556703E-2</v>
      </c>
      <c r="AA43">
        <f t="shared" si="6"/>
        <v>0.1225013229941414</v>
      </c>
      <c r="AC43">
        <f t="shared" si="6"/>
        <v>1.8375177087452954E-3</v>
      </c>
      <c r="AD43">
        <f t="shared" si="6"/>
        <v>6.7154785104239778E-3</v>
      </c>
      <c r="AE43">
        <f t="shared" si="6"/>
        <v>9.7826744618085826E-3</v>
      </c>
      <c r="AF43">
        <f t="shared" si="6"/>
        <v>-7.5346623563229187E-2</v>
      </c>
      <c r="AH43">
        <v>39</v>
      </c>
      <c r="AI43">
        <f t="shared" si="7"/>
        <v>0.89872102314501212</v>
      </c>
      <c r="AJ43">
        <f t="shared" si="10"/>
        <v>1.4644496565714737</v>
      </c>
      <c r="AK43">
        <f t="shared" si="10"/>
        <v>1.249190443163676</v>
      </c>
      <c r="AL43">
        <f t="shared" si="10"/>
        <v>3.6482668602528276</v>
      </c>
    </row>
    <row r="44" spans="1:38" x14ac:dyDescent="0.3">
      <c r="A44" s="1"/>
      <c r="B44">
        <v>40</v>
      </c>
      <c r="C44" s="5">
        <f>'S3 UE after recession'!C44</f>
        <v>5.0090992832910199</v>
      </c>
      <c r="D44" s="5">
        <f>'S3 UE after recession'!D44</f>
        <v>7.4473831728074202</v>
      </c>
      <c r="F44" s="5">
        <f>'S3 UE after recession'!F44</f>
        <v>7.1805202767802401</v>
      </c>
      <c r="G44" s="13">
        <f>'S3 UE after recession'!G44+L44*$A$2/G$2</f>
        <v>6.8026797932270835</v>
      </c>
      <c r="H44" s="13">
        <f>'S3 UE after recession'!H44+M44*$A$2/H$2</f>
        <v>5.3886897845936224</v>
      </c>
      <c r="I44" s="13">
        <f>'S3 UE after recession'!I44+N44*$A$2/I$2</f>
        <v>8.6971673805028846</v>
      </c>
      <c r="J44" s="5"/>
      <c r="K44" s="5"/>
      <c r="L44" s="10">
        <f>'S4 GE after recession'!AJ44</f>
        <v>0.11389282977278031</v>
      </c>
      <c r="M44" s="10">
        <f>'S4 GE after recession'!AK44</f>
        <v>-6.3532784369465578E-2</v>
      </c>
      <c r="N44" s="10">
        <f>'S4 GE after recession'!AL44</f>
        <v>-0.17815822321164615</v>
      </c>
      <c r="P44">
        <v>40</v>
      </c>
      <c r="Q44" s="13">
        <f t="shared" si="3"/>
        <v>1.4758247561911468</v>
      </c>
      <c r="R44" s="13">
        <f t="shared" si="3"/>
        <v>2.6014904967635033</v>
      </c>
      <c r="T44" s="13">
        <f t="shared" si="3"/>
        <v>-6.2745871567156719E-2</v>
      </c>
      <c r="U44" s="13">
        <f t="shared" si="3"/>
        <v>1.297319184949159</v>
      </c>
      <c r="V44" s="13">
        <f t="shared" si="3"/>
        <v>1.1218545104211426</v>
      </c>
      <c r="W44" s="13">
        <f t="shared" si="3"/>
        <v>3.730236937019991</v>
      </c>
      <c r="Y44">
        <v>40</v>
      </c>
      <c r="Z44">
        <f t="shared" si="6"/>
        <v>6.3463013790985734E-2</v>
      </c>
      <c r="AA44">
        <f t="shared" si="6"/>
        <v>-0.16421369787826823</v>
      </c>
      <c r="AC44">
        <f t="shared" si="6"/>
        <v>-0.17000902096838022</v>
      </c>
      <c r="AD44">
        <f t="shared" si="6"/>
        <v>-0.16713047162231476</v>
      </c>
      <c r="AE44">
        <f t="shared" si="6"/>
        <v>-0.12733593274253341</v>
      </c>
      <c r="AF44">
        <f t="shared" si="6"/>
        <v>8.1970076767163391E-2</v>
      </c>
      <c r="AH44">
        <v>40</v>
      </c>
      <c r="AI44">
        <f t="shared" si="7"/>
        <v>0.80846778812645792</v>
      </c>
      <c r="AJ44">
        <f t="shared" si="10"/>
        <v>1.297319184949159</v>
      </c>
      <c r="AK44">
        <f t="shared" si="10"/>
        <v>1.1218545104211426</v>
      </c>
      <c r="AL44">
        <f t="shared" si="10"/>
        <v>3.730236937019991</v>
      </c>
    </row>
    <row r="45" spans="1:38" x14ac:dyDescent="0.3">
      <c r="A45" s="1"/>
      <c r="B45">
        <v>41</v>
      </c>
      <c r="C45" s="5">
        <f>'S3 UE after recession'!C45</f>
        <v>4.8653022691257295</v>
      </c>
      <c r="D45" s="5">
        <f>'S3 UE after recession'!D45</f>
        <v>7.1788874199125399</v>
      </c>
      <c r="F45" s="5">
        <f>'S3 UE after recession'!F45</f>
        <v>7.2944030860264792</v>
      </c>
      <c r="G45" s="13">
        <f>'S3 UE after recession'!G45+L45*$A$2/G$2</f>
        <v>6.7768440043672484</v>
      </c>
      <c r="H45" s="13">
        <f>'S3 UE after recession'!H45+M45*$A$2/H$2</f>
        <v>5.3002114498382547</v>
      </c>
      <c r="I45" s="13">
        <f>'S3 UE after recession'!I45+N45*$A$2/I$2</f>
        <v>8.6216009373337545</v>
      </c>
      <c r="J45" s="5"/>
      <c r="K45" s="5"/>
      <c r="L45" s="10">
        <f>'S4 GE after recession'!AJ45</f>
        <v>0.13268181712932003</v>
      </c>
      <c r="M45" s="10">
        <f>'S4 GE after recession'!AK45</f>
        <v>-6.0525575682629271E-2</v>
      </c>
      <c r="N45" s="10">
        <f>'S4 GE after recession'!AL45</f>
        <v>-0.21499429108635093</v>
      </c>
      <c r="P45">
        <v>41</v>
      </c>
      <c r="Q45" s="13">
        <f t="shared" si="3"/>
        <v>1.3320277420258564</v>
      </c>
      <c r="R45" s="13">
        <f t="shared" si="3"/>
        <v>2.3329947438686229</v>
      </c>
      <c r="T45" s="13">
        <f t="shared" si="3"/>
        <v>5.113693767908245E-2</v>
      </c>
      <c r="U45" s="13">
        <f t="shared" si="3"/>
        <v>1.2714833960893239</v>
      </c>
      <c r="V45" s="13">
        <f t="shared" si="3"/>
        <v>1.0333761756657749</v>
      </c>
      <c r="W45" s="13">
        <f t="shared" si="3"/>
        <v>3.654670493850861</v>
      </c>
      <c r="Y45">
        <v>41</v>
      </c>
      <c r="Z45">
        <f t="shared" si="6"/>
        <v>-0.14379701416529045</v>
      </c>
      <c r="AA45">
        <f t="shared" si="6"/>
        <v>-0.26849575289488037</v>
      </c>
      <c r="AC45">
        <f t="shared" si="6"/>
        <v>0.11388280924623917</v>
      </c>
      <c r="AD45">
        <f t="shared" si="6"/>
        <v>-2.5835788859835063E-2</v>
      </c>
      <c r="AE45">
        <f t="shared" si="6"/>
        <v>-8.8478334755367705E-2</v>
      </c>
      <c r="AF45">
        <f t="shared" si="6"/>
        <v>-7.5566443169130082E-2</v>
      </c>
      <c r="AH45">
        <v>41</v>
      </c>
      <c r="AI45">
        <f t="shared" si="7"/>
        <v>0.70899780218848074</v>
      </c>
      <c r="AJ45">
        <f t="shared" si="10"/>
        <v>1.2714833960893239</v>
      </c>
      <c r="AK45">
        <f t="shared" si="10"/>
        <v>1.0333761756657749</v>
      </c>
      <c r="AL45">
        <f t="shared" si="10"/>
        <v>3.654670493850861</v>
      </c>
    </row>
    <row r="46" spans="1:38" x14ac:dyDescent="0.3">
      <c r="A46" s="1"/>
      <c r="B46">
        <v>42</v>
      </c>
      <c r="C46" s="5">
        <f>'S3 UE after recession'!C46</f>
        <v>4.8722472863715547</v>
      </c>
      <c r="D46" s="5">
        <f>'S3 UE after recession'!D46</f>
        <v>7.0045102113211373</v>
      </c>
      <c r="F46" s="5">
        <f>'S3 UE after recession'!F46</f>
        <v>7.3419045543691439</v>
      </c>
      <c r="G46" s="13">
        <f>'S3 UE after recession'!G46+L46*$A$2/G$2</f>
        <v>6.8407537582380256</v>
      </c>
      <c r="H46" s="13">
        <f>'S3 UE after recession'!H46+M46*$A$2/H$2</f>
        <v>5.1999157161797065</v>
      </c>
      <c r="I46" s="13">
        <f>'S3 UE after recession'!I46+N46*$A$2/I$2</f>
        <v>8.6694458463100652</v>
      </c>
      <c r="J46" s="5"/>
      <c r="K46" s="5"/>
      <c r="L46" s="10">
        <f>'S4 GE after recession'!AJ46</f>
        <v>0.12192219167612781</v>
      </c>
      <c r="M46" s="10">
        <f>'S4 GE after recession'!AK46</f>
        <v>-9.3877335213014806E-2</v>
      </c>
      <c r="N46" s="10">
        <f>'S4 GE after recession'!AL46</f>
        <v>-0.22730015364945647</v>
      </c>
      <c r="P46">
        <v>42</v>
      </c>
      <c r="Q46" s="13">
        <f t="shared" si="3"/>
        <v>1.3389727592716816</v>
      </c>
      <c r="R46" s="13">
        <f t="shared" si="3"/>
        <v>2.1586175352772203</v>
      </c>
      <c r="T46" s="13">
        <f t="shared" si="3"/>
        <v>9.8638406021747116E-2</v>
      </c>
      <c r="U46" s="13">
        <f t="shared" si="3"/>
        <v>1.3353931499601011</v>
      </c>
      <c r="V46" s="13">
        <f t="shared" si="3"/>
        <v>0.93308044200722673</v>
      </c>
      <c r="W46" s="13">
        <f t="shared" si="3"/>
        <v>3.7025154028271716</v>
      </c>
      <c r="Y46">
        <v>42</v>
      </c>
      <c r="Z46">
        <f t="shared" si="6"/>
        <v>6.9450172458251913E-3</v>
      </c>
      <c r="AA46">
        <f t="shared" si="6"/>
        <v>-0.1743772085914026</v>
      </c>
      <c r="AC46">
        <f t="shared" si="6"/>
        <v>4.7501468342664666E-2</v>
      </c>
      <c r="AD46">
        <f t="shared" si="6"/>
        <v>6.3909753870777131E-2</v>
      </c>
      <c r="AE46">
        <f t="shared" si="6"/>
        <v>-0.10029573365854816</v>
      </c>
      <c r="AF46">
        <f t="shared" si="6"/>
        <v>4.7844908976310663E-2</v>
      </c>
      <c r="AH46">
        <v>42</v>
      </c>
      <c r="AI46">
        <f t="shared" si="7"/>
        <v>0.66902089452084312</v>
      </c>
      <c r="AJ46">
        <f t="shared" si="10"/>
        <v>1.3353931499601011</v>
      </c>
      <c r="AK46">
        <f t="shared" si="10"/>
        <v>0.93308044200722673</v>
      </c>
      <c r="AL46">
        <f t="shared" si="10"/>
        <v>3.7025154028271716</v>
      </c>
    </row>
    <row r="47" spans="1:38" x14ac:dyDescent="0.3">
      <c r="A47" s="1"/>
      <c r="B47">
        <v>43</v>
      </c>
      <c r="C47" s="5">
        <f>'S3 UE after recession'!C47</f>
        <v>4.8044730145975629</v>
      </c>
      <c r="D47" s="5">
        <f>'S3 UE after recession'!D47</f>
        <v>7.1992976294995614</v>
      </c>
      <c r="F47" s="5">
        <f>'S3 UE after recession'!F47</f>
        <v>7.2434625161043211</v>
      </c>
      <c r="G47" s="13">
        <f>'S3 UE after recession'!G47+L47*$A$2/G$2</f>
        <v>6.7737076621103256</v>
      </c>
      <c r="H47" s="13">
        <f>'S3 UE after recession'!H47+M47*$A$2/H$2</f>
        <v>5.2661677503151312</v>
      </c>
      <c r="I47" s="13">
        <f>'S3 UE after recession'!I47+N47*$A$2/I$2</f>
        <v>8.4254914630866082</v>
      </c>
      <c r="J47" s="5"/>
      <c r="K47" s="5"/>
      <c r="L47" s="10">
        <f>'S4 GE after recession'!AJ47</f>
        <v>0.10756671385732094</v>
      </c>
      <c r="M47" s="10">
        <f>'S4 GE after recession'!AK47</f>
        <v>-9.9518892450569357E-2</v>
      </c>
      <c r="N47" s="10">
        <f>'S4 GE after recession'!AL47</f>
        <v>-0.30597029801053843</v>
      </c>
      <c r="P47">
        <v>43</v>
      </c>
      <c r="Q47" s="13">
        <f t="shared" si="3"/>
        <v>1.2711984874976898</v>
      </c>
      <c r="R47" s="13">
        <f t="shared" si="3"/>
        <v>2.3534049534556445</v>
      </c>
      <c r="T47" s="13">
        <f t="shared" si="3"/>
        <v>1.9636775692433162E-4</v>
      </c>
      <c r="U47" s="13">
        <f t="shared" si="3"/>
        <v>1.2683470538324011</v>
      </c>
      <c r="V47" s="13">
        <f t="shared" si="3"/>
        <v>0.99933247614265142</v>
      </c>
      <c r="W47" s="13">
        <f t="shared" si="3"/>
        <v>3.4585610196037146</v>
      </c>
      <c r="Y47">
        <v>43</v>
      </c>
      <c r="Z47">
        <f t="shared" si="6"/>
        <v>-6.7774271773991757E-2</v>
      </c>
      <c r="AA47">
        <f t="shared" si="6"/>
        <v>0.19478741817842415</v>
      </c>
      <c r="AC47">
        <f t="shared" si="6"/>
        <v>-9.8442038264822784E-2</v>
      </c>
      <c r="AD47">
        <f t="shared" si="6"/>
        <v>-6.7046096127699961E-2</v>
      </c>
      <c r="AE47">
        <f t="shared" si="6"/>
        <v>6.6252034135424687E-2</v>
      </c>
      <c r="AF47">
        <f t="shared" si="6"/>
        <v>-0.24395438322345697</v>
      </c>
      <c r="AH47">
        <v>43</v>
      </c>
      <c r="AI47">
        <f t="shared" si="7"/>
        <v>0.67854459723404636</v>
      </c>
      <c r="AJ47">
        <f t="shared" si="10"/>
        <v>1.2683470538324011</v>
      </c>
      <c r="AK47">
        <f t="shared" si="10"/>
        <v>0.99933247614265142</v>
      </c>
      <c r="AL47">
        <f t="shared" si="10"/>
        <v>3.4585610196037146</v>
      </c>
    </row>
    <row r="48" spans="1:38" x14ac:dyDescent="0.3">
      <c r="A48" s="1"/>
      <c r="B48">
        <v>44</v>
      </c>
      <c r="C48" s="5">
        <f>'S3 UE after recession'!C48</f>
        <v>4.8095722217877528</v>
      </c>
      <c r="D48" s="5">
        <f>'S3 UE after recession'!D48</f>
        <v>6.9040469907898858</v>
      </c>
      <c r="F48" s="5">
        <f>'S3 UE after recession'!F48</f>
        <v>7.2306811875693668</v>
      </c>
      <c r="G48" s="13">
        <f>'S3 UE after recession'!G48+L48*$A$2/G$2</f>
        <v>6.6841120362278588</v>
      </c>
      <c r="H48" s="13">
        <f>'S3 UE after recession'!H48+M48*$A$2/H$2</f>
        <v>5.1280011674711243</v>
      </c>
      <c r="I48" s="13">
        <f>'S3 UE after recession'!I48+N48*$A$2/I$2</f>
        <v>8.3679809396883158</v>
      </c>
      <c r="J48" s="5"/>
      <c r="K48" s="5"/>
      <c r="L48" s="10">
        <f>'S4 GE after recession'!AJ48</f>
        <v>9.8923087233146884E-2</v>
      </c>
      <c r="M48" s="10">
        <f>'S4 GE after recession'!AK48</f>
        <v>-0.11936940394947829</v>
      </c>
      <c r="N48" s="10">
        <f>'S4 GE after recession'!AL48</f>
        <v>-0.33109499673196929</v>
      </c>
      <c r="P48">
        <v>44</v>
      </c>
      <c r="Q48" s="13">
        <f t="shared" si="3"/>
        <v>1.2762976946878797</v>
      </c>
      <c r="R48" s="13">
        <f t="shared" si="3"/>
        <v>2.0581543147459689</v>
      </c>
      <c r="T48" s="13">
        <f t="shared" si="3"/>
        <v>-1.2584960778029952E-2</v>
      </c>
      <c r="U48" s="13">
        <f t="shared" si="3"/>
        <v>1.1787514279499343</v>
      </c>
      <c r="V48" s="13">
        <f t="shared" si="3"/>
        <v>0.86116589329864457</v>
      </c>
      <c r="W48" s="13">
        <f t="shared" si="3"/>
        <v>3.4010504962054222</v>
      </c>
      <c r="Y48">
        <v>44</v>
      </c>
      <c r="Z48">
        <f t="shared" si="6"/>
        <v>5.0992071901898584E-3</v>
      </c>
      <c r="AA48">
        <f t="shared" si="6"/>
        <v>-0.29525063870967561</v>
      </c>
      <c r="AC48">
        <f t="shared" si="6"/>
        <v>-1.2781328534954284E-2</v>
      </c>
      <c r="AD48">
        <f t="shared" si="6"/>
        <v>-8.9595625882466834E-2</v>
      </c>
      <c r="AE48">
        <f t="shared" si="6"/>
        <v>-0.13816658284400685</v>
      </c>
      <c r="AF48">
        <f t="shared" si="6"/>
        <v>-5.7510523398292435E-2</v>
      </c>
      <c r="AH48">
        <v>44</v>
      </c>
      <c r="AI48">
        <f t="shared" si="7"/>
        <v>0.57756701054923298</v>
      </c>
      <c r="AJ48">
        <f t="shared" si="10"/>
        <v>1.1787514279499343</v>
      </c>
      <c r="AK48">
        <f t="shared" si="10"/>
        <v>0.86116589329864457</v>
      </c>
      <c r="AL48">
        <f t="shared" si="10"/>
        <v>3.4010504962054222</v>
      </c>
    </row>
    <row r="49" spans="1:38" x14ac:dyDescent="0.3">
      <c r="A49" s="1"/>
      <c r="B49">
        <v>45</v>
      </c>
      <c r="C49" s="5">
        <f>'S3 UE after recession'!C49</f>
        <v>4.842049021572163</v>
      </c>
      <c r="D49" s="5">
        <f>'S3 UE after recession'!D49</f>
        <v>6.9691846305577361</v>
      </c>
      <c r="F49" s="5">
        <f>'S3 UE after recession'!F49</f>
        <v>7.2790489981011177</v>
      </c>
      <c r="G49" s="13">
        <f>'S3 UE after recession'!G49+L49*$A$2/G$2</f>
        <v>6.6053163330968196</v>
      </c>
      <c r="H49" s="13">
        <f>'S3 UE after recession'!H49+M49*$A$2/H$2</f>
        <v>5.1357176961421107</v>
      </c>
      <c r="I49" s="13">
        <f>'S3 UE after recession'!I49+N49*$A$2/I$2</f>
        <v>8.3884572887800033</v>
      </c>
      <c r="J49" s="5"/>
      <c r="K49" s="5"/>
      <c r="L49" s="10">
        <f>'S4 GE after recession'!AJ49</f>
        <v>0.11916169522714898</v>
      </c>
      <c r="M49" s="10">
        <f>'S4 GE after recession'!AK49</f>
        <v>-0.11797178456571961</v>
      </c>
      <c r="N49" s="10">
        <f>'S4 GE after recession'!AL49</f>
        <v>-0.33394569691448678</v>
      </c>
      <c r="P49">
        <v>45</v>
      </c>
      <c r="Q49" s="13">
        <f t="shared" si="3"/>
        <v>1.3087744944722899</v>
      </c>
      <c r="R49" s="13">
        <f t="shared" si="3"/>
        <v>2.1232919545138191</v>
      </c>
      <c r="T49" s="13">
        <f t="shared" si="3"/>
        <v>3.5782849753720924E-2</v>
      </c>
      <c r="U49" s="13">
        <f t="shared" si="3"/>
        <v>1.0999557248188951</v>
      </c>
      <c r="V49" s="13">
        <f t="shared" si="3"/>
        <v>0.86888242196963095</v>
      </c>
      <c r="W49" s="13">
        <f t="shared" si="3"/>
        <v>3.4215268452971097</v>
      </c>
      <c r="Y49">
        <v>45</v>
      </c>
      <c r="Z49">
        <f t="shared" si="6"/>
        <v>3.2476799784410204E-2</v>
      </c>
      <c r="AA49">
        <f t="shared" si="6"/>
        <v>6.5137639767850253E-2</v>
      </c>
      <c r="AC49">
        <f t="shared" si="6"/>
        <v>4.8367810531750877E-2</v>
      </c>
      <c r="AD49">
        <f t="shared" si="6"/>
        <v>-7.8795703131039119E-2</v>
      </c>
      <c r="AE49">
        <f t="shared" si="6"/>
        <v>7.7165286709863778E-3</v>
      </c>
      <c r="AF49">
        <f t="shared" si="6"/>
        <v>2.0476349091687496E-2</v>
      </c>
      <c r="AH49">
        <v>45</v>
      </c>
      <c r="AI49">
        <f t="shared" si="7"/>
        <v>0.62622776057723673</v>
      </c>
      <c r="AJ49">
        <f t="shared" si="10"/>
        <v>1.0999557248188951</v>
      </c>
      <c r="AK49">
        <f t="shared" si="10"/>
        <v>0.86888242196963095</v>
      </c>
      <c r="AL49">
        <f t="shared" si="10"/>
        <v>3.4215268452971097</v>
      </c>
    </row>
    <row r="50" spans="1:38" x14ac:dyDescent="0.3">
      <c r="A50" s="1"/>
      <c r="B50">
        <v>46</v>
      </c>
      <c r="C50" s="5">
        <f>'S3 UE after recession'!C50</f>
        <v>4.5977521607438065</v>
      </c>
      <c r="D50" s="5">
        <f>'S3 UE after recession'!D50</f>
        <v>6.7881310769911414</v>
      </c>
      <c r="F50" s="5">
        <f>'S3 UE after recession'!F50</f>
        <v>7.2044709026849718</v>
      </c>
      <c r="G50" s="13">
        <f>'S3 UE after recession'!G50+L50*$A$2/G$2</f>
        <v>6.2244956861839498</v>
      </c>
      <c r="H50" s="13">
        <f>'S3 UE after recession'!H50+M50*$A$2/H$2</f>
        <v>4.9799388792395618</v>
      </c>
      <c r="I50" s="13">
        <f>'S3 UE after recession'!I50+N50*$A$2/I$2</f>
        <v>8.1492583933873597</v>
      </c>
      <c r="J50" s="5"/>
      <c r="K50" s="5"/>
      <c r="L50" s="10">
        <f>'S4 GE after recession'!AJ50</f>
        <v>9.0319689305368239E-2</v>
      </c>
      <c r="M50" s="10">
        <f>'S4 GE after recession'!AK50</f>
        <v>-0.14735578650602679</v>
      </c>
      <c r="N50" s="10">
        <f>'S4 GE after recession'!AL50</f>
        <v>-0.38823895551764942</v>
      </c>
      <c r="P50">
        <v>46</v>
      </c>
      <c r="Q50" s="13">
        <f t="shared" si="3"/>
        <v>1.0644776336439334</v>
      </c>
      <c r="R50" s="13">
        <f t="shared" si="3"/>
        <v>1.9422384009472244</v>
      </c>
      <c r="T50" s="13">
        <f t="shared" si="3"/>
        <v>-3.8795245662424982E-2</v>
      </c>
      <c r="U50" s="13">
        <f t="shared" si="3"/>
        <v>0.71913507790602527</v>
      </c>
      <c r="V50" s="13">
        <f t="shared" si="3"/>
        <v>0.71310360506708204</v>
      </c>
      <c r="W50" s="13">
        <f t="shared" si="3"/>
        <v>3.1823279499044661</v>
      </c>
      <c r="Y50">
        <v>46</v>
      </c>
      <c r="Z50">
        <f t="shared" si="6"/>
        <v>-0.24429686082835644</v>
      </c>
      <c r="AA50">
        <f t="shared" si="6"/>
        <v>-0.18105355356659469</v>
      </c>
      <c r="AC50">
        <f t="shared" si="6"/>
        <v>-7.4578095416145906E-2</v>
      </c>
      <c r="AD50">
        <f t="shared" si="6"/>
        <v>-0.38082064691286988</v>
      </c>
      <c r="AE50">
        <f t="shared" si="6"/>
        <v>-0.15577881690254891</v>
      </c>
      <c r="AF50">
        <f t="shared" si="6"/>
        <v>-0.23919889539264361</v>
      </c>
      <c r="AH50">
        <v>46</v>
      </c>
      <c r="AI50">
        <f t="shared" si="7"/>
        <v>0.45958492397353767</v>
      </c>
      <c r="AJ50">
        <f t="shared" si="10"/>
        <v>0.71913507790602527</v>
      </c>
      <c r="AK50">
        <f t="shared" si="10"/>
        <v>0.71310360506708204</v>
      </c>
      <c r="AL50">
        <f t="shared" si="10"/>
        <v>3.1823279499044661</v>
      </c>
    </row>
    <row r="51" spans="1:38" x14ac:dyDescent="0.3">
      <c r="A51" s="1"/>
      <c r="B51">
        <v>47</v>
      </c>
      <c r="C51" s="5">
        <f>'S3 UE after recession'!C51</f>
        <v>4.8458926760439169</v>
      </c>
      <c r="D51" s="5">
        <f>'S3 UE after recession'!D51</f>
        <v>6.7755347392676457</v>
      </c>
      <c r="F51" s="5">
        <f>'S3 UE after recession'!F51</f>
        <v>7.3587613621536985</v>
      </c>
      <c r="G51" s="13">
        <f>'S3 UE after recession'!G51+L51*$A$2/G$2</f>
        <v>6.2013528756423195</v>
      </c>
      <c r="H51" s="13">
        <f>'S3 UE after recession'!H51+M51*$A$2/H$2</f>
        <v>5.0580822880844476</v>
      </c>
      <c r="I51" s="13">
        <f>'S3 UE after recession'!I51+N51*$A$2/I$2</f>
        <v>7.8477145874301124</v>
      </c>
      <c r="J51" s="5"/>
      <c r="K51" s="5"/>
      <c r="L51" s="10">
        <f>'S4 GE after recession'!AJ51</f>
        <v>6.8073061127168127E-2</v>
      </c>
      <c r="M51" s="10">
        <f>'S4 GE after recession'!AK51</f>
        <v>-0.16962702179424941</v>
      </c>
      <c r="N51" s="10">
        <f>'S4 GE after recession'!AL51</f>
        <v>-0.41738110771593562</v>
      </c>
      <c r="P51">
        <v>47</v>
      </c>
      <c r="Q51" s="13">
        <f t="shared" si="3"/>
        <v>1.3126181489440438</v>
      </c>
      <c r="R51" s="13">
        <f t="shared" si="3"/>
        <v>1.9296420632237288</v>
      </c>
      <c r="T51" s="13">
        <f t="shared" si="3"/>
        <v>0.11549521380630168</v>
      </c>
      <c r="U51" s="13">
        <f t="shared" si="3"/>
        <v>0.69599226736439501</v>
      </c>
      <c r="V51" s="13">
        <f t="shared" si="3"/>
        <v>0.79124701391196783</v>
      </c>
      <c r="W51" s="13">
        <f t="shared" si="3"/>
        <v>2.8807841439472188</v>
      </c>
      <c r="Y51">
        <v>47</v>
      </c>
      <c r="Z51">
        <f t="shared" si="6"/>
        <v>0.24814051530011039</v>
      </c>
      <c r="AA51">
        <f t="shared" si="6"/>
        <v>-1.2596337723495665E-2</v>
      </c>
      <c r="AC51">
        <f t="shared" si="6"/>
        <v>0.15429045946872666</v>
      </c>
      <c r="AD51">
        <f t="shared" si="6"/>
        <v>-2.3142810541630254E-2</v>
      </c>
      <c r="AE51">
        <f t="shared" si="6"/>
        <v>7.8143408844885798E-2</v>
      </c>
      <c r="AF51">
        <f t="shared" si="6"/>
        <v>-0.30154380595724728</v>
      </c>
      <c r="AH51">
        <v>47</v>
      </c>
      <c r="AI51">
        <f t="shared" si="7"/>
        <v>0.58952980298865143</v>
      </c>
      <c r="AJ51">
        <f t="shared" si="10"/>
        <v>0.69599226736439501</v>
      </c>
      <c r="AK51">
        <f t="shared" si="10"/>
        <v>0.79124701391196783</v>
      </c>
      <c r="AL51">
        <f t="shared" si="10"/>
        <v>2.8807841439472188</v>
      </c>
    </row>
    <row r="52" spans="1:38" x14ac:dyDescent="0.3">
      <c r="A52" s="1"/>
      <c r="B52">
        <v>48</v>
      </c>
      <c r="C52" s="5">
        <f>'S3 UE after recession'!C52</f>
        <v>4.93893717680713</v>
      </c>
      <c r="F52" s="5">
        <f>'S3 UE after recession'!F52</f>
        <v>7.3820672910163019</v>
      </c>
      <c r="G52" s="13">
        <f>'S3 UE after recession'!G52+L52*$A$2/G$2</f>
        <v>6.1578684221543378</v>
      </c>
      <c r="H52" s="13">
        <f>'S3 UE after recession'!H52+M52*$A$2/H$2</f>
        <v>4.8035580884888338</v>
      </c>
      <c r="I52" s="13">
        <f>'S3 UE after recession'!I52+N52*$A$2/I$2</f>
        <v>7.5930673815288294</v>
      </c>
      <c r="J52" s="5"/>
      <c r="K52" s="5"/>
      <c r="L52" s="10">
        <f>'S4 GE after recession'!AJ52</f>
        <v>3.9872229792566966E-2</v>
      </c>
      <c r="M52" s="10">
        <f>'S4 GE after recession'!AK52</f>
        <v>-0.21713650414657618</v>
      </c>
      <c r="N52" s="10">
        <f>'S4 GE after recession'!AL52</f>
        <v>-0.46115260468936292</v>
      </c>
      <c r="P52">
        <v>48</v>
      </c>
      <c r="Q52" s="13">
        <f t="shared" si="3"/>
        <v>1.4056626497072569</v>
      </c>
      <c r="T52" s="13">
        <f t="shared" si="3"/>
        <v>0.13880114266890509</v>
      </c>
      <c r="U52" s="13">
        <f t="shared" si="3"/>
        <v>0.65250781387641332</v>
      </c>
      <c r="V52" s="13">
        <f t="shared" si="3"/>
        <v>0.53672281431635405</v>
      </c>
      <c r="W52" s="13">
        <f t="shared" si="3"/>
        <v>2.6261369380459358</v>
      </c>
      <c r="Y52">
        <v>48</v>
      </c>
      <c r="Z52">
        <f t="shared" si="6"/>
        <v>9.3044500763213023E-2</v>
      </c>
      <c r="AC52">
        <f t="shared" si="6"/>
        <v>2.3305928862603409E-2</v>
      </c>
      <c r="AD52">
        <f t="shared" si="6"/>
        <v>-4.3484453487981689E-2</v>
      </c>
      <c r="AE52">
        <f t="shared" si="6"/>
        <v>-0.25452419959561379</v>
      </c>
      <c r="AF52">
        <f t="shared" si="6"/>
        <v>-0.25464720590128298</v>
      </c>
      <c r="AH52">
        <v>48</v>
      </c>
      <c r="AI52">
        <f t="shared" si="7"/>
        <v>0.64770501780155965</v>
      </c>
      <c r="AJ52">
        <f t="shared" si="10"/>
        <v>0.65250781387641332</v>
      </c>
      <c r="AK52">
        <f t="shared" si="10"/>
        <v>0.53672281431635405</v>
      </c>
      <c r="AL52">
        <f t="shared" si="10"/>
        <v>2.6261369380459358</v>
      </c>
    </row>
    <row r="53" spans="1:38" x14ac:dyDescent="0.3">
      <c r="A53" s="1"/>
      <c r="B53">
        <v>49</v>
      </c>
      <c r="C53" s="5">
        <f>'S3 UE after recession'!C53</f>
        <v>5.0921610982576562</v>
      </c>
      <c r="F53" s="5">
        <f>'S3 UE after recession'!F53</f>
        <v>7.1089677424950777</v>
      </c>
      <c r="G53" s="13">
        <f>'S3 UE after recession'!G53+L53*$A$2/G$2</f>
        <v>6.1078674934473245</v>
      </c>
      <c r="H53" s="13">
        <f>'S3 UE after recession'!H53+M53*$A$2/H$2</f>
        <v>4.7415594855650367</v>
      </c>
      <c r="I53" s="13">
        <f>'S3 UE after recession'!I53+N53*$A$2/I$2</f>
        <v>7.267736510601682</v>
      </c>
      <c r="J53" s="5"/>
      <c r="K53" s="5"/>
      <c r="L53" s="10">
        <f>'S4 GE after recession'!AJ53</f>
        <v>3.3982736296232691E-2</v>
      </c>
      <c r="M53" s="10">
        <f>'S4 GE after recession'!AK53</f>
        <v>-0.21693666040286189</v>
      </c>
      <c r="N53" s="10">
        <f>'S4 GE after recession'!AL53</f>
        <v>-0.51740807523528443</v>
      </c>
      <c r="P53">
        <v>49</v>
      </c>
      <c r="Q53" s="13">
        <f t="shared" si="3"/>
        <v>1.5588865711577831</v>
      </c>
      <c r="T53" s="13">
        <f t="shared" si="3"/>
        <v>-0.13429840585231911</v>
      </c>
      <c r="U53" s="13">
        <f t="shared" si="3"/>
        <v>0.60250688516939999</v>
      </c>
      <c r="V53" s="13">
        <f t="shared" si="3"/>
        <v>0.47472421139255694</v>
      </c>
      <c r="W53" s="13">
        <f t="shared" si="3"/>
        <v>2.3008060671187884</v>
      </c>
      <c r="Y53">
        <v>49</v>
      </c>
      <c r="Z53">
        <f t="shared" si="6"/>
        <v>0.15322392145052621</v>
      </c>
      <c r="AC53">
        <f t="shared" si="6"/>
        <v>-0.2730995485212242</v>
      </c>
      <c r="AD53">
        <f t="shared" si="6"/>
        <v>-5.0000928707013337E-2</v>
      </c>
      <c r="AE53">
        <f t="shared" si="6"/>
        <v>-6.1998602923797108E-2</v>
      </c>
      <c r="AF53">
        <f t="shared" si="6"/>
        <v>-0.32533087092714741</v>
      </c>
      <c r="AH53">
        <v>49</v>
      </c>
      <c r="AI53">
        <f t="shared" si="7"/>
        <v>0.58776720426621065</v>
      </c>
      <c r="AJ53">
        <f t="shared" si="10"/>
        <v>0.60250688516939999</v>
      </c>
      <c r="AK53">
        <f t="shared" si="10"/>
        <v>0.47472421139255694</v>
      </c>
      <c r="AL53">
        <f t="shared" si="10"/>
        <v>2.3008060671187884</v>
      </c>
    </row>
    <row r="54" spans="1:38" x14ac:dyDescent="0.3">
      <c r="A54" s="1"/>
      <c r="B54">
        <v>50</v>
      </c>
      <c r="C54" s="5">
        <f>'S3 UE after recession'!C54</f>
        <v>5.1713395638629285</v>
      </c>
      <c r="F54" s="5">
        <f>'S3 UE after recession'!F54</f>
        <v>7.1161727276648978</v>
      </c>
      <c r="G54" s="13">
        <f>'S3 UE after recession'!G54+L54*$A$2/G$2</f>
        <v>5.9308336347488799</v>
      </c>
      <c r="H54" s="13">
        <f>'S3 UE after recession'!H54+M54*$A$2/H$2</f>
        <v>4.6910830325265138</v>
      </c>
      <c r="I54" s="13">
        <f>'S3 UE after recession'!I54+N54*$A$2/I$2</f>
        <v>7.2605069590379383</v>
      </c>
      <c r="J54" s="5"/>
      <c r="K54" s="5"/>
      <c r="L54" s="10">
        <f>'S4 GE after recession'!AJ54</f>
        <v>2.4076090571815673E-2</v>
      </c>
      <c r="M54" s="10">
        <f>'S4 GE after recession'!AK54</f>
        <v>-0.23008276298495126</v>
      </c>
      <c r="N54" s="10">
        <f>'S4 GE after recession'!AL54</f>
        <v>-0.52767869003446688</v>
      </c>
      <c r="P54">
        <v>50</v>
      </c>
      <c r="Q54" s="13">
        <f t="shared" si="3"/>
        <v>1.6380650367630554</v>
      </c>
      <c r="T54" s="13">
        <f t="shared" si="3"/>
        <v>-0.12709342068249896</v>
      </c>
      <c r="U54" s="13">
        <f t="shared" si="3"/>
        <v>0.42547302647095542</v>
      </c>
      <c r="V54" s="13">
        <f t="shared" si="3"/>
        <v>0.42424775835403405</v>
      </c>
      <c r="W54" s="13">
        <f t="shared" si="3"/>
        <v>2.2935765155550447</v>
      </c>
      <c r="Y54">
        <v>50</v>
      </c>
      <c r="Z54">
        <f t="shared" si="6"/>
        <v>7.9178465605272308E-2</v>
      </c>
      <c r="AC54">
        <f t="shared" si="6"/>
        <v>7.204985169820155E-3</v>
      </c>
      <c r="AD54">
        <f t="shared" si="6"/>
        <v>-0.17703385869844457</v>
      </c>
      <c r="AE54">
        <f t="shared" si="6"/>
        <v>-5.0476453038522884E-2</v>
      </c>
      <c r="AF54">
        <f t="shared" si="6"/>
        <v>-7.2295515637437191E-3</v>
      </c>
      <c r="AH54">
        <v>50</v>
      </c>
      <c r="AI54">
        <f t="shared" si="7"/>
        <v>0.63095892965375688</v>
      </c>
      <c r="AJ54">
        <f t="shared" ref="AJ54:AL56" si="11">AJ53+AD54</f>
        <v>0.42547302647095542</v>
      </c>
      <c r="AK54">
        <f t="shared" si="11"/>
        <v>0.42424775835403405</v>
      </c>
      <c r="AL54">
        <f t="shared" si="11"/>
        <v>2.2935765155550447</v>
      </c>
    </row>
    <row r="55" spans="1:38" x14ac:dyDescent="0.3">
      <c r="A55" s="1"/>
      <c r="B55">
        <v>51</v>
      </c>
      <c r="C55" s="5">
        <f>'S3 UE after recession'!C55</f>
        <v>5.0670836385903142</v>
      </c>
      <c r="F55" s="5">
        <f>'S3 UE after recession'!F55</f>
        <v>7.1445176288260361</v>
      </c>
      <c r="G55" s="13">
        <f>'S3 UE after recession'!G55+L55*$A$2/G$2</f>
        <v>5.8195307836125325</v>
      </c>
      <c r="H55" s="13">
        <f>'S3 UE after recession'!H55+M55*$A$2/H$2</f>
        <v>4.568328051178395</v>
      </c>
      <c r="I55" s="13">
        <f>'S3 UE after recession'!I55+N55*$A$2/I$2</f>
        <v>7.189914787892584</v>
      </c>
      <c r="J55" s="5"/>
      <c r="K55" s="5"/>
      <c r="L55" s="10">
        <f>'S4 GE after recession'!AJ55</f>
        <v>1.3879495563754535E-2</v>
      </c>
      <c r="M55" s="10">
        <f>'S4 GE after recession'!AK55</f>
        <v>-0.25042545455700005</v>
      </c>
      <c r="N55" s="10">
        <f>'S4 GE after recession'!AL55</f>
        <v>-0.52733149978969263</v>
      </c>
      <c r="P55">
        <v>51</v>
      </c>
      <c r="Q55" s="13">
        <f t="shared" si="3"/>
        <v>1.5338091114904411</v>
      </c>
      <c r="T55" s="13">
        <f t="shared" si="3"/>
        <v>-9.8748519521360656E-2</v>
      </c>
      <c r="U55" s="13">
        <f t="shared" si="3"/>
        <v>0.314170175334608</v>
      </c>
      <c r="V55" s="13">
        <f t="shared" si="3"/>
        <v>0.30149277700591526</v>
      </c>
      <c r="W55" s="13">
        <f t="shared" si="3"/>
        <v>2.2229843444096904</v>
      </c>
      <c r="Y55">
        <v>51</v>
      </c>
      <c r="Z55">
        <f t="shared" si="6"/>
        <v>-0.10425592527261429</v>
      </c>
      <c r="AC55">
        <f t="shared" si="6"/>
        <v>2.8344901161138303E-2</v>
      </c>
      <c r="AD55">
        <f t="shared" si="6"/>
        <v>-0.11130285113634741</v>
      </c>
      <c r="AE55">
        <f t="shared" si="6"/>
        <v>-0.1227549813481188</v>
      </c>
      <c r="AF55">
        <f t="shared" si="6"/>
        <v>-7.0592171145354321E-2</v>
      </c>
      <c r="AH55">
        <v>51</v>
      </c>
      <c r="AI55">
        <f t="shared" si="7"/>
        <v>0.59300341759801889</v>
      </c>
      <c r="AJ55">
        <f t="shared" si="11"/>
        <v>0.314170175334608</v>
      </c>
      <c r="AK55">
        <f t="shared" si="11"/>
        <v>0.30149277700591526</v>
      </c>
      <c r="AL55">
        <f t="shared" si="11"/>
        <v>2.2229843444096904</v>
      </c>
    </row>
    <row r="56" spans="1:38" x14ac:dyDescent="0.3">
      <c r="A56" s="1"/>
      <c r="B56">
        <v>52</v>
      </c>
      <c r="C56" s="5">
        <f>'S3 UE after recession'!C56</f>
        <v>5.0587706902406691</v>
      </c>
      <c r="F56" s="5">
        <f>'S3 UE after recession'!F56</f>
        <v>6.9987514530503292</v>
      </c>
      <c r="G56" s="13">
        <f>'S3 UE after recession'!G56+L56*$A$2/G$2</f>
        <v>5.6157589928694058</v>
      </c>
      <c r="H56" s="13">
        <f>'S3 UE after recession'!H56+M56*$A$2/H$2</f>
        <v>4.5434219805979925</v>
      </c>
      <c r="I56" s="13">
        <f>'S3 UE after recession'!I56+N56*$A$2/I$2</f>
        <v>7.0644099825203508</v>
      </c>
      <c r="J56" s="5"/>
      <c r="K56" s="5"/>
      <c r="L56" s="10">
        <f>'S4 GE after recession'!AJ56</f>
        <v>1.2591421227742788E-2</v>
      </c>
      <c r="M56" s="10">
        <f>'S4 GE after recession'!AK56</f>
        <v>-0.21835797210843225</v>
      </c>
      <c r="N56" s="10">
        <f>'S4 GE after recession'!AL56</f>
        <v>-0.54316229145601203</v>
      </c>
      <c r="P56">
        <v>52</v>
      </c>
      <c r="Q56" s="13">
        <f t="shared" si="3"/>
        <v>1.5254961631407959</v>
      </c>
      <c r="T56" s="13">
        <f t="shared" si="3"/>
        <v>-0.2445146952970676</v>
      </c>
      <c r="U56" s="13">
        <f t="shared" si="3"/>
        <v>0.11039838459148132</v>
      </c>
      <c r="V56" s="13">
        <f t="shared" si="3"/>
        <v>0.27658670642551275</v>
      </c>
      <c r="W56" s="13">
        <f t="shared" si="3"/>
        <v>2.0974795390374572</v>
      </c>
      <c r="Y56">
        <v>52</v>
      </c>
      <c r="Z56">
        <f t="shared" si="6"/>
        <v>-8.3129483496451329E-3</v>
      </c>
      <c r="AC56">
        <f t="shared" si="6"/>
        <v>-0.14576617577570694</v>
      </c>
      <c r="AD56">
        <f t="shared" si="6"/>
        <v>-0.20377179074312668</v>
      </c>
      <c r="AE56">
        <f t="shared" si="6"/>
        <v>-2.4906070580402506E-2</v>
      </c>
      <c r="AF56">
        <f t="shared" si="6"/>
        <v>-0.12550480537223319</v>
      </c>
      <c r="AH56">
        <v>52</v>
      </c>
      <c r="AI56">
        <f t="shared" si="7"/>
        <v>0.51596385553534285</v>
      </c>
      <c r="AJ56">
        <f t="shared" si="11"/>
        <v>0.11039838459148132</v>
      </c>
      <c r="AK56">
        <f t="shared" si="11"/>
        <v>0.27658670642551275</v>
      </c>
      <c r="AL56">
        <f t="shared" si="11"/>
        <v>2.0974795390374572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Charts</vt:lpstr>
      </vt:variant>
      <vt:variant>
        <vt:i4>2</vt:i4>
      </vt:variant>
    </vt:vector>
  </HeadingPairs>
  <TitlesOfParts>
    <vt:vector size="24" baseType="lpstr">
      <vt:lpstr>Multiplier effects (NORM)</vt:lpstr>
      <vt:lpstr>Multiplier effects (QUARTERLY)</vt:lpstr>
      <vt:lpstr>Multiplier effects</vt:lpstr>
      <vt:lpstr>PE multi 4 (percent) NORM</vt:lpstr>
      <vt:lpstr>PE multi 4 (percent)</vt:lpstr>
      <vt:lpstr>PE multi 3 (percent) NORM</vt:lpstr>
      <vt:lpstr>PE multi 3 (percent)</vt:lpstr>
      <vt:lpstr>PE multi 2 (percent) NORM</vt:lpstr>
      <vt:lpstr>PE multi 2 (percent)</vt:lpstr>
      <vt:lpstr>PE multi 1 (percent)</vt:lpstr>
      <vt:lpstr>S1 unemployed</vt:lpstr>
      <vt:lpstr>S2 government employment</vt:lpstr>
      <vt:lpstr>S3 UE after recession</vt:lpstr>
      <vt:lpstr>S4 GE after recession</vt:lpstr>
      <vt:lpstr>S5 UE multi</vt:lpstr>
      <vt:lpstr>S6 UE increment</vt:lpstr>
      <vt:lpstr>S7 Fiscal policy</vt:lpstr>
      <vt:lpstr>S7 Monetary policy</vt:lpstr>
      <vt:lpstr>S8 Comparion by recession</vt:lpstr>
      <vt:lpstr>S10 Comp. by recession (ue gap)</vt:lpstr>
      <vt:lpstr>Figure C2 - Panel A</vt:lpstr>
      <vt:lpstr>UE after recession (NORM)</vt:lpstr>
      <vt:lpstr>S9 Figure (norm dynamics)</vt:lpstr>
      <vt:lpstr>Figure C2 - Panel 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uras</cp:lastModifiedBy>
  <dcterms:created xsi:type="dcterms:W3CDTF">2013-08-15T15:49:23Z</dcterms:created>
  <dcterms:modified xsi:type="dcterms:W3CDTF">2013-10-23T23:07:04Z</dcterms:modified>
</cp:coreProperties>
</file>