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504" yWindow="420" windowWidth="21096" windowHeight="11316" activeTab="5"/>
  </bookViews>
  <sheets>
    <sheet name="Data" sheetId="1" r:id="rId1"/>
    <sheet name="Figure1" sheetId="2" r:id="rId2"/>
    <sheet name="Figure2" sheetId="3" r:id="rId3"/>
    <sheet name="Figure3" sheetId="4" r:id="rId4"/>
    <sheet name="FranceGermany" sheetId="5" r:id="rId5"/>
    <sheet name="Figure 4 - Panel C" sheetId="6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K7" i="6" l="1"/>
  <c r="BL7" i="6"/>
  <c r="BK8" i="6"/>
  <c r="BL8" i="6"/>
  <c r="BK9" i="6"/>
  <c r="BL9" i="6"/>
  <c r="BK10" i="6"/>
  <c r="BL10" i="6"/>
  <c r="BK11" i="6"/>
  <c r="BL11" i="6"/>
  <c r="BK12" i="6"/>
  <c r="BL12" i="6"/>
  <c r="BK13" i="6"/>
  <c r="BL13" i="6"/>
  <c r="BK14" i="6"/>
  <c r="BL14" i="6"/>
  <c r="BK15" i="6"/>
  <c r="BL15" i="6"/>
  <c r="BK16" i="6"/>
  <c r="BL16" i="6"/>
  <c r="BK17" i="6"/>
  <c r="BL17" i="6"/>
  <c r="BK18" i="6"/>
  <c r="BL18" i="6"/>
  <c r="BK19" i="6"/>
  <c r="BL19" i="6"/>
  <c r="BK20" i="6"/>
  <c r="BL20" i="6"/>
  <c r="BK21" i="6"/>
  <c r="BL21" i="6"/>
  <c r="BK22" i="6"/>
  <c r="BL22" i="6"/>
  <c r="BK23" i="6"/>
  <c r="BL23" i="6"/>
  <c r="BK24" i="6"/>
  <c r="BL24" i="6"/>
  <c r="BK25" i="6"/>
  <c r="BL25" i="6"/>
  <c r="BK26" i="6"/>
  <c r="BL26" i="6"/>
  <c r="BK27" i="6"/>
  <c r="BL27" i="6"/>
  <c r="BK28" i="6"/>
  <c r="BL28" i="6"/>
  <c r="BK29" i="6"/>
  <c r="BL29" i="6"/>
  <c r="BK30" i="6"/>
  <c r="BL30" i="6"/>
  <c r="BK31" i="6"/>
  <c r="BL31" i="6"/>
  <c r="BK32" i="6"/>
  <c r="BL32" i="6"/>
  <c r="BK33" i="6"/>
  <c r="BL33" i="6"/>
  <c r="BK34" i="6"/>
  <c r="BL34" i="6"/>
  <c r="BK35" i="6"/>
  <c r="BL35" i="6"/>
  <c r="BK36" i="6"/>
  <c r="BL36" i="6"/>
  <c r="BK37" i="6"/>
  <c r="BL37" i="6"/>
  <c r="BK38" i="6"/>
  <c r="BL38" i="6"/>
  <c r="BK39" i="6"/>
  <c r="BL39" i="6"/>
  <c r="BK40" i="6"/>
  <c r="BL40" i="6"/>
  <c r="BK41" i="6"/>
  <c r="BL41" i="6"/>
  <c r="BK42" i="6"/>
  <c r="BL42" i="6"/>
  <c r="BK43" i="6"/>
  <c r="BL43" i="6"/>
  <c r="BK44" i="6"/>
  <c r="BL44" i="6"/>
  <c r="BK45" i="6"/>
  <c r="BL45" i="6"/>
  <c r="BK46" i="6"/>
  <c r="BL46" i="6"/>
  <c r="BK47" i="6"/>
  <c r="BL47" i="6"/>
  <c r="BK48" i="6"/>
  <c r="BL48" i="6"/>
  <c r="BK49" i="6"/>
  <c r="BL49" i="6"/>
  <c r="BK50" i="6"/>
  <c r="BL50" i="6"/>
  <c r="BK51" i="6"/>
  <c r="BL51" i="6"/>
  <c r="BK52" i="6"/>
  <c r="BL52" i="6"/>
  <c r="BK53" i="6"/>
  <c r="BL53" i="6"/>
  <c r="BK54" i="6"/>
  <c r="BL54" i="6"/>
  <c r="BK55" i="6"/>
  <c r="BL55" i="6"/>
  <c r="BK56" i="6"/>
  <c r="BL56" i="6"/>
  <c r="BL6" i="6"/>
  <c r="BK6" i="6"/>
  <c r="BI7" i="6"/>
  <c r="BJ7" i="6"/>
  <c r="BI8" i="6"/>
  <c r="BJ8" i="6"/>
  <c r="BI9" i="6"/>
  <c r="BJ9" i="6"/>
  <c r="BI10" i="6"/>
  <c r="BJ10" i="6"/>
  <c r="BI11" i="6"/>
  <c r="BJ11" i="6"/>
  <c r="BI12" i="6"/>
  <c r="BJ12" i="6"/>
  <c r="BI13" i="6"/>
  <c r="BJ13" i="6"/>
  <c r="BI14" i="6"/>
  <c r="BJ14" i="6"/>
  <c r="BI15" i="6"/>
  <c r="BJ15" i="6"/>
  <c r="BI16" i="6"/>
  <c r="BJ16" i="6"/>
  <c r="BI17" i="6"/>
  <c r="BJ17" i="6"/>
  <c r="BI18" i="6"/>
  <c r="BJ18" i="6"/>
  <c r="BI19" i="6"/>
  <c r="BJ19" i="6"/>
  <c r="BI20" i="6"/>
  <c r="BJ20" i="6"/>
  <c r="BI21" i="6"/>
  <c r="BJ21" i="6"/>
  <c r="BI22" i="6"/>
  <c r="BJ22" i="6"/>
  <c r="BI23" i="6"/>
  <c r="BJ23" i="6"/>
  <c r="BI24" i="6"/>
  <c r="BJ24" i="6"/>
  <c r="BI25" i="6"/>
  <c r="BJ25" i="6"/>
  <c r="BI26" i="6"/>
  <c r="BJ26" i="6"/>
  <c r="BI27" i="6"/>
  <c r="BJ27" i="6"/>
  <c r="BI28" i="6"/>
  <c r="BJ28" i="6"/>
  <c r="BI29" i="6"/>
  <c r="BJ29" i="6"/>
  <c r="BI30" i="6"/>
  <c r="BJ30" i="6"/>
  <c r="BI31" i="6"/>
  <c r="BJ31" i="6"/>
  <c r="BI32" i="6"/>
  <c r="BJ32" i="6"/>
  <c r="BI33" i="6"/>
  <c r="BJ33" i="6"/>
  <c r="BI34" i="6"/>
  <c r="BJ34" i="6"/>
  <c r="BI35" i="6"/>
  <c r="BJ35" i="6"/>
  <c r="BI36" i="6"/>
  <c r="BJ36" i="6"/>
  <c r="BI37" i="6"/>
  <c r="BJ37" i="6"/>
  <c r="BI38" i="6"/>
  <c r="BJ38" i="6"/>
  <c r="BI39" i="6"/>
  <c r="BJ39" i="6"/>
  <c r="BI40" i="6"/>
  <c r="BJ40" i="6"/>
  <c r="BI41" i="6"/>
  <c r="BJ41" i="6"/>
  <c r="BI42" i="6"/>
  <c r="BJ42" i="6"/>
  <c r="BI43" i="6"/>
  <c r="BJ43" i="6"/>
  <c r="BI44" i="6"/>
  <c r="BJ44" i="6"/>
  <c r="BI45" i="6"/>
  <c r="BJ45" i="6"/>
  <c r="BI46" i="6"/>
  <c r="BJ46" i="6"/>
  <c r="BI47" i="6"/>
  <c r="BJ47" i="6"/>
  <c r="BI48" i="6"/>
  <c r="BJ48" i="6"/>
  <c r="BI49" i="6"/>
  <c r="BJ49" i="6"/>
  <c r="BI50" i="6"/>
  <c r="BJ50" i="6"/>
  <c r="BI51" i="6"/>
  <c r="BJ51" i="6"/>
  <c r="BI52" i="6"/>
  <c r="BJ52" i="6"/>
  <c r="BI53" i="6"/>
  <c r="BJ53" i="6"/>
  <c r="BI54" i="6"/>
  <c r="BJ54" i="6"/>
  <c r="BI55" i="6"/>
  <c r="BJ55" i="6"/>
  <c r="BI56" i="6"/>
  <c r="BJ56" i="6"/>
  <c r="BJ6" i="6"/>
  <c r="BI6" i="6"/>
  <c r="AG193" i="6"/>
  <c r="AD193" i="6"/>
  <c r="AB193" i="6"/>
  <c r="AA193" i="6"/>
  <c r="U193" i="6"/>
  <c r="BH193" i="6"/>
  <c r="S193" i="6"/>
  <c r="Q193" i="6"/>
  <c r="O193" i="6"/>
  <c r="M193" i="6"/>
  <c r="K193" i="6"/>
  <c r="J193" i="6"/>
  <c r="F193" i="6"/>
  <c r="AG192" i="6"/>
  <c r="AD192" i="6"/>
  <c r="AB192" i="6"/>
  <c r="AA192" i="6"/>
  <c r="U192" i="6"/>
  <c r="BG192" i="6" s="1"/>
  <c r="S192" i="6"/>
  <c r="Q192" i="6"/>
  <c r="O192" i="6"/>
  <c r="M192" i="6"/>
  <c r="K192" i="6"/>
  <c r="J192" i="6"/>
  <c r="D192" i="6"/>
  <c r="AG191" i="6"/>
  <c r="AD191" i="6"/>
  <c r="AB191" i="6"/>
  <c r="AA191" i="6"/>
  <c r="U191" i="6"/>
  <c r="BH191" i="6"/>
  <c r="S191" i="6"/>
  <c r="Q191" i="6"/>
  <c r="O191" i="6"/>
  <c r="M191" i="6"/>
  <c r="K191" i="6"/>
  <c r="J191" i="6"/>
  <c r="AG190" i="6"/>
  <c r="AD190" i="6"/>
  <c r="AB190" i="6"/>
  <c r="AA190" i="6"/>
  <c r="U190" i="6"/>
  <c r="F190" i="6"/>
  <c r="S190" i="6"/>
  <c r="Q190" i="6"/>
  <c r="O190" i="6"/>
  <c r="M190" i="6"/>
  <c r="K190" i="6"/>
  <c r="J190" i="6"/>
  <c r="AG189" i="6"/>
  <c r="AD189" i="6"/>
  <c r="AB189" i="6"/>
  <c r="AA189" i="6"/>
  <c r="U189" i="6"/>
  <c r="BH189" i="6"/>
  <c r="S189" i="6"/>
  <c r="Q189" i="6"/>
  <c r="O189" i="6"/>
  <c r="M189" i="6"/>
  <c r="K189" i="6"/>
  <c r="J189" i="6"/>
  <c r="D189" i="6"/>
  <c r="AG188" i="6"/>
  <c r="AD188" i="6"/>
  <c r="AB188" i="6"/>
  <c r="AA188" i="6"/>
  <c r="U188" i="6"/>
  <c r="S188" i="6"/>
  <c r="Q188" i="6"/>
  <c r="O188" i="6"/>
  <c r="M188" i="6"/>
  <c r="K188" i="6"/>
  <c r="J188" i="6"/>
  <c r="AG187" i="6"/>
  <c r="AD187" i="6"/>
  <c r="AB187" i="6"/>
  <c r="AA187" i="6"/>
  <c r="U187" i="6"/>
  <c r="BH187" i="6" s="1"/>
  <c r="S187" i="6"/>
  <c r="Q187" i="6"/>
  <c r="O187" i="6"/>
  <c r="M187" i="6"/>
  <c r="K187" i="6"/>
  <c r="J187" i="6"/>
  <c r="AG186" i="6"/>
  <c r="AD186" i="6"/>
  <c r="AB186" i="6"/>
  <c r="AA186" i="6"/>
  <c r="U186" i="6"/>
  <c r="S186" i="6"/>
  <c r="Q186" i="6"/>
  <c r="O186" i="6"/>
  <c r="M186" i="6"/>
  <c r="K186" i="6"/>
  <c r="J186" i="6"/>
  <c r="F186" i="6"/>
  <c r="AG185" i="6"/>
  <c r="AD185" i="6"/>
  <c r="AB185" i="6"/>
  <c r="AA185" i="6"/>
  <c r="U185" i="6"/>
  <c r="BH185" i="6" s="1"/>
  <c r="S185" i="6"/>
  <c r="Q185" i="6"/>
  <c r="O185" i="6"/>
  <c r="M185" i="6"/>
  <c r="K185" i="6"/>
  <c r="J185" i="6"/>
  <c r="F185" i="6"/>
  <c r="AG184" i="6"/>
  <c r="AD184" i="6"/>
  <c r="AB184" i="6"/>
  <c r="AA184" i="6"/>
  <c r="U184" i="6"/>
  <c r="BH184" i="6"/>
  <c r="S184" i="6"/>
  <c r="Q184" i="6"/>
  <c r="O184" i="6"/>
  <c r="M184" i="6"/>
  <c r="K184" i="6"/>
  <c r="J184" i="6"/>
  <c r="D184" i="6"/>
  <c r="AG183" i="6"/>
  <c r="AD183" i="6"/>
  <c r="AB183" i="6"/>
  <c r="AA183" i="6"/>
  <c r="U183" i="6"/>
  <c r="S183" i="6"/>
  <c r="Q183" i="6"/>
  <c r="O183" i="6"/>
  <c r="M183" i="6"/>
  <c r="K183" i="6"/>
  <c r="J183" i="6"/>
  <c r="AG182" i="6"/>
  <c r="AD182" i="6"/>
  <c r="AB182" i="6"/>
  <c r="AA182" i="6"/>
  <c r="U182" i="6"/>
  <c r="S182" i="6"/>
  <c r="Q182" i="6"/>
  <c r="O182" i="6"/>
  <c r="E182" i="6" s="1"/>
  <c r="M182" i="6"/>
  <c r="K182" i="6"/>
  <c r="J182" i="6"/>
  <c r="U181" i="6"/>
  <c r="AG181" i="6"/>
  <c r="AD181" i="6"/>
  <c r="AB181" i="6"/>
  <c r="AA181" i="6"/>
  <c r="S181" i="6"/>
  <c r="Q181" i="6"/>
  <c r="O181" i="6"/>
  <c r="M181" i="6"/>
  <c r="K181" i="6"/>
  <c r="J181" i="6"/>
  <c r="AG180" i="6"/>
  <c r="AD180" i="6"/>
  <c r="AB180" i="6"/>
  <c r="AA180" i="6"/>
  <c r="U180" i="6"/>
  <c r="BH180" i="6"/>
  <c r="S180" i="6"/>
  <c r="Q180" i="6"/>
  <c r="O180" i="6"/>
  <c r="M180" i="6"/>
  <c r="K180" i="6"/>
  <c r="J180" i="6"/>
  <c r="E180" i="6"/>
  <c r="AG179" i="6"/>
  <c r="AD179" i="6"/>
  <c r="AB179" i="6"/>
  <c r="AA179" i="6"/>
  <c r="U179" i="6"/>
  <c r="S179" i="6"/>
  <c r="Q179" i="6"/>
  <c r="O179" i="6"/>
  <c r="M179" i="6"/>
  <c r="K179" i="6"/>
  <c r="J179" i="6"/>
  <c r="AG178" i="6"/>
  <c r="AD178" i="6"/>
  <c r="AB178" i="6"/>
  <c r="AA178" i="6"/>
  <c r="U178" i="6"/>
  <c r="F178" i="6"/>
  <c r="S178" i="6"/>
  <c r="Q178" i="6"/>
  <c r="O178" i="6"/>
  <c r="M178" i="6"/>
  <c r="K178" i="6"/>
  <c r="J178" i="6"/>
  <c r="AG177" i="6"/>
  <c r="AD177" i="6"/>
  <c r="AB177" i="6"/>
  <c r="AA177" i="6"/>
  <c r="U177" i="6"/>
  <c r="BH177" i="6"/>
  <c r="S177" i="6"/>
  <c r="Q177" i="6"/>
  <c r="O177" i="6"/>
  <c r="M177" i="6"/>
  <c r="K177" i="6"/>
  <c r="J177" i="6"/>
  <c r="D177" i="6"/>
  <c r="AG176" i="6"/>
  <c r="AD176" i="6"/>
  <c r="AB176" i="6"/>
  <c r="AA176" i="6"/>
  <c r="U176" i="6"/>
  <c r="S176" i="6"/>
  <c r="Q176" i="6"/>
  <c r="O176" i="6"/>
  <c r="M176" i="6"/>
  <c r="K176" i="6"/>
  <c r="J176" i="6"/>
  <c r="AG175" i="6"/>
  <c r="AD175" i="6"/>
  <c r="AB175" i="6"/>
  <c r="AA175" i="6"/>
  <c r="U175" i="6"/>
  <c r="S175" i="6"/>
  <c r="Q175" i="6"/>
  <c r="O175" i="6"/>
  <c r="M175" i="6"/>
  <c r="K175" i="6"/>
  <c r="J175" i="6"/>
  <c r="AG174" i="6"/>
  <c r="AD174" i="6"/>
  <c r="AB174" i="6"/>
  <c r="AA174" i="6"/>
  <c r="U174" i="6"/>
  <c r="S174" i="6"/>
  <c r="Q174" i="6"/>
  <c r="O174" i="6"/>
  <c r="M174" i="6"/>
  <c r="K174" i="6"/>
  <c r="J174" i="6"/>
  <c r="AG173" i="6"/>
  <c r="AD173" i="6"/>
  <c r="AB173" i="6"/>
  <c r="AA173" i="6"/>
  <c r="U173" i="6"/>
  <c r="S173" i="6"/>
  <c r="Q173" i="6"/>
  <c r="O173" i="6"/>
  <c r="M173" i="6"/>
  <c r="K173" i="6"/>
  <c r="J173" i="6"/>
  <c r="AG172" i="6"/>
  <c r="AD172" i="6"/>
  <c r="AB172" i="6"/>
  <c r="AA172" i="6"/>
  <c r="U172" i="6"/>
  <c r="S172" i="6"/>
  <c r="Q172" i="6"/>
  <c r="O172" i="6"/>
  <c r="M172" i="6"/>
  <c r="K172" i="6"/>
  <c r="J172" i="6"/>
  <c r="BH171" i="6"/>
  <c r="BG171" i="6"/>
  <c r="F171" i="6"/>
  <c r="E171" i="6"/>
  <c r="D171" i="6"/>
  <c r="BH169" i="6"/>
  <c r="BG169" i="6"/>
  <c r="F169" i="6"/>
  <c r="E169" i="6"/>
  <c r="G169" i="6" s="1"/>
  <c r="D169" i="6"/>
  <c r="BH168" i="6"/>
  <c r="BG168" i="6"/>
  <c r="F168" i="6"/>
  <c r="G168" i="6" s="1"/>
  <c r="E168" i="6"/>
  <c r="D168" i="6"/>
  <c r="BH167" i="6"/>
  <c r="BG167" i="6"/>
  <c r="F167" i="6"/>
  <c r="E167" i="6"/>
  <c r="D167" i="6"/>
  <c r="BH166" i="6"/>
  <c r="BG166" i="6"/>
  <c r="F166" i="6"/>
  <c r="G166" i="6" s="1"/>
  <c r="E166" i="6"/>
  <c r="D166" i="6"/>
  <c r="BH165" i="6"/>
  <c r="BG165" i="6"/>
  <c r="F165" i="6"/>
  <c r="E165" i="6"/>
  <c r="D165" i="6"/>
  <c r="BH164" i="6"/>
  <c r="BG164" i="6"/>
  <c r="F164" i="6"/>
  <c r="E164" i="6"/>
  <c r="G164" i="6" s="1"/>
  <c r="D164" i="6"/>
  <c r="BH163" i="6"/>
  <c r="BG163" i="6"/>
  <c r="F163" i="6"/>
  <c r="G163" i="6" s="1"/>
  <c r="E163" i="6"/>
  <c r="D163" i="6"/>
  <c r="BH162" i="6"/>
  <c r="BG162" i="6"/>
  <c r="F162" i="6"/>
  <c r="E162" i="6"/>
  <c r="G162" i="6"/>
  <c r="D162" i="6"/>
  <c r="BH161" i="6"/>
  <c r="BG161" i="6"/>
  <c r="F161" i="6"/>
  <c r="E161" i="6"/>
  <c r="D161" i="6"/>
  <c r="BH160" i="6"/>
  <c r="BG160" i="6"/>
  <c r="F160" i="6"/>
  <c r="E160" i="6"/>
  <c r="G160" i="6"/>
  <c r="D160" i="6"/>
  <c r="BH159" i="6"/>
  <c r="BG159" i="6"/>
  <c r="F159" i="6"/>
  <c r="E159" i="6"/>
  <c r="G159" i="6" s="1"/>
  <c r="D159" i="6"/>
  <c r="BH158" i="6"/>
  <c r="BG158" i="6"/>
  <c r="F158" i="6"/>
  <c r="G158" i="6" s="1"/>
  <c r="E158" i="6"/>
  <c r="D158" i="6"/>
  <c r="BH157" i="6"/>
  <c r="BG157" i="6"/>
  <c r="F157" i="6"/>
  <c r="E157" i="6"/>
  <c r="D157" i="6"/>
  <c r="BH156" i="6"/>
  <c r="BG156" i="6"/>
  <c r="F156" i="6"/>
  <c r="E156" i="6"/>
  <c r="G156" i="6" s="1"/>
  <c r="D156" i="6"/>
  <c r="BH155" i="6"/>
  <c r="BG155" i="6"/>
  <c r="F155" i="6"/>
  <c r="E155" i="6"/>
  <c r="D155" i="6"/>
  <c r="BH154" i="6"/>
  <c r="BG154" i="6"/>
  <c r="F154" i="6"/>
  <c r="E154" i="6"/>
  <c r="D154" i="6"/>
  <c r="F153" i="6"/>
  <c r="E153" i="6"/>
  <c r="D153" i="6"/>
  <c r="BH152" i="6"/>
  <c r="BG152" i="6"/>
  <c r="F152" i="6"/>
  <c r="E152" i="6"/>
  <c r="D152" i="6"/>
  <c r="BH151" i="6"/>
  <c r="BG151" i="6"/>
  <c r="F151" i="6"/>
  <c r="E151" i="6"/>
  <c r="G151" i="6" s="1"/>
  <c r="D151" i="6"/>
  <c r="BH150" i="6"/>
  <c r="BG150" i="6"/>
  <c r="F150" i="6"/>
  <c r="E150" i="6"/>
  <c r="D150" i="6"/>
  <c r="BH149" i="6"/>
  <c r="BG149" i="6"/>
  <c r="F149" i="6"/>
  <c r="E149" i="6"/>
  <c r="G149" i="6"/>
  <c r="D149" i="6"/>
  <c r="BH148" i="6"/>
  <c r="BG148" i="6"/>
  <c r="F148" i="6"/>
  <c r="E148" i="6"/>
  <c r="D148" i="6"/>
  <c r="BH147" i="6"/>
  <c r="BG147" i="6"/>
  <c r="F147" i="6"/>
  <c r="E147" i="6"/>
  <c r="D147" i="6"/>
  <c r="BH146" i="6"/>
  <c r="BG146" i="6"/>
  <c r="F146" i="6"/>
  <c r="E146" i="6"/>
  <c r="D146" i="6"/>
  <c r="BH145" i="6"/>
  <c r="BG145" i="6"/>
  <c r="F145" i="6"/>
  <c r="E145" i="6"/>
  <c r="G145" i="6" s="1"/>
  <c r="D145" i="6"/>
  <c r="BH144" i="6"/>
  <c r="BG144" i="6"/>
  <c r="F144" i="6"/>
  <c r="G144" i="6" s="1"/>
  <c r="E144" i="6"/>
  <c r="D144" i="6"/>
  <c r="BH143" i="6"/>
  <c r="BG143" i="6"/>
  <c r="F143" i="6"/>
  <c r="E143" i="6"/>
  <c r="G143" i="6" s="1"/>
  <c r="D143" i="6"/>
  <c r="BH142" i="6"/>
  <c r="BG142" i="6"/>
  <c r="F142" i="6"/>
  <c r="E142" i="6"/>
  <c r="D142" i="6"/>
  <c r="BH141" i="6"/>
  <c r="BG141" i="6"/>
  <c r="F141" i="6"/>
  <c r="E141" i="6"/>
  <c r="G141" i="6"/>
  <c r="D141" i="6"/>
  <c r="F140" i="6"/>
  <c r="E140" i="6"/>
  <c r="G140" i="6"/>
  <c r="D140" i="6"/>
  <c r="BH139" i="6"/>
  <c r="BG139" i="6"/>
  <c r="F139" i="6"/>
  <c r="G139" i="6" s="1"/>
  <c r="E139" i="6"/>
  <c r="D139" i="6"/>
  <c r="BH138" i="6"/>
  <c r="BG138" i="6"/>
  <c r="AC138" i="6"/>
  <c r="F138" i="6" s="1"/>
  <c r="G138" i="6" s="1"/>
  <c r="E138" i="6"/>
  <c r="D138" i="6"/>
  <c r="BH137" i="6"/>
  <c r="BG137" i="6"/>
  <c r="F137" i="6"/>
  <c r="E137" i="6"/>
  <c r="G137" i="6" s="1"/>
  <c r="D137" i="6"/>
  <c r="BH136" i="6"/>
  <c r="BG136" i="6"/>
  <c r="F136" i="6"/>
  <c r="E136" i="6"/>
  <c r="D136" i="6"/>
  <c r="BH135" i="6"/>
  <c r="BG135" i="6"/>
  <c r="F135" i="6"/>
  <c r="E135" i="6"/>
  <c r="G135" i="6"/>
  <c r="D135" i="6"/>
  <c r="BH134" i="6"/>
  <c r="BG134" i="6"/>
  <c r="F134" i="6"/>
  <c r="G134" i="6" s="1"/>
  <c r="E134" i="6"/>
  <c r="D134" i="6"/>
  <c r="BH133" i="6"/>
  <c r="BG133" i="6"/>
  <c r="F133" i="6"/>
  <c r="E133" i="6"/>
  <c r="D133" i="6"/>
  <c r="BH132" i="6"/>
  <c r="BG132" i="6"/>
  <c r="F132" i="6"/>
  <c r="E132" i="6"/>
  <c r="G132" i="6" s="1"/>
  <c r="D132" i="6"/>
  <c r="BH131" i="6"/>
  <c r="BG131" i="6"/>
  <c r="F131" i="6"/>
  <c r="G131" i="6" s="1"/>
  <c r="E131" i="6"/>
  <c r="D131" i="6"/>
  <c r="AG129" i="6"/>
  <c r="AD129" i="6"/>
  <c r="AB129" i="6"/>
  <c r="AA129" i="6"/>
  <c r="U129" i="6"/>
  <c r="S129" i="6"/>
  <c r="Q129" i="6"/>
  <c r="O129" i="6"/>
  <c r="M129" i="6"/>
  <c r="AG128" i="6"/>
  <c r="AD128" i="6"/>
  <c r="AB128" i="6"/>
  <c r="AA128" i="6"/>
  <c r="U128" i="6"/>
  <c r="BH128" i="6" s="1"/>
  <c r="S128" i="6"/>
  <c r="Q128" i="6"/>
  <c r="O128" i="6"/>
  <c r="M128" i="6"/>
  <c r="AG127" i="6"/>
  <c r="AD127" i="6"/>
  <c r="AB127" i="6"/>
  <c r="AA127" i="6"/>
  <c r="U127" i="6"/>
  <c r="S127" i="6"/>
  <c r="Q127" i="6"/>
  <c r="O127" i="6"/>
  <c r="M127" i="6"/>
  <c r="AG126" i="6"/>
  <c r="AD126" i="6"/>
  <c r="AB126" i="6"/>
  <c r="AA126" i="6"/>
  <c r="U126" i="6"/>
  <c r="BG126" i="6" s="1"/>
  <c r="S126" i="6"/>
  <c r="Q126" i="6"/>
  <c r="O126" i="6"/>
  <c r="M126" i="6"/>
  <c r="D126" i="6"/>
  <c r="U125" i="6"/>
  <c r="BH125" i="6" s="1"/>
  <c r="AG125" i="6"/>
  <c r="AD125" i="6"/>
  <c r="AB125" i="6"/>
  <c r="AA125" i="6"/>
  <c r="BG125" i="6"/>
  <c r="S125" i="6"/>
  <c r="Q125" i="6"/>
  <c r="O125" i="6"/>
  <c r="M125" i="6"/>
  <c r="F125" i="6"/>
  <c r="G125" i="6" s="1"/>
  <c r="E125" i="6"/>
  <c r="D125" i="6"/>
  <c r="AG124" i="6"/>
  <c r="AD124" i="6"/>
  <c r="AB124" i="6"/>
  <c r="AA124" i="6"/>
  <c r="U124" i="6"/>
  <c r="BH124" i="6"/>
  <c r="S124" i="6"/>
  <c r="Q124" i="6"/>
  <c r="O124" i="6"/>
  <c r="M124" i="6"/>
  <c r="D124" i="6"/>
  <c r="AG123" i="6"/>
  <c r="AD123" i="6"/>
  <c r="AB123" i="6"/>
  <c r="AA123" i="6"/>
  <c r="U123" i="6"/>
  <c r="D123" i="6"/>
  <c r="S123" i="6"/>
  <c r="Q123" i="6"/>
  <c r="O123" i="6"/>
  <c r="M123" i="6"/>
  <c r="AG122" i="6"/>
  <c r="AD122" i="6"/>
  <c r="AB122" i="6"/>
  <c r="AA122" i="6"/>
  <c r="U122" i="6"/>
  <c r="S122" i="6"/>
  <c r="Q122" i="6"/>
  <c r="O122" i="6"/>
  <c r="M122" i="6"/>
  <c r="AG121" i="6"/>
  <c r="AD121" i="6"/>
  <c r="AB121" i="6"/>
  <c r="AA121" i="6"/>
  <c r="U121" i="6"/>
  <c r="F121" i="6" s="1"/>
  <c r="S121" i="6"/>
  <c r="Q121" i="6"/>
  <c r="O121" i="6"/>
  <c r="M121" i="6"/>
  <c r="D121" i="6"/>
  <c r="AG120" i="6"/>
  <c r="AD120" i="6"/>
  <c r="AB120" i="6"/>
  <c r="AA120" i="6"/>
  <c r="U120" i="6"/>
  <c r="BH120" i="6" s="1"/>
  <c r="S120" i="6"/>
  <c r="Q120" i="6"/>
  <c r="O120" i="6"/>
  <c r="E120" i="6" s="1"/>
  <c r="M120" i="6"/>
  <c r="D120" i="6"/>
  <c r="AG119" i="6"/>
  <c r="AD119" i="6"/>
  <c r="AB119" i="6"/>
  <c r="AA119" i="6"/>
  <c r="U119" i="6"/>
  <c r="S119" i="6"/>
  <c r="Q119" i="6"/>
  <c r="O119" i="6"/>
  <c r="M119" i="6"/>
  <c r="AG118" i="6"/>
  <c r="AD118" i="6"/>
  <c r="AB118" i="6"/>
  <c r="AA118" i="6"/>
  <c r="U118" i="6"/>
  <c r="F118" i="6" s="1"/>
  <c r="G118" i="6" s="1"/>
  <c r="S118" i="6"/>
  <c r="Q118" i="6"/>
  <c r="O118" i="6"/>
  <c r="M118" i="6"/>
  <c r="D118" i="6"/>
  <c r="AG117" i="6"/>
  <c r="AD117" i="6"/>
  <c r="AB117" i="6"/>
  <c r="AA117" i="6"/>
  <c r="U117" i="6"/>
  <c r="F117" i="6" s="1"/>
  <c r="S117" i="6"/>
  <c r="Q117" i="6"/>
  <c r="O117" i="6"/>
  <c r="M117" i="6"/>
  <c r="K117" i="6"/>
  <c r="J117" i="6"/>
  <c r="AG116" i="6"/>
  <c r="AD116" i="6"/>
  <c r="AB116" i="6"/>
  <c r="AA116" i="6"/>
  <c r="U116" i="6"/>
  <c r="BH116" i="6" s="1"/>
  <c r="S116" i="6"/>
  <c r="Q116" i="6"/>
  <c r="O116" i="6"/>
  <c r="M116" i="6"/>
  <c r="K116" i="6"/>
  <c r="J116" i="6"/>
  <c r="AG115" i="6"/>
  <c r="AD115" i="6"/>
  <c r="AB115" i="6"/>
  <c r="AA115" i="6"/>
  <c r="U115" i="6"/>
  <c r="BG115" i="6" s="1"/>
  <c r="S115" i="6"/>
  <c r="Q115" i="6"/>
  <c r="O115" i="6"/>
  <c r="M115" i="6"/>
  <c r="K115" i="6"/>
  <c r="J115" i="6"/>
  <c r="AG114" i="6"/>
  <c r="AD114" i="6"/>
  <c r="AB114" i="6"/>
  <c r="AA114" i="6"/>
  <c r="U114" i="6"/>
  <c r="BG114" i="6" s="1"/>
  <c r="S114" i="6"/>
  <c r="Q114" i="6"/>
  <c r="O114" i="6"/>
  <c r="M114" i="6"/>
  <c r="K114" i="6"/>
  <c r="J114" i="6"/>
  <c r="AG113" i="6"/>
  <c r="AD113" i="6"/>
  <c r="AB113" i="6"/>
  <c r="AA113" i="6"/>
  <c r="U113" i="6"/>
  <c r="F113" i="6" s="1"/>
  <c r="S113" i="6"/>
  <c r="Q113" i="6"/>
  <c r="O113" i="6"/>
  <c r="M113" i="6"/>
  <c r="K113" i="6"/>
  <c r="J113" i="6"/>
  <c r="AG112" i="6"/>
  <c r="AD112" i="6"/>
  <c r="AB112" i="6"/>
  <c r="AA112" i="6"/>
  <c r="U112" i="6"/>
  <c r="BH112" i="6" s="1"/>
  <c r="S112" i="6"/>
  <c r="Q112" i="6"/>
  <c r="O112" i="6"/>
  <c r="M112" i="6"/>
  <c r="K112" i="6"/>
  <c r="J112" i="6"/>
  <c r="AG111" i="6"/>
  <c r="AD111" i="6"/>
  <c r="AB111" i="6"/>
  <c r="AA111" i="6"/>
  <c r="U111" i="6"/>
  <c r="BH111" i="6" s="1"/>
  <c r="S111" i="6"/>
  <c r="Q111" i="6"/>
  <c r="O111" i="6"/>
  <c r="M111" i="6"/>
  <c r="K111" i="6"/>
  <c r="J111" i="6"/>
  <c r="D111" i="6"/>
  <c r="AG110" i="6"/>
  <c r="AD110" i="6"/>
  <c r="AB110" i="6"/>
  <c r="AA110" i="6"/>
  <c r="U110" i="6"/>
  <c r="BG110" i="6" s="1"/>
  <c r="S110" i="6"/>
  <c r="Q110" i="6"/>
  <c r="O110" i="6"/>
  <c r="M110" i="6"/>
  <c r="K110" i="6"/>
  <c r="J110" i="6"/>
  <c r="E110" i="6"/>
  <c r="AG109" i="6"/>
  <c r="AD109" i="6"/>
  <c r="AB109" i="6"/>
  <c r="AA109" i="6"/>
  <c r="U109" i="6"/>
  <c r="S109" i="6"/>
  <c r="Q109" i="6"/>
  <c r="O109" i="6"/>
  <c r="E109" i="6" s="1"/>
  <c r="G109" i="6" s="1"/>
  <c r="M109" i="6"/>
  <c r="K109" i="6"/>
  <c r="J109" i="6"/>
  <c r="F109" i="6"/>
  <c r="D109" i="6"/>
  <c r="O108" i="6"/>
  <c r="M108" i="6"/>
  <c r="K108" i="6"/>
  <c r="J108" i="6"/>
  <c r="AG107" i="6"/>
  <c r="AD107" i="6"/>
  <c r="AB107" i="6"/>
  <c r="AA107" i="6"/>
  <c r="U107" i="6"/>
  <c r="BG107" i="6" s="1"/>
  <c r="S107" i="6"/>
  <c r="Q107" i="6"/>
  <c r="O107" i="6"/>
  <c r="M107" i="6"/>
  <c r="K107" i="6"/>
  <c r="J107" i="6"/>
  <c r="AG106" i="6"/>
  <c r="AD106" i="6"/>
  <c r="AB106" i="6"/>
  <c r="AA106" i="6"/>
  <c r="U106" i="6"/>
  <c r="F106" i="6" s="1"/>
  <c r="G106" i="6" s="1"/>
  <c r="S106" i="6"/>
  <c r="Q106" i="6"/>
  <c r="O106" i="6"/>
  <c r="M106" i="6"/>
  <c r="K106" i="6"/>
  <c r="J106" i="6"/>
  <c r="AG105" i="6"/>
  <c r="AD105" i="6"/>
  <c r="AB105" i="6"/>
  <c r="AA105" i="6"/>
  <c r="U105" i="6"/>
  <c r="F105" i="6" s="1"/>
  <c r="S105" i="6"/>
  <c r="Q105" i="6"/>
  <c r="O105" i="6"/>
  <c r="M105" i="6"/>
  <c r="K105" i="6"/>
  <c r="J105" i="6"/>
  <c r="AG104" i="6"/>
  <c r="AD104" i="6"/>
  <c r="AB104" i="6"/>
  <c r="AA104" i="6"/>
  <c r="U104" i="6"/>
  <c r="D104" i="6" s="1"/>
  <c r="S104" i="6"/>
  <c r="Q104" i="6"/>
  <c r="O104" i="6"/>
  <c r="M104" i="6"/>
  <c r="K104" i="6"/>
  <c r="J104" i="6"/>
  <c r="AG103" i="6"/>
  <c r="AD103" i="6"/>
  <c r="AB103" i="6"/>
  <c r="AA103" i="6"/>
  <c r="U103" i="6"/>
  <c r="BG103" i="6" s="1"/>
  <c r="S103" i="6"/>
  <c r="Q103" i="6"/>
  <c r="O103" i="6"/>
  <c r="M103" i="6"/>
  <c r="K103" i="6"/>
  <c r="J103" i="6"/>
  <c r="AG102" i="6"/>
  <c r="AD102" i="6"/>
  <c r="AB102" i="6"/>
  <c r="AA102" i="6"/>
  <c r="U102" i="6"/>
  <c r="F102" i="6" s="1"/>
  <c r="G102" i="6" s="1"/>
  <c r="S102" i="6"/>
  <c r="Q102" i="6"/>
  <c r="O102" i="6"/>
  <c r="M102" i="6"/>
  <c r="K102" i="6"/>
  <c r="J102" i="6"/>
  <c r="AG101" i="6"/>
  <c r="AD101" i="6"/>
  <c r="AB101" i="6"/>
  <c r="AA101" i="6"/>
  <c r="U101" i="6"/>
  <c r="F101" i="6" s="1"/>
  <c r="G101" i="6" s="1"/>
  <c r="S101" i="6"/>
  <c r="Q101" i="6"/>
  <c r="O101" i="6"/>
  <c r="M101" i="6"/>
  <c r="K101" i="6"/>
  <c r="J101" i="6"/>
  <c r="U100" i="6"/>
  <c r="BG100" i="6" s="1"/>
  <c r="AG100" i="6"/>
  <c r="AD100" i="6"/>
  <c r="AB100" i="6"/>
  <c r="AA100" i="6"/>
  <c r="BH100" i="6"/>
  <c r="S100" i="6"/>
  <c r="Q100" i="6"/>
  <c r="O100" i="6"/>
  <c r="E100" i="6"/>
  <c r="F100" i="6"/>
  <c r="G100" i="6" s="1"/>
  <c r="M100" i="6"/>
  <c r="K100" i="6"/>
  <c r="J100" i="6"/>
  <c r="D100" i="6"/>
  <c r="AG99" i="6"/>
  <c r="AD99" i="6"/>
  <c r="AB99" i="6"/>
  <c r="AA99" i="6"/>
  <c r="U99" i="6"/>
  <c r="S99" i="6"/>
  <c r="Q99" i="6"/>
  <c r="O99" i="6"/>
  <c r="M99" i="6"/>
  <c r="K99" i="6"/>
  <c r="J99" i="6"/>
  <c r="E99" i="6"/>
  <c r="AG98" i="6"/>
  <c r="AD98" i="6"/>
  <c r="AB98" i="6"/>
  <c r="AA98" i="6"/>
  <c r="U98" i="6"/>
  <c r="S98" i="6"/>
  <c r="Q98" i="6"/>
  <c r="O98" i="6"/>
  <c r="E98" i="6" s="1"/>
  <c r="G98" i="6" s="1"/>
  <c r="M98" i="6"/>
  <c r="K98" i="6"/>
  <c r="J98" i="6"/>
  <c r="F98" i="6"/>
  <c r="AG97" i="6"/>
  <c r="AD97" i="6"/>
  <c r="AB97" i="6"/>
  <c r="AA97" i="6"/>
  <c r="U97" i="6"/>
  <c r="D97" i="6"/>
  <c r="S97" i="6"/>
  <c r="Q97" i="6"/>
  <c r="O97" i="6"/>
  <c r="M97" i="6"/>
  <c r="K97" i="6"/>
  <c r="J97" i="6"/>
  <c r="E97" i="6"/>
  <c r="BH96" i="6"/>
  <c r="BG96" i="6"/>
  <c r="F96" i="6"/>
  <c r="E96" i="6"/>
  <c r="G96" i="6"/>
  <c r="D96" i="6"/>
  <c r="BH95" i="6"/>
  <c r="BG95" i="6"/>
  <c r="F95" i="6"/>
  <c r="G95" i="6" s="1"/>
  <c r="E95" i="6"/>
  <c r="D95" i="6"/>
  <c r="BH94" i="6"/>
  <c r="BG94" i="6"/>
  <c r="F94" i="6"/>
  <c r="G94" i="6" s="1"/>
  <c r="E94" i="6"/>
  <c r="D94" i="6"/>
  <c r="BH93" i="6"/>
  <c r="BG93" i="6"/>
  <c r="F93" i="6"/>
  <c r="E93" i="6"/>
  <c r="G93" i="6" s="1"/>
  <c r="D93" i="6"/>
  <c r="BH92" i="6"/>
  <c r="BG92" i="6"/>
  <c r="F92" i="6"/>
  <c r="G92" i="6" s="1"/>
  <c r="E92" i="6"/>
  <c r="D92" i="6"/>
  <c r="BH91" i="6"/>
  <c r="BG91" i="6"/>
  <c r="F91" i="6"/>
  <c r="E91" i="6"/>
  <c r="D91" i="6"/>
  <c r="BH90" i="6"/>
  <c r="BG90" i="6"/>
  <c r="F90" i="6"/>
  <c r="E90" i="6"/>
  <c r="G90" i="6" s="1"/>
  <c r="D90" i="6"/>
  <c r="BH89" i="6"/>
  <c r="BG89" i="6"/>
  <c r="F89" i="6"/>
  <c r="G89" i="6" s="1"/>
  <c r="E89" i="6"/>
  <c r="D89" i="6"/>
  <c r="BH88" i="6"/>
  <c r="BG88" i="6"/>
  <c r="F88" i="6"/>
  <c r="G88" i="6" s="1"/>
  <c r="E88" i="6"/>
  <c r="D88" i="6"/>
  <c r="BH87" i="6"/>
  <c r="BG87" i="6"/>
  <c r="F87" i="6"/>
  <c r="E87" i="6"/>
  <c r="D87" i="6"/>
  <c r="BH86" i="6"/>
  <c r="BG86" i="6"/>
  <c r="F86" i="6"/>
  <c r="G86" i="6" s="1"/>
  <c r="E86" i="6"/>
  <c r="D86" i="6"/>
  <c r="BH85" i="6"/>
  <c r="BG85" i="6"/>
  <c r="F85" i="6"/>
  <c r="E85" i="6"/>
  <c r="D85" i="6"/>
  <c r="BH84" i="6"/>
  <c r="BG84" i="6"/>
  <c r="F84" i="6"/>
  <c r="E84" i="6"/>
  <c r="D84" i="6"/>
  <c r="BH83" i="6"/>
  <c r="BG83" i="6"/>
  <c r="F83" i="6"/>
  <c r="E83" i="6"/>
  <c r="D83" i="6"/>
  <c r="BH82" i="6"/>
  <c r="BG82" i="6"/>
  <c r="F82" i="6"/>
  <c r="G82" i="6" s="1"/>
  <c r="E82" i="6"/>
  <c r="D82" i="6"/>
  <c r="BH81" i="6"/>
  <c r="BG81" i="6"/>
  <c r="F81" i="6"/>
  <c r="E81" i="6"/>
  <c r="G81" i="6" s="1"/>
  <c r="D81" i="6"/>
  <c r="BH80" i="6"/>
  <c r="BG80" i="6"/>
  <c r="F80" i="6"/>
  <c r="E80" i="6"/>
  <c r="D80" i="6"/>
  <c r="BH79" i="6"/>
  <c r="BG79" i="6"/>
  <c r="F79" i="6"/>
  <c r="E79" i="6"/>
  <c r="D79" i="6"/>
  <c r="BH78" i="6"/>
  <c r="BG78" i="6"/>
  <c r="F78" i="6"/>
  <c r="E78" i="6"/>
  <c r="G78" i="6" s="1"/>
  <c r="D78" i="6"/>
  <c r="BH77" i="6"/>
  <c r="BG77" i="6"/>
  <c r="F77" i="6"/>
  <c r="E77" i="6"/>
  <c r="D77" i="6"/>
  <c r="BH76" i="6"/>
  <c r="BG76" i="6"/>
  <c r="F76" i="6"/>
  <c r="E76" i="6"/>
  <c r="D76" i="6"/>
  <c r="U74" i="6"/>
  <c r="BG74" i="6" s="1"/>
  <c r="AG74" i="6"/>
  <c r="AD74" i="6"/>
  <c r="AB74" i="6"/>
  <c r="AA74" i="6"/>
  <c r="Y74" i="6"/>
  <c r="BH74" i="6"/>
  <c r="S74" i="6"/>
  <c r="Q74" i="6"/>
  <c r="O74" i="6"/>
  <c r="E74" i="6"/>
  <c r="M74" i="6"/>
  <c r="K74" i="6"/>
  <c r="J74" i="6"/>
  <c r="F74" i="6"/>
  <c r="G74" i="6" s="1"/>
  <c r="D74" i="6"/>
  <c r="AG73" i="6"/>
  <c r="AD73" i="6"/>
  <c r="AB73" i="6"/>
  <c r="AA73" i="6"/>
  <c r="Y73" i="6"/>
  <c r="U73" i="6"/>
  <c r="BG73" i="6"/>
  <c r="S73" i="6"/>
  <c r="Q73" i="6"/>
  <c r="O73" i="6"/>
  <c r="M73" i="6"/>
  <c r="K73" i="6"/>
  <c r="J73" i="6"/>
  <c r="D73" i="6"/>
  <c r="AG72" i="6"/>
  <c r="AD72" i="6"/>
  <c r="AB72" i="6"/>
  <c r="AA72" i="6"/>
  <c r="Y72" i="6"/>
  <c r="U72" i="6"/>
  <c r="F72" i="6" s="1"/>
  <c r="G72" i="6" s="1"/>
  <c r="S72" i="6"/>
  <c r="Q72" i="6"/>
  <c r="O72" i="6"/>
  <c r="M72" i="6"/>
  <c r="K72" i="6"/>
  <c r="J72" i="6"/>
  <c r="E72" i="6"/>
  <c r="D72" i="6"/>
  <c r="AG71" i="6"/>
  <c r="AD71" i="6"/>
  <c r="AB71" i="6"/>
  <c r="AA71" i="6"/>
  <c r="Y71" i="6"/>
  <c r="U71" i="6"/>
  <c r="S71" i="6"/>
  <c r="Q71" i="6"/>
  <c r="O71" i="6"/>
  <c r="M71" i="6"/>
  <c r="K71" i="6"/>
  <c r="J71" i="6"/>
  <c r="AG70" i="6"/>
  <c r="AD70" i="6"/>
  <c r="AB70" i="6"/>
  <c r="AA70" i="6"/>
  <c r="Y70" i="6"/>
  <c r="U70" i="6"/>
  <c r="D70" i="6" s="1"/>
  <c r="S70" i="6"/>
  <c r="Q70" i="6"/>
  <c r="O70" i="6"/>
  <c r="M70" i="6"/>
  <c r="K70" i="6"/>
  <c r="J70" i="6"/>
  <c r="F70" i="6"/>
  <c r="AG69" i="6"/>
  <c r="AD69" i="6"/>
  <c r="AB69" i="6"/>
  <c r="AA69" i="6"/>
  <c r="U69" i="6"/>
  <c r="S69" i="6"/>
  <c r="Q69" i="6"/>
  <c r="O69" i="6"/>
  <c r="M69" i="6"/>
  <c r="D69" i="6"/>
  <c r="AG68" i="6"/>
  <c r="AD68" i="6"/>
  <c r="AB68" i="6"/>
  <c r="AA68" i="6"/>
  <c r="U68" i="6"/>
  <c r="BG68" i="6" s="1"/>
  <c r="S68" i="6"/>
  <c r="Q68" i="6"/>
  <c r="O68" i="6"/>
  <c r="M68" i="6"/>
  <c r="AG67" i="6"/>
  <c r="AD67" i="6"/>
  <c r="AB67" i="6"/>
  <c r="AA67" i="6"/>
  <c r="U67" i="6"/>
  <c r="BH67" i="6"/>
  <c r="S67" i="6"/>
  <c r="Q67" i="6"/>
  <c r="O67" i="6"/>
  <c r="M67" i="6"/>
  <c r="AG66" i="6"/>
  <c r="AD66" i="6"/>
  <c r="AB66" i="6"/>
  <c r="AA66" i="6"/>
  <c r="U66" i="6"/>
  <c r="BH66" i="6" s="1"/>
  <c r="S66" i="6"/>
  <c r="Q66" i="6"/>
  <c r="O66" i="6"/>
  <c r="M66" i="6"/>
  <c r="D66" i="6"/>
  <c r="AG65" i="6"/>
  <c r="AD65" i="6"/>
  <c r="AB65" i="6"/>
  <c r="AA65" i="6"/>
  <c r="U65" i="6"/>
  <c r="D65" i="6" s="1"/>
  <c r="S65" i="6"/>
  <c r="Q65" i="6"/>
  <c r="O65" i="6"/>
  <c r="M65" i="6"/>
  <c r="AG64" i="6"/>
  <c r="AD64" i="6"/>
  <c r="AB64" i="6"/>
  <c r="AA64" i="6"/>
  <c r="U64" i="6"/>
  <c r="BG64" i="6"/>
  <c r="S64" i="6"/>
  <c r="Q64" i="6"/>
  <c r="O64" i="6"/>
  <c r="M64" i="6"/>
  <c r="D64" i="6"/>
  <c r="U63" i="6"/>
  <c r="BH63" i="6"/>
  <c r="BG63" i="6"/>
  <c r="AG63" i="6"/>
  <c r="AD63" i="6"/>
  <c r="AB63" i="6"/>
  <c r="AA63" i="6"/>
  <c r="F63" i="6"/>
  <c r="S63" i="6"/>
  <c r="Q63" i="6"/>
  <c r="O63" i="6"/>
  <c r="E63" i="6" s="1"/>
  <c r="M63" i="6"/>
  <c r="D63" i="6"/>
  <c r="AG62" i="6"/>
  <c r="AD62" i="6"/>
  <c r="AB62" i="6"/>
  <c r="AA62" i="6"/>
  <c r="U62" i="6"/>
  <c r="S62" i="6"/>
  <c r="Q62" i="6"/>
  <c r="O62" i="6"/>
  <c r="M62" i="6"/>
  <c r="AG61" i="6"/>
  <c r="AD61" i="6"/>
  <c r="AB61" i="6"/>
  <c r="AA61" i="6"/>
  <c r="U61" i="6"/>
  <c r="D61" i="6"/>
  <c r="S61" i="6"/>
  <c r="Q61" i="6"/>
  <c r="O61" i="6"/>
  <c r="M61" i="6"/>
  <c r="AG60" i="6"/>
  <c r="AD60" i="6"/>
  <c r="AB60" i="6"/>
  <c r="AA60" i="6"/>
  <c r="U60" i="6"/>
  <c r="BG60" i="6" s="1"/>
  <c r="S60" i="6"/>
  <c r="Q60" i="6"/>
  <c r="O60" i="6"/>
  <c r="M60" i="6"/>
  <c r="AG59" i="6"/>
  <c r="AD59" i="6"/>
  <c r="AB59" i="6"/>
  <c r="AA59" i="6"/>
  <c r="U59" i="6"/>
  <c r="F59" i="6"/>
  <c r="S59" i="6"/>
  <c r="Q59" i="6"/>
  <c r="O59" i="6"/>
  <c r="M59" i="6"/>
  <c r="AG58" i="6"/>
  <c r="AD58" i="6"/>
  <c r="AB58" i="6"/>
  <c r="AA58" i="6"/>
  <c r="U58" i="6"/>
  <c r="F58" i="6" s="1"/>
  <c r="S58" i="6"/>
  <c r="Q58" i="6"/>
  <c r="O58" i="6"/>
  <c r="E58" i="6" s="1"/>
  <c r="M58" i="6"/>
  <c r="D58" i="6"/>
  <c r="BC57" i="6"/>
  <c r="BB57" i="6"/>
  <c r="F57" i="6"/>
  <c r="E57" i="6"/>
  <c r="D57" i="6"/>
  <c r="BH56" i="6"/>
  <c r="BG56" i="6"/>
  <c r="BF56" i="6"/>
  <c r="BE56" i="6"/>
  <c r="BC56" i="6"/>
  <c r="BB56" i="6"/>
  <c r="F56" i="6"/>
  <c r="E56" i="6"/>
  <c r="G56" i="6" s="1"/>
  <c r="D56" i="6"/>
  <c r="BF55" i="6"/>
  <c r="BE55" i="6"/>
  <c r="BC55" i="6"/>
  <c r="BB55" i="6"/>
  <c r="F55" i="6"/>
  <c r="E55" i="6"/>
  <c r="G55" i="6" s="1"/>
  <c r="D55" i="6"/>
  <c r="BH54" i="6"/>
  <c r="BG54" i="6"/>
  <c r="BF54" i="6"/>
  <c r="BE54" i="6"/>
  <c r="BC54" i="6"/>
  <c r="BB54" i="6"/>
  <c r="F54" i="6"/>
  <c r="G54" i="6" s="1"/>
  <c r="E54" i="6"/>
  <c r="D54" i="6"/>
  <c r="BH53" i="6"/>
  <c r="BG53" i="6"/>
  <c r="BF53" i="6"/>
  <c r="BE53" i="6"/>
  <c r="BC53" i="6"/>
  <c r="BB53" i="6"/>
  <c r="F53" i="6"/>
  <c r="G53" i="6" s="1"/>
  <c r="E53" i="6"/>
  <c r="D53" i="6"/>
  <c r="BH52" i="6"/>
  <c r="BG52" i="6"/>
  <c r="BF52" i="6"/>
  <c r="BE52" i="6"/>
  <c r="BC52" i="6"/>
  <c r="BB52" i="6"/>
  <c r="F52" i="6"/>
  <c r="E52" i="6"/>
  <c r="G52" i="6" s="1"/>
  <c r="D52" i="6"/>
  <c r="BH51" i="6"/>
  <c r="BG51" i="6"/>
  <c r="BF51" i="6"/>
  <c r="BE51" i="6"/>
  <c r="BC51" i="6"/>
  <c r="BB51" i="6"/>
  <c r="F51" i="6"/>
  <c r="G51" i="6" s="1"/>
  <c r="E51" i="6"/>
  <c r="D51" i="6"/>
  <c r="BH50" i="6"/>
  <c r="BG50" i="6"/>
  <c r="BF50" i="6"/>
  <c r="BE50" i="6"/>
  <c r="BC50" i="6"/>
  <c r="BB50" i="6"/>
  <c r="F50" i="6"/>
  <c r="E50" i="6"/>
  <c r="D50" i="6"/>
  <c r="BH49" i="6"/>
  <c r="BG49" i="6"/>
  <c r="BF49" i="6"/>
  <c r="BE49" i="6"/>
  <c r="BC49" i="6"/>
  <c r="BB49" i="6"/>
  <c r="F49" i="6"/>
  <c r="E49" i="6"/>
  <c r="G49" i="6"/>
  <c r="D49" i="6"/>
  <c r="BH48" i="6"/>
  <c r="BG48" i="6"/>
  <c r="BF48" i="6"/>
  <c r="BE48" i="6"/>
  <c r="BC48" i="6"/>
  <c r="BB48" i="6"/>
  <c r="F48" i="6"/>
  <c r="E48" i="6"/>
  <c r="D48" i="6"/>
  <c r="BH47" i="6"/>
  <c r="BG47" i="6"/>
  <c r="BF47" i="6"/>
  <c r="BE47" i="6"/>
  <c r="BC47" i="6"/>
  <c r="BB47" i="6"/>
  <c r="F47" i="6"/>
  <c r="E47" i="6"/>
  <c r="D47" i="6"/>
  <c r="BH46" i="6"/>
  <c r="BG46" i="6"/>
  <c r="BF46" i="6"/>
  <c r="BE46" i="6"/>
  <c r="BC46" i="6"/>
  <c r="BB46" i="6"/>
  <c r="F46" i="6"/>
  <c r="E46" i="6"/>
  <c r="G46" i="6"/>
  <c r="D46" i="6"/>
  <c r="BH45" i="6"/>
  <c r="BG45" i="6"/>
  <c r="BF45" i="6"/>
  <c r="BE45" i="6"/>
  <c r="BC45" i="6"/>
  <c r="BB45" i="6"/>
  <c r="F45" i="6"/>
  <c r="G45" i="6" s="1"/>
  <c r="E45" i="6"/>
  <c r="D45" i="6"/>
  <c r="BH44" i="6"/>
  <c r="BG44" i="6"/>
  <c r="BF44" i="6"/>
  <c r="BE44" i="6"/>
  <c r="BC44" i="6"/>
  <c r="BB44" i="6"/>
  <c r="F44" i="6"/>
  <c r="E44" i="6"/>
  <c r="D44" i="6"/>
  <c r="BH43" i="6"/>
  <c r="BG43" i="6"/>
  <c r="BF43" i="6"/>
  <c r="BE43" i="6"/>
  <c r="BC43" i="6"/>
  <c r="BB43" i="6"/>
  <c r="F43" i="6"/>
  <c r="E43" i="6"/>
  <c r="D43" i="6"/>
  <c r="BH42" i="6"/>
  <c r="BG42" i="6"/>
  <c r="BF42" i="6"/>
  <c r="BE42" i="6"/>
  <c r="BC42" i="6"/>
  <c r="BB42" i="6"/>
  <c r="F42" i="6"/>
  <c r="G42" i="6" s="1"/>
  <c r="E42" i="6"/>
  <c r="D42" i="6"/>
  <c r="BH41" i="6"/>
  <c r="BG41" i="6"/>
  <c r="BF41" i="6"/>
  <c r="BE41" i="6"/>
  <c r="BC41" i="6"/>
  <c r="BB41" i="6"/>
  <c r="F41" i="6"/>
  <c r="E41" i="6"/>
  <c r="G41" i="6"/>
  <c r="D41" i="6"/>
  <c r="BH40" i="6"/>
  <c r="BG40" i="6"/>
  <c r="BF40" i="6"/>
  <c r="BE40" i="6"/>
  <c r="BC40" i="6"/>
  <c r="BB40" i="6"/>
  <c r="F40" i="6"/>
  <c r="G40" i="6" s="1"/>
  <c r="E40" i="6"/>
  <c r="D40" i="6"/>
  <c r="BH39" i="6"/>
  <c r="BG39" i="6"/>
  <c r="BF39" i="6"/>
  <c r="BE39" i="6"/>
  <c r="BC39" i="6"/>
  <c r="BB39" i="6"/>
  <c r="F39" i="6"/>
  <c r="E39" i="6"/>
  <c r="D39" i="6"/>
  <c r="BH38" i="6"/>
  <c r="BG38" i="6"/>
  <c r="BF38" i="6"/>
  <c r="BE38" i="6"/>
  <c r="BC38" i="6"/>
  <c r="BB38" i="6"/>
  <c r="F38" i="6"/>
  <c r="E38" i="6"/>
  <c r="G38" i="6"/>
  <c r="D38" i="6"/>
  <c r="BH37" i="6"/>
  <c r="BG37" i="6"/>
  <c r="BF37" i="6"/>
  <c r="BE37" i="6"/>
  <c r="BC37" i="6"/>
  <c r="BB37" i="6"/>
  <c r="F37" i="6"/>
  <c r="G37" i="6" s="1"/>
  <c r="E37" i="6"/>
  <c r="D37" i="6"/>
  <c r="BH36" i="6"/>
  <c r="BG36" i="6"/>
  <c r="BF36" i="6"/>
  <c r="BE36" i="6"/>
  <c r="BC36" i="6"/>
  <c r="BB36" i="6"/>
  <c r="F36" i="6"/>
  <c r="E36" i="6"/>
  <c r="D36" i="6"/>
  <c r="BH35" i="6"/>
  <c r="BG35" i="6"/>
  <c r="BF35" i="6"/>
  <c r="BE35" i="6"/>
  <c r="BC35" i="6"/>
  <c r="BB35" i="6"/>
  <c r="F35" i="6"/>
  <c r="E35" i="6"/>
  <c r="D35" i="6"/>
  <c r="BH34" i="6"/>
  <c r="BG34" i="6"/>
  <c r="BF34" i="6"/>
  <c r="BE34" i="6"/>
  <c r="BC34" i="6"/>
  <c r="BB34" i="6"/>
  <c r="F34" i="6"/>
  <c r="E34" i="6"/>
  <c r="G34" i="6" s="1"/>
  <c r="D34" i="6"/>
  <c r="BH33" i="6"/>
  <c r="BG33" i="6"/>
  <c r="BF33" i="6"/>
  <c r="BE33" i="6"/>
  <c r="BC33" i="6"/>
  <c r="BB33" i="6"/>
  <c r="F33" i="6"/>
  <c r="G33" i="6" s="1"/>
  <c r="E33" i="6"/>
  <c r="D33" i="6"/>
  <c r="BH32" i="6"/>
  <c r="BG32" i="6"/>
  <c r="BF32" i="6"/>
  <c r="BE32" i="6"/>
  <c r="BC32" i="6"/>
  <c r="BB32" i="6"/>
  <c r="F32" i="6"/>
  <c r="E32" i="6"/>
  <c r="G32" i="6"/>
  <c r="D32" i="6"/>
  <c r="BH31" i="6"/>
  <c r="BG31" i="6"/>
  <c r="BF31" i="6"/>
  <c r="BE31" i="6"/>
  <c r="BC31" i="6"/>
  <c r="BB31" i="6"/>
  <c r="F31" i="6"/>
  <c r="G31" i="6" s="1"/>
  <c r="E31" i="6"/>
  <c r="D31" i="6"/>
  <c r="BH30" i="6"/>
  <c r="BG30" i="6"/>
  <c r="BF30" i="6"/>
  <c r="BE30" i="6"/>
  <c r="BC30" i="6"/>
  <c r="BB30" i="6"/>
  <c r="F30" i="6"/>
  <c r="G30" i="6" s="1"/>
  <c r="E30" i="6"/>
  <c r="D30" i="6"/>
  <c r="BH29" i="6"/>
  <c r="BG29" i="6"/>
  <c r="BF29" i="6"/>
  <c r="BE29" i="6"/>
  <c r="BC29" i="6"/>
  <c r="BB29" i="6"/>
  <c r="F29" i="6"/>
  <c r="E29" i="6"/>
  <c r="G29" i="6" s="1"/>
  <c r="D29" i="6"/>
  <c r="BH28" i="6"/>
  <c r="BG28" i="6"/>
  <c r="BF28" i="6"/>
  <c r="BE28" i="6"/>
  <c r="BC28" i="6"/>
  <c r="BB28" i="6"/>
  <c r="F28" i="6"/>
  <c r="G28" i="6" s="1"/>
  <c r="E28" i="6"/>
  <c r="D28" i="6"/>
  <c r="BH27" i="6"/>
  <c r="BG27" i="6"/>
  <c r="BF27" i="6"/>
  <c r="BE27" i="6"/>
  <c r="BC27" i="6"/>
  <c r="BB27" i="6"/>
  <c r="F27" i="6"/>
  <c r="E27" i="6"/>
  <c r="D27" i="6"/>
  <c r="BH26" i="6"/>
  <c r="BG26" i="6"/>
  <c r="BF26" i="6"/>
  <c r="BE26" i="6"/>
  <c r="BC26" i="6"/>
  <c r="BB26" i="6"/>
  <c r="F26" i="6"/>
  <c r="E26" i="6"/>
  <c r="D26" i="6"/>
  <c r="BH25" i="6"/>
  <c r="BG25" i="6"/>
  <c r="BF25" i="6"/>
  <c r="BE25" i="6"/>
  <c r="BC25" i="6"/>
  <c r="BB25" i="6"/>
  <c r="F25" i="6"/>
  <c r="E25" i="6"/>
  <c r="G25" i="6" s="1"/>
  <c r="D25" i="6"/>
  <c r="BH24" i="6"/>
  <c r="BG24" i="6"/>
  <c r="BF24" i="6"/>
  <c r="BE24" i="6"/>
  <c r="BC24" i="6"/>
  <c r="BB24" i="6"/>
  <c r="F24" i="6"/>
  <c r="E24" i="6"/>
  <c r="D24" i="6"/>
  <c r="BH23" i="6"/>
  <c r="BG23" i="6"/>
  <c r="BF23" i="6"/>
  <c r="BE23" i="6"/>
  <c r="BC23" i="6"/>
  <c r="BB23" i="6"/>
  <c r="F23" i="6"/>
  <c r="E23" i="6"/>
  <c r="D23" i="6"/>
  <c r="BH22" i="6"/>
  <c r="BG22" i="6"/>
  <c r="BF22" i="6"/>
  <c r="BE22" i="6"/>
  <c r="BC22" i="6"/>
  <c r="BB22" i="6"/>
  <c r="F22" i="6"/>
  <c r="E22" i="6"/>
  <c r="G22" i="6" s="1"/>
  <c r="D22" i="6"/>
  <c r="BH21" i="6"/>
  <c r="BG21" i="6"/>
  <c r="BF21" i="6"/>
  <c r="BE21" i="6"/>
  <c r="BC21" i="6"/>
  <c r="BB21" i="6"/>
  <c r="F21" i="6"/>
  <c r="E21" i="6"/>
  <c r="D21" i="6"/>
  <c r="BH20" i="6"/>
  <c r="BG20" i="6"/>
  <c r="BF20" i="6"/>
  <c r="BE20" i="6"/>
  <c r="BC20" i="6"/>
  <c r="BB20" i="6"/>
  <c r="F20" i="6"/>
  <c r="E20" i="6"/>
  <c r="D20" i="6"/>
  <c r="BH19" i="6"/>
  <c r="BG19" i="6"/>
  <c r="BF19" i="6"/>
  <c r="BE19" i="6"/>
  <c r="BC19" i="6"/>
  <c r="BB19" i="6"/>
  <c r="F19" i="6"/>
  <c r="E19" i="6"/>
  <c r="G19" i="6" s="1"/>
  <c r="D19" i="6"/>
  <c r="BH18" i="6"/>
  <c r="BG18" i="6"/>
  <c r="BF18" i="6"/>
  <c r="BE18" i="6"/>
  <c r="BC18" i="6"/>
  <c r="BB18" i="6"/>
  <c r="F18" i="6"/>
  <c r="G18" i="6" s="1"/>
  <c r="E18" i="6"/>
  <c r="D18" i="6"/>
  <c r="BH17" i="6"/>
  <c r="BG17" i="6"/>
  <c r="BF17" i="6"/>
  <c r="BE17" i="6"/>
  <c r="BC17" i="6"/>
  <c r="BB17" i="6"/>
  <c r="F17" i="6"/>
  <c r="E17" i="6"/>
  <c r="G17" i="6"/>
  <c r="D17" i="6"/>
  <c r="BH16" i="6"/>
  <c r="BG16" i="6"/>
  <c r="BF16" i="6"/>
  <c r="BE16" i="6"/>
  <c r="BC16" i="6"/>
  <c r="BB16" i="6"/>
  <c r="F16" i="6"/>
  <c r="G16" i="6" s="1"/>
  <c r="E16" i="6"/>
  <c r="D16" i="6"/>
  <c r="BH15" i="6"/>
  <c r="BG15" i="6"/>
  <c r="BF15" i="6"/>
  <c r="BE15" i="6"/>
  <c r="BC15" i="6"/>
  <c r="BB15" i="6"/>
  <c r="F15" i="6"/>
  <c r="G15" i="6" s="1"/>
  <c r="E15" i="6"/>
  <c r="D15" i="6"/>
  <c r="BH14" i="6"/>
  <c r="BG14" i="6"/>
  <c r="BF14" i="6"/>
  <c r="BE14" i="6"/>
  <c r="BC14" i="6"/>
  <c r="BB14" i="6"/>
  <c r="F14" i="6"/>
  <c r="E14" i="6"/>
  <c r="G14" i="6" s="1"/>
  <c r="D14" i="6"/>
  <c r="BH13" i="6"/>
  <c r="BG13" i="6"/>
  <c r="BF13" i="6"/>
  <c r="BE13" i="6"/>
  <c r="BC13" i="6"/>
  <c r="BB13" i="6"/>
  <c r="F13" i="6"/>
  <c r="G13" i="6" s="1"/>
  <c r="E13" i="6"/>
  <c r="D13" i="6"/>
  <c r="BH12" i="6"/>
  <c r="BG12" i="6"/>
  <c r="BF12" i="6"/>
  <c r="BE12" i="6"/>
  <c r="BC12" i="6"/>
  <c r="BB12" i="6"/>
  <c r="F12" i="6"/>
  <c r="E12" i="6"/>
  <c r="D12" i="6"/>
  <c r="BH11" i="6"/>
  <c r="BG11" i="6"/>
  <c r="BF11" i="6"/>
  <c r="BE11" i="6"/>
  <c r="BC11" i="6"/>
  <c r="BB11" i="6"/>
  <c r="F11" i="6"/>
  <c r="E11" i="6"/>
  <c r="G11" i="6"/>
  <c r="D11" i="6"/>
  <c r="BH10" i="6"/>
  <c r="BG10" i="6"/>
  <c r="BF10" i="6"/>
  <c r="BE10" i="6"/>
  <c r="BC10" i="6"/>
  <c r="BB10" i="6"/>
  <c r="F10" i="6"/>
  <c r="G10" i="6" s="1"/>
  <c r="E10" i="6"/>
  <c r="D10" i="6"/>
  <c r="BH9" i="6"/>
  <c r="BG9" i="6"/>
  <c r="BF9" i="6"/>
  <c r="BE9" i="6"/>
  <c r="BC9" i="6"/>
  <c r="BB9" i="6"/>
  <c r="F9" i="6"/>
  <c r="E9" i="6"/>
  <c r="D9" i="6"/>
  <c r="BH8" i="6"/>
  <c r="BG8" i="6"/>
  <c r="BF8" i="6"/>
  <c r="BE8" i="6"/>
  <c r="BC8" i="6"/>
  <c r="BB8" i="6"/>
  <c r="F8" i="6"/>
  <c r="E8" i="6"/>
  <c r="G8" i="6" s="1"/>
  <c r="D8" i="6"/>
  <c r="BH7" i="6"/>
  <c r="BG7" i="6"/>
  <c r="BF7" i="6"/>
  <c r="BE7" i="6"/>
  <c r="BC7" i="6"/>
  <c r="BB7" i="6"/>
  <c r="F7" i="6"/>
  <c r="E7" i="6"/>
  <c r="D7" i="6"/>
  <c r="BH6" i="6"/>
  <c r="BG6" i="6"/>
  <c r="BF6" i="6"/>
  <c r="BE6" i="6"/>
  <c r="BC6" i="6"/>
  <c r="BB6" i="6"/>
  <c r="F6" i="6"/>
  <c r="E6" i="6"/>
  <c r="D6" i="6"/>
  <c r="F5" i="6"/>
  <c r="E5" i="6"/>
  <c r="D5" i="6"/>
  <c r="P4" i="6"/>
  <c r="Q4" i="6" s="1"/>
  <c r="R4" i="6" s="1"/>
  <c r="S4" i="6" s="1"/>
  <c r="T4" i="6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AJ4" i="6" s="1"/>
  <c r="AK4" i="6" s="1"/>
  <c r="AL4" i="6" s="1"/>
  <c r="AM4" i="6" s="1"/>
  <c r="AN4" i="6" s="1"/>
  <c r="AO4" i="6" s="1"/>
  <c r="AP4" i="6" s="1"/>
  <c r="AQ4" i="6" s="1"/>
  <c r="AR4" i="6" s="1"/>
  <c r="AS4" i="6" s="1"/>
  <c r="AT4" i="6" s="1"/>
  <c r="AU4" i="6" s="1"/>
  <c r="AV4" i="6" s="1"/>
  <c r="AW4" i="6" s="1"/>
  <c r="AX4" i="6" s="1"/>
  <c r="AY4" i="6" s="1"/>
  <c r="N4" i="6"/>
  <c r="M4" i="6" s="1"/>
  <c r="L4" i="6" s="1"/>
  <c r="K4" i="6" s="1"/>
  <c r="J4" i="6" s="1"/>
  <c r="I4" i="6" s="1"/>
  <c r="BG59" i="6"/>
  <c r="F111" i="6"/>
  <c r="G111" i="6" s="1"/>
  <c r="E111" i="6"/>
  <c r="E114" i="6"/>
  <c r="BH114" i="6"/>
  <c r="G146" i="6"/>
  <c r="G152" i="6"/>
  <c r="F189" i="6"/>
  <c r="E191" i="6"/>
  <c r="G26" i="6"/>
  <c r="G50" i="6"/>
  <c r="D59" i="6"/>
  <c r="BG66" i="6"/>
  <c r="E103" i="6"/>
  <c r="F104" i="6"/>
  <c r="G104" i="6" s="1"/>
  <c r="E104" i="6"/>
  <c r="BG104" i="6"/>
  <c r="E106" i="6"/>
  <c r="E107" i="6"/>
  <c r="F107" i="6"/>
  <c r="G107" i="6" s="1"/>
  <c r="BG120" i="6"/>
  <c r="BH126" i="6"/>
  <c r="E59" i="6"/>
  <c r="G6" i="6"/>
  <c r="G20" i="6"/>
  <c r="G23" i="6"/>
  <c r="F73" i="6"/>
  <c r="G76" i="6"/>
  <c r="BG111" i="6"/>
  <c r="F114" i="6"/>
  <c r="G154" i="6"/>
  <c r="G171" i="6"/>
  <c r="D176" i="6"/>
  <c r="BG189" i="6"/>
  <c r="F191" i="6"/>
  <c r="G191" i="6"/>
  <c r="G21" i="6"/>
  <c r="G48" i="6"/>
  <c r="G80" i="6"/>
  <c r="G91" i="6"/>
  <c r="D115" i="6"/>
  <c r="F116" i="6"/>
  <c r="BG116" i="6"/>
  <c r="E121" i="6"/>
  <c r="BG121" i="6"/>
  <c r="G133" i="6"/>
  <c r="G147" i="6"/>
  <c r="G153" i="6"/>
  <c r="G155" i="6"/>
  <c r="G161" i="6"/>
  <c r="F177" i="6"/>
  <c r="BG177" i="6"/>
  <c r="F184" i="6"/>
  <c r="E184" i="6"/>
  <c r="G184" i="6" s="1"/>
  <c r="BG184" i="6"/>
  <c r="F192" i="6"/>
  <c r="E192" i="6"/>
  <c r="G192" i="6" s="1"/>
  <c r="BH192" i="6"/>
  <c r="G7" i="6"/>
  <c r="F60" i="6"/>
  <c r="F67" i="6"/>
  <c r="D68" i="6"/>
  <c r="D107" i="6"/>
  <c r="D110" i="6"/>
  <c r="BH115" i="6"/>
  <c r="E128" i="6"/>
  <c r="BH129" i="6"/>
  <c r="D180" i="6"/>
  <c r="BG185" i="6"/>
  <c r="F188" i="6"/>
  <c r="D193" i="6"/>
  <c r="G114" i="6"/>
  <c r="G5" i="6"/>
  <c r="G9" i="6"/>
  <c r="BH59" i="6"/>
  <c r="G63" i="6"/>
  <c r="D67" i="6"/>
  <c r="BG67" i="6"/>
  <c r="BH72" i="6"/>
  <c r="G83" i="6"/>
  <c r="F103" i="6"/>
  <c r="G103" i="6"/>
  <c r="BH103" i="6"/>
  <c r="BH104" i="6"/>
  <c r="BH107" i="6"/>
  <c r="F110" i="6"/>
  <c r="G110" i="6"/>
  <c r="BH110" i="6"/>
  <c r="F112" i="6"/>
  <c r="BG112" i="6"/>
  <c r="BH121" i="6"/>
  <c r="BG128" i="6"/>
  <c r="G142" i="6"/>
  <c r="G150" i="6"/>
  <c r="G167" i="6"/>
  <c r="E176" i="6"/>
  <c r="F180" i="6"/>
  <c r="G180" i="6"/>
  <c r="BG180" i="6"/>
  <c r="F187" i="6"/>
  <c r="G187" i="6" s="1"/>
  <c r="E187" i="6"/>
  <c r="E189" i="6"/>
  <c r="G189" i="6" s="1"/>
  <c r="E193" i="6"/>
  <c r="G193" i="6" s="1"/>
  <c r="BG193" i="6"/>
  <c r="G24" i="6"/>
  <c r="G36" i="6"/>
  <c r="G44" i="6"/>
  <c r="G47" i="6"/>
  <c r="D60" i="6"/>
  <c r="F66" i="6"/>
  <c r="E67" i="6"/>
  <c r="G84" i="6"/>
  <c r="F97" i="6"/>
  <c r="G97" i="6" s="1"/>
  <c r="D114" i="6"/>
  <c r="F115" i="6"/>
  <c r="E115" i="6"/>
  <c r="E118" i="6"/>
  <c r="E124" i="6"/>
  <c r="BG124" i="6"/>
  <c r="F126" i="6"/>
  <c r="G126" i="6" s="1"/>
  <c r="D128" i="6"/>
  <c r="G148" i="6"/>
  <c r="G157" i="6"/>
  <c r="G165" i="6"/>
  <c r="F183" i="6"/>
  <c r="G27" i="6"/>
  <c r="G39" i="6"/>
  <c r="BH61" i="6"/>
  <c r="F61" i="6"/>
  <c r="BG61" i="6"/>
  <c r="E61" i="6"/>
  <c r="BH65" i="6"/>
  <c r="F65" i="6"/>
  <c r="BG65" i="6"/>
  <c r="E65" i="6"/>
  <c r="BH69" i="6"/>
  <c r="F69" i="6"/>
  <c r="BG69" i="6"/>
  <c r="E69" i="6"/>
  <c r="BG99" i="6"/>
  <c r="BH99" i="6"/>
  <c r="F99" i="6"/>
  <c r="G99" i="6" s="1"/>
  <c r="D99" i="6"/>
  <c r="BG119" i="6"/>
  <c r="E119" i="6"/>
  <c r="BH119" i="6"/>
  <c r="F119" i="6"/>
  <c r="D119" i="6"/>
  <c r="BG182" i="6"/>
  <c r="BH182" i="6"/>
  <c r="D182" i="6"/>
  <c r="F182" i="6"/>
  <c r="G12" i="6"/>
  <c r="G35" i="6"/>
  <c r="G43" i="6"/>
  <c r="G57" i="6"/>
  <c r="E105" i="6"/>
  <c r="G105" i="6"/>
  <c r="E101" i="6"/>
  <c r="BH101" i="6"/>
  <c r="BG101" i="6"/>
  <c r="D101" i="6"/>
  <c r="BH102" i="6"/>
  <c r="D102" i="6"/>
  <c r="BG102" i="6"/>
  <c r="E102" i="6"/>
  <c r="BH60" i="6"/>
  <c r="F64" i="6"/>
  <c r="G64" i="6" s="1"/>
  <c r="BH64" i="6"/>
  <c r="F68" i="6"/>
  <c r="BH68" i="6"/>
  <c r="D71" i="6"/>
  <c r="BG72" i="6"/>
  <c r="BG106" i="6"/>
  <c r="BH106" i="6"/>
  <c r="D106" i="6"/>
  <c r="BG113" i="6"/>
  <c r="E113" i="6"/>
  <c r="G113" i="6"/>
  <c r="BH113" i="6"/>
  <c r="D113" i="6"/>
  <c r="BG117" i="6"/>
  <c r="E117" i="6"/>
  <c r="BH117" i="6"/>
  <c r="D117" i="6"/>
  <c r="G136" i="6"/>
  <c r="BG178" i="6"/>
  <c r="E178" i="6"/>
  <c r="G178" i="6"/>
  <c r="BH178" i="6"/>
  <c r="D178" i="6"/>
  <c r="G79" i="6"/>
  <c r="G87" i="6"/>
  <c r="BH98" i="6"/>
  <c r="D98" i="6"/>
  <c r="BH105" i="6"/>
  <c r="D105" i="6"/>
  <c r="BG123" i="6"/>
  <c r="E123" i="6"/>
  <c r="G123" i="6" s="1"/>
  <c r="BH123" i="6"/>
  <c r="F123" i="6"/>
  <c r="E172" i="6"/>
  <c r="BG186" i="6"/>
  <c r="E186" i="6"/>
  <c r="G186" i="6" s="1"/>
  <c r="BH186" i="6"/>
  <c r="D186" i="6"/>
  <c r="E60" i="6"/>
  <c r="E64" i="6"/>
  <c r="E68" i="6"/>
  <c r="BH73" i="6"/>
  <c r="E73" i="6"/>
  <c r="G77" i="6"/>
  <c r="G85" i="6"/>
  <c r="BG98" i="6"/>
  <c r="D103" i="6"/>
  <c r="BG105" i="6"/>
  <c r="BH127" i="6"/>
  <c r="F127" i="6"/>
  <c r="BG190" i="6"/>
  <c r="E190" i="6"/>
  <c r="G190" i="6"/>
  <c r="BH190" i="6"/>
  <c r="D190" i="6"/>
  <c r="E112" i="6"/>
  <c r="E116" i="6"/>
  <c r="G116" i="6" s="1"/>
  <c r="E122" i="6"/>
  <c r="E126" i="6"/>
  <c r="E173" i="6"/>
  <c r="BG175" i="6"/>
  <c r="E177" i="6"/>
  <c r="BG179" i="6"/>
  <c r="E181" i="6"/>
  <c r="BG183" i="6"/>
  <c r="E185" i="6"/>
  <c r="G185" i="6" s="1"/>
  <c r="BG187" i="6"/>
  <c r="BG191" i="6"/>
  <c r="D187" i="6"/>
  <c r="D191" i="6"/>
  <c r="D112" i="6"/>
  <c r="D116" i="6"/>
  <c r="F120" i="6"/>
  <c r="G120" i="6" s="1"/>
  <c r="F124" i="6"/>
  <c r="F128" i="6"/>
  <c r="G128" i="6"/>
  <c r="D173" i="6"/>
  <c r="BG155" i="1"/>
  <c r="BH155" i="1"/>
  <c r="BG156" i="1"/>
  <c r="BH156" i="1"/>
  <c r="BG157" i="1"/>
  <c r="BH157" i="1"/>
  <c r="BG158" i="1"/>
  <c r="BH158" i="1"/>
  <c r="BG159" i="1"/>
  <c r="BH159" i="1"/>
  <c r="BG160" i="1"/>
  <c r="BH160" i="1"/>
  <c r="BG161" i="1"/>
  <c r="BH161" i="1"/>
  <c r="BG162" i="1"/>
  <c r="BH162" i="1"/>
  <c r="BG163" i="1"/>
  <c r="BH163" i="1"/>
  <c r="BG164" i="1"/>
  <c r="BH164" i="1"/>
  <c r="BG165" i="1"/>
  <c r="BH165" i="1"/>
  <c r="BG166" i="1"/>
  <c r="BH166" i="1"/>
  <c r="BG167" i="1"/>
  <c r="BH167" i="1"/>
  <c r="BG168" i="1"/>
  <c r="BH168" i="1"/>
  <c r="BG169" i="1"/>
  <c r="BH169" i="1"/>
  <c r="BG171" i="1"/>
  <c r="BH171" i="1"/>
  <c r="BH154" i="1"/>
  <c r="BG154" i="1"/>
  <c r="BG142" i="1"/>
  <c r="BH142" i="1"/>
  <c r="BG143" i="1"/>
  <c r="BH143" i="1"/>
  <c r="BG144" i="1"/>
  <c r="BH144" i="1"/>
  <c r="BG145" i="1"/>
  <c r="BH145" i="1"/>
  <c r="BG146" i="1"/>
  <c r="BH146" i="1"/>
  <c r="BG147" i="1"/>
  <c r="BH147" i="1"/>
  <c r="BG148" i="1"/>
  <c r="BH148" i="1"/>
  <c r="BG149" i="1"/>
  <c r="BH149" i="1"/>
  <c r="BG150" i="1"/>
  <c r="BH150" i="1"/>
  <c r="BG151" i="1"/>
  <c r="BH151" i="1"/>
  <c r="BG152" i="1"/>
  <c r="BH152" i="1"/>
  <c r="BH141" i="1"/>
  <c r="BG141" i="1"/>
  <c r="BG132" i="1"/>
  <c r="BH132" i="1"/>
  <c r="BG133" i="1"/>
  <c r="BH133" i="1"/>
  <c r="BG134" i="1"/>
  <c r="BH134" i="1"/>
  <c r="BG135" i="1"/>
  <c r="BH135" i="1"/>
  <c r="BG136" i="1"/>
  <c r="BH136" i="1"/>
  <c r="BG137" i="1"/>
  <c r="BH137" i="1"/>
  <c r="BG138" i="1"/>
  <c r="BH138" i="1"/>
  <c r="BG139" i="1"/>
  <c r="BH139" i="1"/>
  <c r="BH131" i="1"/>
  <c r="BG131" i="1"/>
  <c r="BG86" i="1"/>
  <c r="BH86" i="1"/>
  <c r="BG87" i="1"/>
  <c r="BH87" i="1"/>
  <c r="BG88" i="1"/>
  <c r="BH88" i="1"/>
  <c r="BG89" i="1"/>
  <c r="BH89" i="1"/>
  <c r="BG90" i="1"/>
  <c r="BH90" i="1"/>
  <c r="BG91" i="1"/>
  <c r="BH91" i="1"/>
  <c r="BG92" i="1"/>
  <c r="BH92" i="1"/>
  <c r="BG93" i="1"/>
  <c r="BH93" i="1"/>
  <c r="BG94" i="1"/>
  <c r="BH94" i="1"/>
  <c r="BG95" i="1"/>
  <c r="BH95" i="1"/>
  <c r="BG96" i="1"/>
  <c r="BH96" i="1"/>
  <c r="BH85" i="1"/>
  <c r="BG85" i="1"/>
  <c r="BH84" i="1"/>
  <c r="BG84" i="1"/>
  <c r="BH83" i="1"/>
  <c r="BG83" i="1"/>
  <c r="BH82" i="1"/>
  <c r="BG82" i="1"/>
  <c r="BH81" i="1"/>
  <c r="BG81" i="1"/>
  <c r="BH80" i="1"/>
  <c r="BG80" i="1"/>
  <c r="BH79" i="1"/>
  <c r="BG79" i="1"/>
  <c r="BH78" i="1"/>
  <c r="BG78" i="1"/>
  <c r="BH77" i="1"/>
  <c r="BG77" i="1"/>
  <c r="BH76" i="1"/>
  <c r="BG76" i="1"/>
  <c r="G124" i="6"/>
  <c r="G177" i="6"/>
  <c r="G115" i="6"/>
  <c r="G73" i="6"/>
  <c r="G67" i="6"/>
  <c r="G112" i="6"/>
  <c r="G60" i="6"/>
  <c r="G119" i="6"/>
  <c r="G69" i="6"/>
  <c r="G65" i="6"/>
  <c r="G61" i="6"/>
  <c r="G68" i="6"/>
  <c r="G182" i="6"/>
  <c r="BJ7" i="1"/>
  <c r="BK7" i="1"/>
  <c r="BL7" i="1"/>
  <c r="BM7" i="1"/>
  <c r="BJ8" i="1"/>
  <c r="BK8" i="1"/>
  <c r="BL8" i="1"/>
  <c r="BM8" i="1"/>
  <c r="BJ9" i="1"/>
  <c r="BK9" i="1"/>
  <c r="BL9" i="1"/>
  <c r="BN9" i="1"/>
  <c r="BJ10" i="1"/>
  <c r="BK10" i="1"/>
  <c r="BL10" i="1"/>
  <c r="BM10" i="1"/>
  <c r="BJ11" i="1"/>
  <c r="BK11" i="1"/>
  <c r="BL11" i="1"/>
  <c r="BN11" i="1" s="1"/>
  <c r="BM11" i="1"/>
  <c r="BJ12" i="1"/>
  <c r="BK12" i="1"/>
  <c r="BL12" i="1"/>
  <c r="BJ13" i="1"/>
  <c r="BK13" i="1"/>
  <c r="BL13" i="1"/>
  <c r="BN13" i="1" s="1"/>
  <c r="BM13" i="1"/>
  <c r="BJ15" i="1"/>
  <c r="BK15" i="1"/>
  <c r="BL15" i="1"/>
  <c r="BN15" i="1"/>
  <c r="BM15" i="1"/>
  <c r="BJ16" i="1"/>
  <c r="BK16" i="1"/>
  <c r="BL16" i="1"/>
  <c r="BM16" i="1"/>
  <c r="BJ17" i="1"/>
  <c r="BK17" i="1"/>
  <c r="BL17" i="1"/>
  <c r="BN17" i="1"/>
  <c r="BJ18" i="1"/>
  <c r="BK18" i="1"/>
  <c r="BL18" i="1"/>
  <c r="BM18" i="1"/>
  <c r="BJ19" i="1"/>
  <c r="BK19" i="1"/>
  <c r="BL19" i="1"/>
  <c r="BN19" i="1"/>
  <c r="BJ20" i="1"/>
  <c r="BK20" i="1"/>
  <c r="BL20" i="1"/>
  <c r="BM20" i="1"/>
  <c r="BJ21" i="1"/>
  <c r="BK21" i="1"/>
  <c r="BL21" i="1"/>
  <c r="BN21" i="1"/>
  <c r="BJ22" i="1"/>
  <c r="BK22" i="1"/>
  <c r="BL22" i="1"/>
  <c r="BM22" i="1"/>
  <c r="BJ23" i="1"/>
  <c r="BK23" i="1"/>
  <c r="BL23" i="1"/>
  <c r="BM23" i="1" s="1"/>
  <c r="BN23" i="1"/>
  <c r="BJ24" i="1"/>
  <c r="BK24" i="1"/>
  <c r="BL24" i="1"/>
  <c r="BJ25" i="1"/>
  <c r="BK25" i="1"/>
  <c r="BL25" i="1"/>
  <c r="BN25" i="1" s="1"/>
  <c r="BJ26" i="1"/>
  <c r="BK26" i="1"/>
  <c r="BL26" i="1"/>
  <c r="BJ27" i="1"/>
  <c r="BK27" i="1"/>
  <c r="BL27" i="1"/>
  <c r="BJ28" i="1"/>
  <c r="BK28" i="1"/>
  <c r="BL28" i="1"/>
  <c r="BJ29" i="1"/>
  <c r="BK29" i="1"/>
  <c r="BL29" i="1"/>
  <c r="BJ30" i="1"/>
  <c r="BK30" i="1"/>
  <c r="BL30" i="1"/>
  <c r="BM30" i="1" s="1"/>
  <c r="BJ31" i="1"/>
  <c r="BK31" i="1"/>
  <c r="BL31" i="1"/>
  <c r="BJ32" i="1"/>
  <c r="BK32" i="1"/>
  <c r="BL32" i="1"/>
  <c r="BJ33" i="1"/>
  <c r="BK33" i="1"/>
  <c r="BL33" i="1"/>
  <c r="BN33" i="1" s="1"/>
  <c r="BJ34" i="1"/>
  <c r="BK34" i="1"/>
  <c r="BL34" i="1"/>
  <c r="BJ35" i="1"/>
  <c r="BK35" i="1"/>
  <c r="BL35" i="1"/>
  <c r="BN35" i="1" s="1"/>
  <c r="BJ36" i="1"/>
  <c r="BK36" i="1"/>
  <c r="BL36" i="1"/>
  <c r="BJ37" i="1"/>
  <c r="BK37" i="1"/>
  <c r="BL37" i="1"/>
  <c r="BJ38" i="1"/>
  <c r="BK38" i="1"/>
  <c r="BL38" i="1"/>
  <c r="BJ39" i="1"/>
  <c r="BK39" i="1"/>
  <c r="BL39" i="1"/>
  <c r="BJ40" i="1"/>
  <c r="BK40" i="1"/>
  <c r="BL40" i="1"/>
  <c r="BM40" i="1" s="1"/>
  <c r="BJ41" i="1"/>
  <c r="BK41" i="1"/>
  <c r="BL41" i="1"/>
  <c r="BN41" i="1" s="1"/>
  <c r="BJ42" i="1"/>
  <c r="BK42" i="1"/>
  <c r="BL42" i="1"/>
  <c r="BM42" i="1" s="1"/>
  <c r="BJ43" i="1"/>
  <c r="BK43" i="1"/>
  <c r="BL43" i="1"/>
  <c r="BN43" i="1" s="1"/>
  <c r="BJ44" i="1"/>
  <c r="BK44" i="1"/>
  <c r="BL44" i="1"/>
  <c r="BM44" i="1" s="1"/>
  <c r="BJ45" i="1"/>
  <c r="BK45" i="1"/>
  <c r="BL45" i="1"/>
  <c r="BN45" i="1" s="1"/>
  <c r="BJ46" i="1"/>
  <c r="BK46" i="1"/>
  <c r="BL46" i="1"/>
  <c r="BM46" i="1" s="1"/>
  <c r="BJ47" i="1"/>
  <c r="BK47" i="1"/>
  <c r="BL47" i="1"/>
  <c r="BN47" i="1" s="1"/>
  <c r="BJ48" i="1"/>
  <c r="BK48" i="1"/>
  <c r="BL48" i="1"/>
  <c r="BM48" i="1" s="1"/>
  <c r="BJ49" i="1"/>
  <c r="BK49" i="1"/>
  <c r="BL49" i="1"/>
  <c r="BN49" i="1" s="1"/>
  <c r="BJ50" i="1"/>
  <c r="BK50" i="1"/>
  <c r="BL50" i="1"/>
  <c r="BM50" i="1" s="1"/>
  <c r="BJ51" i="1"/>
  <c r="BK51" i="1"/>
  <c r="BL51" i="1"/>
  <c r="BN51" i="1" s="1"/>
  <c r="BJ52" i="1"/>
  <c r="BK52" i="1"/>
  <c r="BL52" i="1"/>
  <c r="BM52" i="1" s="1"/>
  <c r="BJ53" i="1"/>
  <c r="BK53" i="1"/>
  <c r="BL53" i="1"/>
  <c r="BN53" i="1" s="1"/>
  <c r="BJ54" i="1"/>
  <c r="BK54" i="1"/>
  <c r="BL54" i="1"/>
  <c r="BM54" i="1" s="1"/>
  <c r="BJ55" i="1"/>
  <c r="BK55" i="1"/>
  <c r="BL55" i="1"/>
  <c r="BN55" i="1" s="1"/>
  <c r="BJ56" i="1"/>
  <c r="BK56" i="1"/>
  <c r="BL56" i="1"/>
  <c r="BM56" i="1" s="1"/>
  <c r="BL6" i="1"/>
  <c r="BK6" i="1"/>
  <c r="BJ6" i="1"/>
  <c r="BE14" i="1"/>
  <c r="BF14" i="1"/>
  <c r="BG14" i="1"/>
  <c r="BH14" i="1"/>
  <c r="BE55" i="1"/>
  <c r="BF55" i="1"/>
  <c r="BG7" i="1"/>
  <c r="BH7" i="1"/>
  <c r="BG8" i="1"/>
  <c r="BH8" i="1"/>
  <c r="BG9" i="1"/>
  <c r="BH9" i="1"/>
  <c r="BG10" i="1"/>
  <c r="BH10" i="1"/>
  <c r="BG11" i="1"/>
  <c r="BH11" i="1"/>
  <c r="BG12" i="1"/>
  <c r="BH12" i="1"/>
  <c r="BG13" i="1"/>
  <c r="BH13" i="1"/>
  <c r="BG15" i="1"/>
  <c r="BH15" i="1"/>
  <c r="BG16" i="1"/>
  <c r="BH16" i="1"/>
  <c r="BG17" i="1"/>
  <c r="BH17" i="1"/>
  <c r="BG18" i="1"/>
  <c r="BH18" i="1"/>
  <c r="BG19" i="1"/>
  <c r="BH19" i="1"/>
  <c r="BG20" i="1"/>
  <c r="BH20" i="1"/>
  <c r="BG21" i="1"/>
  <c r="BH21" i="1"/>
  <c r="BG22" i="1"/>
  <c r="BH22" i="1"/>
  <c r="BG23" i="1"/>
  <c r="BH23" i="1"/>
  <c r="BG24" i="1"/>
  <c r="BH24" i="1"/>
  <c r="BG25" i="1"/>
  <c r="BH25" i="1"/>
  <c r="BG26" i="1"/>
  <c r="BH26" i="1"/>
  <c r="BG27" i="1"/>
  <c r="BH27" i="1"/>
  <c r="BG28" i="1"/>
  <c r="BH28" i="1"/>
  <c r="BG29" i="1"/>
  <c r="BH29" i="1"/>
  <c r="BG30" i="1"/>
  <c r="BH30" i="1"/>
  <c r="BG31" i="1"/>
  <c r="BH31" i="1"/>
  <c r="BG32" i="1"/>
  <c r="BH32" i="1"/>
  <c r="BG33" i="1"/>
  <c r="BH33" i="1"/>
  <c r="BG34" i="1"/>
  <c r="BH34" i="1"/>
  <c r="BG35" i="1"/>
  <c r="BH35" i="1"/>
  <c r="BG36" i="1"/>
  <c r="BH36" i="1"/>
  <c r="BG37" i="1"/>
  <c r="BH37" i="1"/>
  <c r="BG38" i="1"/>
  <c r="BH38" i="1"/>
  <c r="BG39" i="1"/>
  <c r="BH39" i="1"/>
  <c r="BG40" i="1"/>
  <c r="BH40" i="1"/>
  <c r="BG41" i="1"/>
  <c r="BH41" i="1"/>
  <c r="BG42" i="1"/>
  <c r="BH42" i="1"/>
  <c r="BG43" i="1"/>
  <c r="BH43" i="1"/>
  <c r="BG44" i="1"/>
  <c r="BH44" i="1"/>
  <c r="BG45" i="1"/>
  <c r="BH45" i="1"/>
  <c r="BG46" i="1"/>
  <c r="BH46" i="1"/>
  <c r="BG47" i="1"/>
  <c r="BH47" i="1"/>
  <c r="BG48" i="1"/>
  <c r="BH48" i="1"/>
  <c r="BG49" i="1"/>
  <c r="BH49" i="1"/>
  <c r="BG50" i="1"/>
  <c r="BH50" i="1"/>
  <c r="BG51" i="1"/>
  <c r="BH51" i="1"/>
  <c r="BG52" i="1"/>
  <c r="BH52" i="1"/>
  <c r="BG53" i="1"/>
  <c r="BH53" i="1"/>
  <c r="BG54" i="1"/>
  <c r="BH54" i="1"/>
  <c r="BG56" i="1"/>
  <c r="BH56" i="1"/>
  <c r="BH6" i="1"/>
  <c r="BG6" i="1"/>
  <c r="BE7" i="1"/>
  <c r="BF7" i="1"/>
  <c r="BE8" i="1"/>
  <c r="BF8" i="1"/>
  <c r="BE9" i="1"/>
  <c r="BF9" i="1"/>
  <c r="BE10" i="1"/>
  <c r="BF10" i="1"/>
  <c r="BE11" i="1"/>
  <c r="BF11" i="1"/>
  <c r="BE12" i="1"/>
  <c r="BF12" i="1"/>
  <c r="BE13" i="1"/>
  <c r="BF13" i="1"/>
  <c r="BE15" i="1"/>
  <c r="BF15" i="1"/>
  <c r="BE16" i="1"/>
  <c r="BF16" i="1"/>
  <c r="BE17" i="1"/>
  <c r="BF17" i="1"/>
  <c r="BE18" i="1"/>
  <c r="BF18" i="1"/>
  <c r="BE19" i="1"/>
  <c r="BF19" i="1"/>
  <c r="BE20" i="1"/>
  <c r="BF20" i="1"/>
  <c r="BE21" i="1"/>
  <c r="BF21" i="1"/>
  <c r="BE22" i="1"/>
  <c r="BF22" i="1"/>
  <c r="BE23" i="1"/>
  <c r="BF23" i="1"/>
  <c r="BE24" i="1"/>
  <c r="BF24" i="1"/>
  <c r="BE25" i="1"/>
  <c r="BF25" i="1"/>
  <c r="BE26" i="1"/>
  <c r="BF26" i="1"/>
  <c r="BE27" i="1"/>
  <c r="BF27" i="1"/>
  <c r="BE28" i="1"/>
  <c r="BF28" i="1"/>
  <c r="BE29" i="1"/>
  <c r="BF29" i="1"/>
  <c r="BE30" i="1"/>
  <c r="BF30" i="1"/>
  <c r="BE31" i="1"/>
  <c r="BF31" i="1"/>
  <c r="BE32" i="1"/>
  <c r="BF32" i="1"/>
  <c r="BE33" i="1"/>
  <c r="BF33" i="1"/>
  <c r="BE34" i="1"/>
  <c r="BF34" i="1"/>
  <c r="BE35" i="1"/>
  <c r="BF35" i="1"/>
  <c r="BE36" i="1"/>
  <c r="BF36" i="1"/>
  <c r="BE37" i="1"/>
  <c r="BF37" i="1"/>
  <c r="BE38" i="1"/>
  <c r="BF38" i="1"/>
  <c r="BE39" i="1"/>
  <c r="BF39" i="1"/>
  <c r="BE40" i="1"/>
  <c r="BF40" i="1"/>
  <c r="BE41" i="1"/>
  <c r="BF41" i="1"/>
  <c r="BE42" i="1"/>
  <c r="BF42" i="1"/>
  <c r="BE43" i="1"/>
  <c r="BF43" i="1"/>
  <c r="BE44" i="1"/>
  <c r="BF44" i="1"/>
  <c r="BE45" i="1"/>
  <c r="BF45" i="1"/>
  <c r="BE46" i="1"/>
  <c r="BF46" i="1"/>
  <c r="BE47" i="1"/>
  <c r="BF47" i="1"/>
  <c r="BE48" i="1"/>
  <c r="BF48" i="1"/>
  <c r="BE49" i="1"/>
  <c r="BF49" i="1"/>
  <c r="BE50" i="1"/>
  <c r="BF50" i="1"/>
  <c r="BE51" i="1"/>
  <c r="BF51" i="1"/>
  <c r="BE52" i="1"/>
  <c r="BF52" i="1"/>
  <c r="BE53" i="1"/>
  <c r="BF53" i="1"/>
  <c r="BE54" i="1"/>
  <c r="BF54" i="1"/>
  <c r="BE56" i="1"/>
  <c r="BF56" i="1"/>
  <c r="BF6" i="1"/>
  <c r="BE6" i="1"/>
  <c r="BB7" i="1"/>
  <c r="BC7" i="1"/>
  <c r="BB8" i="1"/>
  <c r="BC8" i="1"/>
  <c r="BB9" i="1"/>
  <c r="BC9" i="1"/>
  <c r="BB10" i="1"/>
  <c r="BC10" i="1"/>
  <c r="BB11" i="1"/>
  <c r="BC11" i="1"/>
  <c r="BB12" i="1"/>
  <c r="BC12" i="1"/>
  <c r="BB13" i="1"/>
  <c r="BC13" i="1"/>
  <c r="BB14" i="1"/>
  <c r="BC14" i="1"/>
  <c r="BB15" i="1"/>
  <c r="BC15" i="1"/>
  <c r="BB16" i="1"/>
  <c r="BC16" i="1"/>
  <c r="BB17" i="1"/>
  <c r="BC17" i="1"/>
  <c r="BB18" i="1"/>
  <c r="BC18" i="1"/>
  <c r="BB19" i="1"/>
  <c r="BC19" i="1"/>
  <c r="BB20" i="1"/>
  <c r="BC20" i="1"/>
  <c r="BB21" i="1"/>
  <c r="BC21" i="1"/>
  <c r="BB22" i="1"/>
  <c r="BC22" i="1"/>
  <c r="BB23" i="1"/>
  <c r="BC23" i="1"/>
  <c r="BB24" i="1"/>
  <c r="BC24" i="1"/>
  <c r="BB25" i="1"/>
  <c r="BC25" i="1"/>
  <c r="BB26" i="1"/>
  <c r="BC26" i="1"/>
  <c r="BB27" i="1"/>
  <c r="BC27" i="1"/>
  <c r="BB28" i="1"/>
  <c r="BC28" i="1"/>
  <c r="BB29" i="1"/>
  <c r="BC29" i="1"/>
  <c r="BB30" i="1"/>
  <c r="BC30" i="1"/>
  <c r="BB31" i="1"/>
  <c r="BC31" i="1"/>
  <c r="BB32" i="1"/>
  <c r="BC32" i="1"/>
  <c r="BB33" i="1"/>
  <c r="BC33" i="1"/>
  <c r="BB34" i="1"/>
  <c r="BC34" i="1"/>
  <c r="BB35" i="1"/>
  <c r="BC35" i="1"/>
  <c r="BB36" i="1"/>
  <c r="BC36" i="1"/>
  <c r="BB37" i="1"/>
  <c r="BC37" i="1"/>
  <c r="BB38" i="1"/>
  <c r="BC38" i="1"/>
  <c r="BB39" i="1"/>
  <c r="BC39" i="1"/>
  <c r="BB40" i="1"/>
  <c r="BC40" i="1"/>
  <c r="BB41" i="1"/>
  <c r="BC41" i="1"/>
  <c r="BB42" i="1"/>
  <c r="BC42" i="1"/>
  <c r="BB43" i="1"/>
  <c r="BC43" i="1"/>
  <c r="BB44" i="1"/>
  <c r="BC44" i="1"/>
  <c r="BB45" i="1"/>
  <c r="BC45" i="1"/>
  <c r="BB46" i="1"/>
  <c r="BC46" i="1"/>
  <c r="BB47" i="1"/>
  <c r="BC47" i="1"/>
  <c r="BB48" i="1"/>
  <c r="BC48" i="1"/>
  <c r="BB49" i="1"/>
  <c r="BC49" i="1"/>
  <c r="BB50" i="1"/>
  <c r="BC50" i="1"/>
  <c r="BB51" i="1"/>
  <c r="BC51" i="1"/>
  <c r="BB52" i="1"/>
  <c r="BC52" i="1"/>
  <c r="BB53" i="1"/>
  <c r="BC53" i="1"/>
  <c r="BB54" i="1"/>
  <c r="BC54" i="1"/>
  <c r="BB55" i="1"/>
  <c r="BC55" i="1"/>
  <c r="BB56" i="1"/>
  <c r="BC56" i="1"/>
  <c r="BB57" i="1"/>
  <c r="BC57" i="1"/>
  <c r="BC6" i="1"/>
  <c r="BB6" i="1"/>
  <c r="BM55" i="1"/>
  <c r="BM43" i="1"/>
  <c r="BM51" i="1"/>
  <c r="BM35" i="1"/>
  <c r="BM19" i="1"/>
  <c r="BM9" i="1"/>
  <c r="BN8" i="1"/>
  <c r="BN7" i="1"/>
  <c r="BN56" i="1"/>
  <c r="BM53" i="1"/>
  <c r="BN52" i="1"/>
  <c r="BM49" i="1"/>
  <c r="BN48" i="1"/>
  <c r="BM45" i="1"/>
  <c r="BN44" i="1"/>
  <c r="BM41" i="1"/>
  <c r="BN40" i="1"/>
  <c r="BM33" i="1"/>
  <c r="BM21" i="1"/>
  <c r="BN20" i="1"/>
  <c r="BM17" i="1"/>
  <c r="BN16" i="1"/>
  <c r="BN54" i="1"/>
  <c r="BN50" i="1"/>
  <c r="BN46" i="1"/>
  <c r="BN42" i="1"/>
  <c r="BN30" i="1"/>
  <c r="BN22" i="1"/>
  <c r="BN18" i="1"/>
  <c r="BN10" i="1"/>
  <c r="U189" i="1"/>
  <c r="D189" i="1" s="1"/>
  <c r="AG191" i="1"/>
  <c r="AD191" i="1"/>
  <c r="AB191" i="1"/>
  <c r="AA191" i="1"/>
  <c r="U191" i="1"/>
  <c r="S191" i="1"/>
  <c r="Q191" i="1"/>
  <c r="O191" i="1"/>
  <c r="M191" i="1"/>
  <c r="K191" i="1"/>
  <c r="J191" i="1"/>
  <c r="AG190" i="1"/>
  <c r="AD190" i="1"/>
  <c r="AB190" i="1"/>
  <c r="AA190" i="1"/>
  <c r="U190" i="1"/>
  <c r="S190" i="1"/>
  <c r="Q190" i="1"/>
  <c r="O190" i="1"/>
  <c r="M190" i="1"/>
  <c r="K190" i="1"/>
  <c r="J190" i="1"/>
  <c r="AG189" i="1"/>
  <c r="AD189" i="1"/>
  <c r="AB189" i="1"/>
  <c r="AA189" i="1"/>
  <c r="S189" i="1"/>
  <c r="Q189" i="1"/>
  <c r="O189" i="1"/>
  <c r="M189" i="1"/>
  <c r="K189" i="1"/>
  <c r="J189" i="1"/>
  <c r="AG188" i="1"/>
  <c r="AD188" i="1"/>
  <c r="AB188" i="1"/>
  <c r="AA188" i="1"/>
  <c r="U188" i="1"/>
  <c r="S188" i="1"/>
  <c r="Q188" i="1"/>
  <c r="O188" i="1"/>
  <c r="M188" i="1"/>
  <c r="K188" i="1"/>
  <c r="J188" i="1"/>
  <c r="AG187" i="1"/>
  <c r="AD187" i="1"/>
  <c r="AB187" i="1"/>
  <c r="AA187" i="1"/>
  <c r="U187" i="1"/>
  <c r="S187" i="1"/>
  <c r="Q187" i="1"/>
  <c r="O187" i="1"/>
  <c r="M187" i="1"/>
  <c r="K187" i="1"/>
  <c r="J187" i="1"/>
  <c r="AG186" i="1"/>
  <c r="AD186" i="1"/>
  <c r="AB186" i="1"/>
  <c r="AA186" i="1"/>
  <c r="U186" i="1"/>
  <c r="S186" i="1"/>
  <c r="Q186" i="1"/>
  <c r="O186" i="1"/>
  <c r="E186" i="1" s="1"/>
  <c r="M186" i="1"/>
  <c r="K186" i="1"/>
  <c r="J186" i="1"/>
  <c r="AG185" i="1"/>
  <c r="AD185" i="1"/>
  <c r="AB185" i="1"/>
  <c r="AA185" i="1"/>
  <c r="U185" i="1"/>
  <c r="S185" i="1"/>
  <c r="Q185" i="1"/>
  <c r="O185" i="1"/>
  <c r="M185" i="1"/>
  <c r="K185" i="1"/>
  <c r="J185" i="1"/>
  <c r="AG184" i="1"/>
  <c r="AD184" i="1"/>
  <c r="AB184" i="1"/>
  <c r="AA184" i="1"/>
  <c r="U184" i="1"/>
  <c r="S184" i="1"/>
  <c r="Q184" i="1"/>
  <c r="O184" i="1"/>
  <c r="M184" i="1"/>
  <c r="K184" i="1"/>
  <c r="J184" i="1"/>
  <c r="AG183" i="1"/>
  <c r="AD183" i="1"/>
  <c r="AB183" i="1"/>
  <c r="AA183" i="1"/>
  <c r="U183" i="1"/>
  <c r="S183" i="1"/>
  <c r="Q183" i="1"/>
  <c r="O183" i="1"/>
  <c r="M183" i="1"/>
  <c r="K183" i="1"/>
  <c r="J183" i="1"/>
  <c r="AG182" i="1"/>
  <c r="AD182" i="1"/>
  <c r="AB182" i="1"/>
  <c r="AA182" i="1"/>
  <c r="U182" i="1"/>
  <c r="S182" i="1"/>
  <c r="Q182" i="1"/>
  <c r="O182" i="1"/>
  <c r="E182" i="1" s="1"/>
  <c r="M182" i="1"/>
  <c r="K182" i="1"/>
  <c r="J182" i="1"/>
  <c r="AG181" i="1"/>
  <c r="AD181" i="1"/>
  <c r="AB181" i="1"/>
  <c r="AA181" i="1"/>
  <c r="U181" i="1"/>
  <c r="S181" i="1"/>
  <c r="Q181" i="1"/>
  <c r="O181" i="1"/>
  <c r="M181" i="1"/>
  <c r="K181" i="1"/>
  <c r="J181" i="1"/>
  <c r="AG180" i="1"/>
  <c r="AD180" i="1"/>
  <c r="AB180" i="1"/>
  <c r="AA180" i="1"/>
  <c r="U180" i="1"/>
  <c r="S180" i="1"/>
  <c r="Q180" i="1"/>
  <c r="O180" i="1"/>
  <c r="M180" i="1"/>
  <c r="K180" i="1"/>
  <c r="J180" i="1"/>
  <c r="AG179" i="1"/>
  <c r="AD179" i="1"/>
  <c r="AB179" i="1"/>
  <c r="AA179" i="1"/>
  <c r="U179" i="1"/>
  <c r="S179" i="1"/>
  <c r="Q179" i="1"/>
  <c r="O179" i="1"/>
  <c r="M179" i="1"/>
  <c r="K179" i="1"/>
  <c r="J179" i="1"/>
  <c r="AG178" i="1"/>
  <c r="AD178" i="1"/>
  <c r="AB178" i="1"/>
  <c r="AA178" i="1"/>
  <c r="U178" i="1"/>
  <c r="S178" i="1"/>
  <c r="Q178" i="1"/>
  <c r="O178" i="1"/>
  <c r="E178" i="1" s="1"/>
  <c r="G178" i="1" s="1"/>
  <c r="M178" i="1"/>
  <c r="K178" i="1"/>
  <c r="J178" i="1"/>
  <c r="AG177" i="1"/>
  <c r="AD177" i="1"/>
  <c r="AB177" i="1"/>
  <c r="AA177" i="1"/>
  <c r="U177" i="1"/>
  <c r="D177" i="1" s="1"/>
  <c r="S177" i="1"/>
  <c r="Q177" i="1"/>
  <c r="O177" i="1"/>
  <c r="M177" i="1"/>
  <c r="K177" i="1"/>
  <c r="J177" i="1"/>
  <c r="AG176" i="1"/>
  <c r="AD176" i="1"/>
  <c r="AB176" i="1"/>
  <c r="AA176" i="1"/>
  <c r="U176" i="1"/>
  <c r="S176" i="1"/>
  <c r="Q176" i="1"/>
  <c r="O176" i="1"/>
  <c r="M176" i="1"/>
  <c r="K176" i="1"/>
  <c r="J176" i="1"/>
  <c r="AG175" i="1"/>
  <c r="AD175" i="1"/>
  <c r="AB175" i="1"/>
  <c r="AA175" i="1"/>
  <c r="U175" i="1"/>
  <c r="S175" i="1"/>
  <c r="Q175" i="1"/>
  <c r="O175" i="1"/>
  <c r="M175" i="1"/>
  <c r="K175" i="1"/>
  <c r="J175" i="1"/>
  <c r="AG174" i="1"/>
  <c r="AD174" i="1"/>
  <c r="AB174" i="1"/>
  <c r="AA174" i="1"/>
  <c r="U174" i="1"/>
  <c r="S174" i="1"/>
  <c r="Q174" i="1"/>
  <c r="O174" i="1"/>
  <c r="E174" i="1" s="1"/>
  <c r="G174" i="1" s="1"/>
  <c r="M174" i="1"/>
  <c r="K174" i="1"/>
  <c r="J174" i="1"/>
  <c r="AG173" i="1"/>
  <c r="AD173" i="1"/>
  <c r="AB173" i="1"/>
  <c r="AA173" i="1"/>
  <c r="U173" i="1"/>
  <c r="BG173" i="1" s="1"/>
  <c r="S173" i="1"/>
  <c r="Q173" i="1"/>
  <c r="O173" i="1"/>
  <c r="M173" i="1"/>
  <c r="K173" i="1"/>
  <c r="J173" i="1"/>
  <c r="AG193" i="1"/>
  <c r="AD193" i="1"/>
  <c r="AB193" i="1"/>
  <c r="AA193" i="1"/>
  <c r="U193" i="1"/>
  <c r="S193" i="1"/>
  <c r="Q193" i="1"/>
  <c r="O193" i="1"/>
  <c r="M193" i="1"/>
  <c r="K193" i="1"/>
  <c r="J193" i="1"/>
  <c r="AG192" i="1"/>
  <c r="AD192" i="1"/>
  <c r="AB192" i="1"/>
  <c r="AA192" i="1"/>
  <c r="U192" i="1"/>
  <c r="S192" i="1"/>
  <c r="Q192" i="1"/>
  <c r="O192" i="1"/>
  <c r="M192" i="1"/>
  <c r="K192" i="1"/>
  <c r="J192" i="1"/>
  <c r="AG172" i="1"/>
  <c r="AD172" i="1"/>
  <c r="AB172" i="1"/>
  <c r="AA172" i="1"/>
  <c r="U172" i="1"/>
  <c r="D172" i="1" s="1"/>
  <c r="S172" i="1"/>
  <c r="Q172" i="1"/>
  <c r="O172" i="1"/>
  <c r="M172" i="1"/>
  <c r="K172" i="1"/>
  <c r="J172" i="1"/>
  <c r="D153" i="1"/>
  <c r="E153" i="1"/>
  <c r="F153" i="1"/>
  <c r="D154" i="1"/>
  <c r="E154" i="1"/>
  <c r="F154" i="1"/>
  <c r="D155" i="1"/>
  <c r="E155" i="1"/>
  <c r="G155" i="1" s="1"/>
  <c r="F155" i="1"/>
  <c r="D156" i="1"/>
  <c r="E156" i="1"/>
  <c r="F156" i="1"/>
  <c r="G156" i="1" s="1"/>
  <c r="D157" i="1"/>
  <c r="E157" i="1"/>
  <c r="F157" i="1"/>
  <c r="D158" i="1"/>
  <c r="E158" i="1"/>
  <c r="F158" i="1"/>
  <c r="D159" i="1"/>
  <c r="E159" i="1"/>
  <c r="G159" i="1" s="1"/>
  <c r="F159" i="1"/>
  <c r="D160" i="1"/>
  <c r="E160" i="1"/>
  <c r="F160" i="1"/>
  <c r="G160" i="1" s="1"/>
  <c r="D161" i="1"/>
  <c r="E161" i="1"/>
  <c r="F161" i="1"/>
  <c r="D162" i="1"/>
  <c r="E162" i="1"/>
  <c r="F162" i="1"/>
  <c r="D163" i="1"/>
  <c r="E163" i="1"/>
  <c r="G163" i="1" s="1"/>
  <c r="F163" i="1"/>
  <c r="D164" i="1"/>
  <c r="E164" i="1"/>
  <c r="F164" i="1"/>
  <c r="D165" i="1"/>
  <c r="E165" i="1"/>
  <c r="F165" i="1"/>
  <c r="D166" i="1"/>
  <c r="E166" i="1"/>
  <c r="F166" i="1"/>
  <c r="D167" i="1"/>
  <c r="E167" i="1"/>
  <c r="F167" i="1"/>
  <c r="D168" i="1"/>
  <c r="E168" i="1"/>
  <c r="F168" i="1"/>
  <c r="G168" i="1" s="1"/>
  <c r="D169" i="1"/>
  <c r="E169" i="1"/>
  <c r="F169" i="1"/>
  <c r="D171" i="1"/>
  <c r="E171" i="1"/>
  <c r="F171" i="1"/>
  <c r="D140" i="1"/>
  <c r="E140" i="1"/>
  <c r="G140" i="1" s="1"/>
  <c r="F140" i="1"/>
  <c r="D141" i="1"/>
  <c r="E141" i="1"/>
  <c r="F141" i="1"/>
  <c r="G141" i="1" s="1"/>
  <c r="D142" i="1"/>
  <c r="E142" i="1"/>
  <c r="F142" i="1"/>
  <c r="G142" i="1" s="1"/>
  <c r="D143" i="1"/>
  <c r="E143" i="1"/>
  <c r="F143" i="1"/>
  <c r="G143" i="1"/>
  <c r="D144" i="1"/>
  <c r="E144" i="1"/>
  <c r="F144" i="1"/>
  <c r="D145" i="1"/>
  <c r="E145" i="1"/>
  <c r="G145" i="1" s="1"/>
  <c r="F145" i="1"/>
  <c r="D146" i="1"/>
  <c r="E146" i="1"/>
  <c r="F146" i="1"/>
  <c r="D147" i="1"/>
  <c r="E147" i="1"/>
  <c r="F147" i="1"/>
  <c r="G147" i="1" s="1"/>
  <c r="D148" i="1"/>
  <c r="E148" i="1"/>
  <c r="F148" i="1"/>
  <c r="D149" i="1"/>
  <c r="E149" i="1"/>
  <c r="F149" i="1"/>
  <c r="G149" i="1" s="1"/>
  <c r="D150" i="1"/>
  <c r="E150" i="1"/>
  <c r="F150" i="1"/>
  <c r="D151" i="1"/>
  <c r="E151" i="1"/>
  <c r="F151" i="1"/>
  <c r="G151" i="1"/>
  <c r="D152" i="1"/>
  <c r="E152" i="1"/>
  <c r="F152" i="1"/>
  <c r="AC138" i="1"/>
  <c r="F138" i="1" s="1"/>
  <c r="D131" i="1"/>
  <c r="F131" i="1"/>
  <c r="D132" i="1"/>
  <c r="E132" i="1"/>
  <c r="F132" i="1"/>
  <c r="D133" i="1"/>
  <c r="E133" i="1"/>
  <c r="G133" i="1" s="1"/>
  <c r="F133" i="1"/>
  <c r="D134" i="1"/>
  <c r="E134" i="1"/>
  <c r="F134" i="1"/>
  <c r="G134" i="1" s="1"/>
  <c r="D135" i="1"/>
  <c r="F135" i="1"/>
  <c r="D136" i="1"/>
  <c r="E136" i="1"/>
  <c r="G136" i="1" s="1"/>
  <c r="F136" i="1"/>
  <c r="D137" i="1"/>
  <c r="E137" i="1"/>
  <c r="F137" i="1"/>
  <c r="G137" i="1" s="1"/>
  <c r="D138" i="1"/>
  <c r="D139" i="1"/>
  <c r="E139" i="1"/>
  <c r="F139" i="1"/>
  <c r="G139" i="1" s="1"/>
  <c r="AG129" i="1"/>
  <c r="AD129" i="1"/>
  <c r="AB129" i="1"/>
  <c r="AA129" i="1"/>
  <c r="U129" i="1"/>
  <c r="S129" i="1"/>
  <c r="Q129" i="1"/>
  <c r="O129" i="1"/>
  <c r="E129" i="1" s="1"/>
  <c r="M129" i="1"/>
  <c r="AG128" i="1"/>
  <c r="AD128" i="1"/>
  <c r="AB128" i="1"/>
  <c r="AA128" i="1"/>
  <c r="U128" i="1"/>
  <c r="S128" i="1"/>
  <c r="Q128" i="1"/>
  <c r="O128" i="1"/>
  <c r="M128" i="1"/>
  <c r="AG127" i="1"/>
  <c r="AD127" i="1"/>
  <c r="AB127" i="1"/>
  <c r="AA127" i="1"/>
  <c r="U127" i="1"/>
  <c r="S127" i="1"/>
  <c r="Q127" i="1"/>
  <c r="O127" i="1"/>
  <c r="M127" i="1"/>
  <c r="AG126" i="1"/>
  <c r="AD126" i="1"/>
  <c r="AB126" i="1"/>
  <c r="AA126" i="1"/>
  <c r="U126" i="1"/>
  <c r="E126" i="1" s="1"/>
  <c r="S126" i="1"/>
  <c r="Q126" i="1"/>
  <c r="O126" i="1"/>
  <c r="M126" i="1"/>
  <c r="AG125" i="1"/>
  <c r="AD125" i="1"/>
  <c r="AB125" i="1"/>
  <c r="AA125" i="1"/>
  <c r="U125" i="1"/>
  <c r="S125" i="1"/>
  <c r="Q125" i="1"/>
  <c r="O125" i="1"/>
  <c r="E125" i="1" s="1"/>
  <c r="M125" i="1"/>
  <c r="AG124" i="1"/>
  <c r="AD124" i="1"/>
  <c r="AB124" i="1"/>
  <c r="AA124" i="1"/>
  <c r="U124" i="1"/>
  <c r="S124" i="1"/>
  <c r="Q124" i="1"/>
  <c r="O124" i="1"/>
  <c r="M124" i="1"/>
  <c r="AG123" i="1"/>
  <c r="AD123" i="1"/>
  <c r="AB123" i="1"/>
  <c r="AA123" i="1"/>
  <c r="U123" i="1"/>
  <c r="S123" i="1"/>
  <c r="Q123" i="1"/>
  <c r="O123" i="1"/>
  <c r="M123" i="1"/>
  <c r="AG122" i="1"/>
  <c r="AD122" i="1"/>
  <c r="AB122" i="1"/>
  <c r="AA122" i="1"/>
  <c r="U122" i="1"/>
  <c r="S122" i="1"/>
  <c r="Q122" i="1"/>
  <c r="O122" i="1"/>
  <c r="M122" i="1"/>
  <c r="AG121" i="1"/>
  <c r="AD121" i="1"/>
  <c r="AB121" i="1"/>
  <c r="AA121" i="1"/>
  <c r="U121" i="1"/>
  <c r="S121" i="1"/>
  <c r="Q121" i="1"/>
  <c r="O121" i="1"/>
  <c r="E121" i="1" s="1"/>
  <c r="M121" i="1"/>
  <c r="AG120" i="1"/>
  <c r="AD120" i="1"/>
  <c r="AB120" i="1"/>
  <c r="AA120" i="1"/>
  <c r="U120" i="1"/>
  <c r="S120" i="1"/>
  <c r="Q120" i="1"/>
  <c r="O120" i="1"/>
  <c r="M120" i="1"/>
  <c r="AG119" i="1"/>
  <c r="AD119" i="1"/>
  <c r="AB119" i="1"/>
  <c r="AA119" i="1"/>
  <c r="U119" i="1"/>
  <c r="S119" i="1"/>
  <c r="Q119" i="1"/>
  <c r="O119" i="1"/>
  <c r="M119" i="1"/>
  <c r="AG118" i="1"/>
  <c r="AD118" i="1"/>
  <c r="AB118" i="1"/>
  <c r="AA118" i="1"/>
  <c r="U118" i="1"/>
  <c r="S118" i="1"/>
  <c r="Q118" i="1"/>
  <c r="O118" i="1"/>
  <c r="M118" i="1"/>
  <c r="D121" i="1"/>
  <c r="BG121" i="1"/>
  <c r="BH121" i="1"/>
  <c r="D129" i="1"/>
  <c r="BG129" i="1"/>
  <c r="BH129" i="1"/>
  <c r="D182" i="1"/>
  <c r="BG182" i="1"/>
  <c r="BH182" i="1"/>
  <c r="BG181" i="1"/>
  <c r="F189" i="1"/>
  <c r="BG189" i="1"/>
  <c r="BH189" i="1"/>
  <c r="D119" i="1"/>
  <c r="BG119" i="1"/>
  <c r="BH119" i="1"/>
  <c r="D123" i="1"/>
  <c r="BG123" i="1"/>
  <c r="BH123" i="1"/>
  <c r="F127" i="1"/>
  <c r="BG127" i="1"/>
  <c r="BH127" i="1"/>
  <c r="G167" i="1"/>
  <c r="D193" i="1"/>
  <c r="BH193" i="1"/>
  <c r="BG193" i="1"/>
  <c r="D176" i="1"/>
  <c r="BG176" i="1"/>
  <c r="BH176" i="1"/>
  <c r="D180" i="1"/>
  <c r="BG180" i="1"/>
  <c r="BH180" i="1"/>
  <c r="D184" i="1"/>
  <c r="BG184" i="1"/>
  <c r="BH184" i="1"/>
  <c r="D188" i="1"/>
  <c r="BG188" i="1"/>
  <c r="BH188" i="1"/>
  <c r="E189" i="1"/>
  <c r="D125" i="1"/>
  <c r="BG125" i="1"/>
  <c r="BH125" i="1"/>
  <c r="D174" i="1"/>
  <c r="BG174" i="1"/>
  <c r="BH174" i="1"/>
  <c r="D178" i="1"/>
  <c r="BG178" i="1"/>
  <c r="BH178" i="1"/>
  <c r="D186" i="1"/>
  <c r="BG186" i="1"/>
  <c r="BH186" i="1"/>
  <c r="D190" i="1"/>
  <c r="BG190" i="1"/>
  <c r="BH190" i="1"/>
  <c r="D120" i="1"/>
  <c r="BG120" i="1"/>
  <c r="BH120" i="1"/>
  <c r="D124" i="1"/>
  <c r="BG124" i="1"/>
  <c r="BH124" i="1"/>
  <c r="D128" i="1"/>
  <c r="BG128" i="1"/>
  <c r="BH128" i="1"/>
  <c r="D192" i="1"/>
  <c r="BG192" i="1"/>
  <c r="BH192" i="1"/>
  <c r="D175" i="1"/>
  <c r="BH175" i="1"/>
  <c r="BG175" i="1"/>
  <c r="D179" i="1"/>
  <c r="BH179" i="1"/>
  <c r="BG179" i="1"/>
  <c r="D183" i="1"/>
  <c r="BH183" i="1"/>
  <c r="BG183" i="1"/>
  <c r="D187" i="1"/>
  <c r="BH187" i="1"/>
  <c r="BG187" i="1"/>
  <c r="D191" i="1"/>
  <c r="BH191" i="1"/>
  <c r="BG191" i="1"/>
  <c r="D127" i="1"/>
  <c r="E187" i="1"/>
  <c r="G169" i="1"/>
  <c r="G165" i="1"/>
  <c r="G161" i="1"/>
  <c r="G157" i="1"/>
  <c r="G153" i="1"/>
  <c r="E192" i="1"/>
  <c r="E175" i="1"/>
  <c r="E179" i="1"/>
  <c r="E183" i="1"/>
  <c r="E191" i="1"/>
  <c r="G191" i="1" s="1"/>
  <c r="E119" i="1"/>
  <c r="E123" i="1"/>
  <c r="E127" i="1"/>
  <c r="G127" i="1" s="1"/>
  <c r="E190" i="1"/>
  <c r="G189" i="1"/>
  <c r="F129" i="1"/>
  <c r="G129" i="1" s="1"/>
  <c r="F128" i="1"/>
  <c r="F125" i="1"/>
  <c r="F124" i="1"/>
  <c r="F123" i="1"/>
  <c r="F121" i="1"/>
  <c r="F120" i="1"/>
  <c r="G120" i="1" s="1"/>
  <c r="F119" i="1"/>
  <c r="G152" i="1"/>
  <c r="G148" i="1"/>
  <c r="G144" i="1"/>
  <c r="G171" i="1"/>
  <c r="G166" i="1"/>
  <c r="G162" i="1"/>
  <c r="G158" i="1"/>
  <c r="G154" i="1"/>
  <c r="F193" i="1"/>
  <c r="G193" i="1" s="1"/>
  <c r="F192" i="1"/>
  <c r="G192" i="1" s="1"/>
  <c r="F191" i="1"/>
  <c r="F190" i="1"/>
  <c r="G190" i="1" s="1"/>
  <c r="F188" i="1"/>
  <c r="F187" i="1"/>
  <c r="F186" i="1"/>
  <c r="F184" i="1"/>
  <c r="F183" i="1"/>
  <c r="G183" i="1"/>
  <c r="F182" i="1"/>
  <c r="F180" i="1"/>
  <c r="F179" i="1"/>
  <c r="G179" i="1"/>
  <c r="F178" i="1"/>
  <c r="F176" i="1"/>
  <c r="G176" i="1" s="1"/>
  <c r="F175" i="1"/>
  <c r="F174" i="1"/>
  <c r="F172" i="1"/>
  <c r="E128" i="1"/>
  <c r="E124" i="1"/>
  <c r="E120" i="1"/>
  <c r="E193" i="1"/>
  <c r="E188" i="1"/>
  <c r="G188" i="1" s="1"/>
  <c r="E184" i="1"/>
  <c r="E180" i="1"/>
  <c r="E176" i="1"/>
  <c r="E172" i="1"/>
  <c r="G150" i="1"/>
  <c r="G146" i="1"/>
  <c r="G164" i="1"/>
  <c r="G132" i="1"/>
  <c r="AG117" i="1"/>
  <c r="AD117" i="1"/>
  <c r="AB117" i="1"/>
  <c r="AA117" i="1"/>
  <c r="U117" i="1"/>
  <c r="S117" i="1"/>
  <c r="Q117" i="1"/>
  <c r="O117" i="1"/>
  <c r="E117" i="1" s="1"/>
  <c r="G117" i="1" s="1"/>
  <c r="M117" i="1"/>
  <c r="K117" i="1"/>
  <c r="J117" i="1"/>
  <c r="AG116" i="1"/>
  <c r="AD116" i="1"/>
  <c r="AB116" i="1"/>
  <c r="AA116" i="1"/>
  <c r="U116" i="1"/>
  <c r="S116" i="1"/>
  <c r="Q116" i="1"/>
  <c r="O116" i="1"/>
  <c r="M116" i="1"/>
  <c r="K116" i="1"/>
  <c r="J116" i="1"/>
  <c r="AG115" i="1"/>
  <c r="AD115" i="1"/>
  <c r="AB115" i="1"/>
  <c r="AA115" i="1"/>
  <c r="U115" i="1"/>
  <c r="S115" i="1"/>
  <c r="Q115" i="1"/>
  <c r="O115" i="1"/>
  <c r="M115" i="1"/>
  <c r="K115" i="1"/>
  <c r="J115" i="1"/>
  <c r="AG114" i="1"/>
  <c r="AD114" i="1"/>
  <c r="AB114" i="1"/>
  <c r="AA114" i="1"/>
  <c r="U114" i="1"/>
  <c r="S114" i="1"/>
  <c r="Q114" i="1"/>
  <c r="O114" i="1"/>
  <c r="M114" i="1"/>
  <c r="K114" i="1"/>
  <c r="J114" i="1"/>
  <c r="AG113" i="1"/>
  <c r="AD113" i="1"/>
  <c r="AB113" i="1"/>
  <c r="AA113" i="1"/>
  <c r="U113" i="1"/>
  <c r="S113" i="1"/>
  <c r="Q113" i="1"/>
  <c r="O113" i="1"/>
  <c r="E113" i="1" s="1"/>
  <c r="G113" i="1" s="1"/>
  <c r="M113" i="1"/>
  <c r="K113" i="1"/>
  <c r="J113" i="1"/>
  <c r="AG112" i="1"/>
  <c r="AD112" i="1"/>
  <c r="AB112" i="1"/>
  <c r="AA112" i="1"/>
  <c r="U112" i="1"/>
  <c r="S112" i="1"/>
  <c r="Q112" i="1"/>
  <c r="O112" i="1"/>
  <c r="M112" i="1"/>
  <c r="K112" i="1"/>
  <c r="J112" i="1"/>
  <c r="AG111" i="1"/>
  <c r="AD111" i="1"/>
  <c r="AB111" i="1"/>
  <c r="AA111" i="1"/>
  <c r="U111" i="1"/>
  <c r="S111" i="1"/>
  <c r="Q111" i="1"/>
  <c r="O111" i="1"/>
  <c r="M111" i="1"/>
  <c r="K111" i="1"/>
  <c r="J111" i="1"/>
  <c r="AG110" i="1"/>
  <c r="AD110" i="1"/>
  <c r="AB110" i="1"/>
  <c r="AA110" i="1"/>
  <c r="U110" i="1"/>
  <c r="S110" i="1"/>
  <c r="Q110" i="1"/>
  <c r="O110" i="1"/>
  <c r="M110" i="1"/>
  <c r="K110" i="1"/>
  <c r="J110" i="1"/>
  <c r="AG109" i="1"/>
  <c r="AD109" i="1"/>
  <c r="AB109" i="1"/>
  <c r="AA109" i="1"/>
  <c r="U109" i="1"/>
  <c r="F109" i="1" s="1"/>
  <c r="S109" i="1"/>
  <c r="Q109" i="1"/>
  <c r="O109" i="1"/>
  <c r="M109" i="1"/>
  <c r="K109" i="1"/>
  <c r="J109" i="1"/>
  <c r="O108" i="1"/>
  <c r="M108" i="1"/>
  <c r="K108" i="1"/>
  <c r="J108" i="1"/>
  <c r="AG107" i="1"/>
  <c r="AD107" i="1"/>
  <c r="AB107" i="1"/>
  <c r="AA107" i="1"/>
  <c r="U107" i="1"/>
  <c r="S107" i="1"/>
  <c r="Q107" i="1"/>
  <c r="O107" i="1"/>
  <c r="E107" i="1" s="1"/>
  <c r="M107" i="1"/>
  <c r="K107" i="1"/>
  <c r="J107" i="1"/>
  <c r="AG106" i="1"/>
  <c r="AD106" i="1"/>
  <c r="AB106" i="1"/>
  <c r="AA106" i="1"/>
  <c r="U106" i="1"/>
  <c r="S106" i="1"/>
  <c r="Q106" i="1"/>
  <c r="O106" i="1"/>
  <c r="M106" i="1"/>
  <c r="K106" i="1"/>
  <c r="J106" i="1"/>
  <c r="AG105" i="1"/>
  <c r="AD105" i="1"/>
  <c r="AB105" i="1"/>
  <c r="AA105" i="1"/>
  <c r="U105" i="1"/>
  <c r="S105" i="1"/>
  <c r="Q105" i="1"/>
  <c r="O105" i="1"/>
  <c r="M105" i="1"/>
  <c r="K105" i="1"/>
  <c r="J105" i="1"/>
  <c r="AG104" i="1"/>
  <c r="AD104" i="1"/>
  <c r="AB104" i="1"/>
  <c r="AA104" i="1"/>
  <c r="U104" i="1"/>
  <c r="S104" i="1"/>
  <c r="Q104" i="1"/>
  <c r="O104" i="1"/>
  <c r="M104" i="1"/>
  <c r="K104" i="1"/>
  <c r="J104" i="1"/>
  <c r="AG103" i="1"/>
  <c r="AD103" i="1"/>
  <c r="AB103" i="1"/>
  <c r="AA103" i="1"/>
  <c r="U103" i="1"/>
  <c r="S103" i="1"/>
  <c r="Q103" i="1"/>
  <c r="O103" i="1"/>
  <c r="M103" i="1"/>
  <c r="K103" i="1"/>
  <c r="J103" i="1"/>
  <c r="AG102" i="1"/>
  <c r="AD102" i="1"/>
  <c r="AB102" i="1"/>
  <c r="AA102" i="1"/>
  <c r="U102" i="1"/>
  <c r="S102" i="1"/>
  <c r="Q102" i="1"/>
  <c r="O102" i="1"/>
  <c r="M102" i="1"/>
  <c r="K102" i="1"/>
  <c r="J102" i="1"/>
  <c r="AG101" i="1"/>
  <c r="AD101" i="1"/>
  <c r="AB101" i="1"/>
  <c r="AA101" i="1"/>
  <c r="U101" i="1"/>
  <c r="S101" i="1"/>
  <c r="Q101" i="1"/>
  <c r="O101" i="1"/>
  <c r="M101" i="1"/>
  <c r="K101" i="1"/>
  <c r="J101" i="1"/>
  <c r="AG100" i="1"/>
  <c r="AD100" i="1"/>
  <c r="AB100" i="1"/>
  <c r="AA100" i="1"/>
  <c r="U100" i="1"/>
  <c r="S100" i="1"/>
  <c r="Q100" i="1"/>
  <c r="O100" i="1"/>
  <c r="M100" i="1"/>
  <c r="K100" i="1"/>
  <c r="J100" i="1"/>
  <c r="AG99" i="1"/>
  <c r="AD99" i="1"/>
  <c r="AB99" i="1"/>
  <c r="AA99" i="1"/>
  <c r="U99" i="1"/>
  <c r="S99" i="1"/>
  <c r="Q99" i="1"/>
  <c r="O99" i="1"/>
  <c r="E99" i="1" s="1"/>
  <c r="M99" i="1"/>
  <c r="K99" i="1"/>
  <c r="J99" i="1"/>
  <c r="AG98" i="1"/>
  <c r="AD98" i="1"/>
  <c r="AB98" i="1"/>
  <c r="AA98" i="1"/>
  <c r="U98" i="1"/>
  <c r="S98" i="1"/>
  <c r="Q98" i="1"/>
  <c r="O98" i="1"/>
  <c r="M98" i="1"/>
  <c r="K98" i="1"/>
  <c r="J98" i="1"/>
  <c r="AG97" i="1"/>
  <c r="AD97" i="1"/>
  <c r="AB97" i="1"/>
  <c r="AA97" i="1"/>
  <c r="U97" i="1"/>
  <c r="D97" i="1"/>
  <c r="S97" i="1"/>
  <c r="Q97" i="1"/>
  <c r="O97" i="1"/>
  <c r="M97" i="1"/>
  <c r="K97" i="1"/>
  <c r="J97" i="1"/>
  <c r="D76" i="1"/>
  <c r="E76" i="1"/>
  <c r="F76" i="1"/>
  <c r="D77" i="1"/>
  <c r="E77" i="1"/>
  <c r="F77" i="1"/>
  <c r="G77" i="1" s="1"/>
  <c r="D78" i="1"/>
  <c r="E78" i="1"/>
  <c r="F78" i="1"/>
  <c r="D79" i="1"/>
  <c r="E79" i="1"/>
  <c r="F79" i="1"/>
  <c r="D80" i="1"/>
  <c r="E80" i="1"/>
  <c r="G80" i="1" s="1"/>
  <c r="F80" i="1"/>
  <c r="D81" i="1"/>
  <c r="E81" i="1"/>
  <c r="F81" i="1"/>
  <c r="G81" i="1" s="1"/>
  <c r="D82" i="1"/>
  <c r="E82" i="1"/>
  <c r="F82" i="1"/>
  <c r="D83" i="1"/>
  <c r="E83" i="1"/>
  <c r="F83" i="1"/>
  <c r="D84" i="1"/>
  <c r="E84" i="1"/>
  <c r="G84" i="1" s="1"/>
  <c r="F84" i="1"/>
  <c r="D85" i="1"/>
  <c r="E85" i="1"/>
  <c r="F85" i="1"/>
  <c r="G85" i="1" s="1"/>
  <c r="D86" i="1"/>
  <c r="E86" i="1"/>
  <c r="F86" i="1"/>
  <c r="D87" i="1"/>
  <c r="E87" i="1"/>
  <c r="F87" i="1"/>
  <c r="D88" i="1"/>
  <c r="E88" i="1"/>
  <c r="G88" i="1" s="1"/>
  <c r="F88" i="1"/>
  <c r="D89" i="1"/>
  <c r="E89" i="1"/>
  <c r="F89" i="1"/>
  <c r="D90" i="1"/>
  <c r="E90" i="1"/>
  <c r="F90" i="1"/>
  <c r="D91" i="1"/>
  <c r="E91" i="1"/>
  <c r="F91" i="1"/>
  <c r="D92" i="1"/>
  <c r="E92" i="1"/>
  <c r="G92" i="1" s="1"/>
  <c r="F92" i="1"/>
  <c r="D93" i="1"/>
  <c r="E93" i="1"/>
  <c r="F93" i="1"/>
  <c r="G93" i="1" s="1"/>
  <c r="D94" i="1"/>
  <c r="E94" i="1"/>
  <c r="F94" i="1"/>
  <c r="D95" i="1"/>
  <c r="E95" i="1"/>
  <c r="F95" i="1"/>
  <c r="D96" i="1"/>
  <c r="E96" i="1"/>
  <c r="G96" i="1" s="1"/>
  <c r="F96" i="1"/>
  <c r="AG74" i="1"/>
  <c r="AD74" i="1"/>
  <c r="AB74" i="1"/>
  <c r="AA74" i="1"/>
  <c r="Y74" i="1"/>
  <c r="U74" i="1"/>
  <c r="S74" i="1"/>
  <c r="Q74" i="1"/>
  <c r="O74" i="1"/>
  <c r="M74" i="1"/>
  <c r="K74" i="1"/>
  <c r="J74" i="1"/>
  <c r="AG73" i="1"/>
  <c r="AD73" i="1"/>
  <c r="AB73" i="1"/>
  <c r="AA73" i="1"/>
  <c r="Y73" i="1"/>
  <c r="U73" i="1"/>
  <c r="S73" i="1"/>
  <c r="Q73" i="1"/>
  <c r="O73" i="1"/>
  <c r="M73" i="1"/>
  <c r="K73" i="1"/>
  <c r="J73" i="1"/>
  <c r="AG72" i="1"/>
  <c r="AD72" i="1"/>
  <c r="AB72" i="1"/>
  <c r="AA72" i="1"/>
  <c r="Y72" i="1"/>
  <c r="U72" i="1"/>
  <c r="S72" i="1"/>
  <c r="Q72" i="1"/>
  <c r="O72" i="1"/>
  <c r="M72" i="1"/>
  <c r="K72" i="1"/>
  <c r="J72" i="1"/>
  <c r="AG71" i="1"/>
  <c r="AD71" i="1"/>
  <c r="AB71" i="1"/>
  <c r="AA71" i="1"/>
  <c r="Y71" i="1"/>
  <c r="U71" i="1"/>
  <c r="S71" i="1"/>
  <c r="Q71" i="1"/>
  <c r="O71" i="1"/>
  <c r="M71" i="1"/>
  <c r="K71" i="1"/>
  <c r="J71" i="1"/>
  <c r="AG70" i="1"/>
  <c r="AD70" i="1"/>
  <c r="AB70" i="1"/>
  <c r="AA70" i="1"/>
  <c r="Y70" i="1"/>
  <c r="U70" i="1"/>
  <c r="D70" i="1"/>
  <c r="S70" i="1"/>
  <c r="Q70" i="1"/>
  <c r="O70" i="1"/>
  <c r="M70" i="1"/>
  <c r="K70" i="1"/>
  <c r="J70" i="1"/>
  <c r="AG69" i="1"/>
  <c r="AD69" i="1"/>
  <c r="AB69" i="1"/>
  <c r="AA69" i="1"/>
  <c r="U69" i="1"/>
  <c r="S69" i="1"/>
  <c r="Q69" i="1"/>
  <c r="O69" i="1"/>
  <c r="M69" i="1"/>
  <c r="AG68" i="1"/>
  <c r="AD68" i="1"/>
  <c r="AB68" i="1"/>
  <c r="AA68" i="1"/>
  <c r="U68" i="1"/>
  <c r="S68" i="1"/>
  <c r="Q68" i="1"/>
  <c r="O68" i="1"/>
  <c r="M68" i="1"/>
  <c r="AG67" i="1"/>
  <c r="AD67" i="1"/>
  <c r="AB67" i="1"/>
  <c r="AA67" i="1"/>
  <c r="U67" i="1"/>
  <c r="S67" i="1"/>
  <c r="Q67" i="1"/>
  <c r="O67" i="1"/>
  <c r="E67" i="1" s="1"/>
  <c r="M67" i="1"/>
  <c r="AG66" i="1"/>
  <c r="AD66" i="1"/>
  <c r="AB66" i="1"/>
  <c r="AA66" i="1"/>
  <c r="U66" i="1"/>
  <c r="S66" i="1"/>
  <c r="Q66" i="1"/>
  <c r="O66" i="1"/>
  <c r="M66" i="1"/>
  <c r="AG65" i="1"/>
  <c r="AD65" i="1"/>
  <c r="AB65" i="1"/>
  <c r="AA65" i="1"/>
  <c r="U65" i="1"/>
  <c r="S65" i="1"/>
  <c r="Q65" i="1"/>
  <c r="O65" i="1"/>
  <c r="M65" i="1"/>
  <c r="AG64" i="1"/>
  <c r="AD64" i="1"/>
  <c r="AB64" i="1"/>
  <c r="AA64" i="1"/>
  <c r="U64" i="1"/>
  <c r="S64" i="1"/>
  <c r="Q64" i="1"/>
  <c r="O64" i="1"/>
  <c r="M64" i="1"/>
  <c r="AG63" i="1"/>
  <c r="AD63" i="1"/>
  <c r="AB63" i="1"/>
  <c r="AA63" i="1"/>
  <c r="U63" i="1"/>
  <c r="S63" i="1"/>
  <c r="Q63" i="1"/>
  <c r="O63" i="1"/>
  <c r="E63" i="1" s="1"/>
  <c r="G63" i="1" s="1"/>
  <c r="M63" i="1"/>
  <c r="AG62" i="1"/>
  <c r="AD62" i="1"/>
  <c r="AB62" i="1"/>
  <c r="AA62" i="1"/>
  <c r="U62" i="1"/>
  <c r="S62" i="1"/>
  <c r="Q62" i="1"/>
  <c r="O62" i="1"/>
  <c r="M62" i="1"/>
  <c r="AG61" i="1"/>
  <c r="AD61" i="1"/>
  <c r="AB61" i="1"/>
  <c r="AA61" i="1"/>
  <c r="U61" i="1"/>
  <c r="S61" i="1"/>
  <c r="Q61" i="1"/>
  <c r="O61" i="1"/>
  <c r="M61" i="1"/>
  <c r="AG60" i="1"/>
  <c r="AD60" i="1"/>
  <c r="AB60" i="1"/>
  <c r="AA60" i="1"/>
  <c r="U60" i="1"/>
  <c r="S60" i="1"/>
  <c r="Q60" i="1"/>
  <c r="O60" i="1"/>
  <c r="M60" i="1"/>
  <c r="AG59" i="1"/>
  <c r="AD59" i="1"/>
  <c r="AB59" i="1"/>
  <c r="AA59" i="1"/>
  <c r="U59" i="1"/>
  <c r="S59" i="1"/>
  <c r="Q59" i="1"/>
  <c r="O59" i="1"/>
  <c r="E59" i="1" s="1"/>
  <c r="M59" i="1"/>
  <c r="AG58" i="1"/>
  <c r="AD58" i="1"/>
  <c r="AB58" i="1"/>
  <c r="AA58" i="1"/>
  <c r="U58" i="1"/>
  <c r="S58" i="1"/>
  <c r="Q58" i="1"/>
  <c r="O58" i="1"/>
  <c r="M58" i="1"/>
  <c r="E6" i="1"/>
  <c r="E7" i="1"/>
  <c r="G7" i="1" s="1"/>
  <c r="E8" i="1"/>
  <c r="E9" i="1"/>
  <c r="E10" i="1"/>
  <c r="E11" i="1"/>
  <c r="G11" i="1" s="1"/>
  <c r="E12" i="1"/>
  <c r="E13" i="1"/>
  <c r="E14" i="1"/>
  <c r="E15" i="1"/>
  <c r="G15" i="1" s="1"/>
  <c r="E16" i="1"/>
  <c r="E17" i="1"/>
  <c r="E18" i="1"/>
  <c r="E19" i="1"/>
  <c r="G19" i="1" s="1"/>
  <c r="E20" i="1"/>
  <c r="E21" i="1"/>
  <c r="E22" i="1"/>
  <c r="E23" i="1"/>
  <c r="G23" i="1" s="1"/>
  <c r="E24" i="1"/>
  <c r="E25" i="1"/>
  <c r="E26" i="1"/>
  <c r="E27" i="1"/>
  <c r="G27" i="1" s="1"/>
  <c r="E28" i="1"/>
  <c r="E29" i="1"/>
  <c r="E30" i="1"/>
  <c r="E31" i="1"/>
  <c r="G31" i="1" s="1"/>
  <c r="E32" i="1"/>
  <c r="E33" i="1"/>
  <c r="E34" i="1"/>
  <c r="E35" i="1"/>
  <c r="G35" i="1" s="1"/>
  <c r="E36" i="1"/>
  <c r="E37" i="1"/>
  <c r="E38" i="1"/>
  <c r="E39" i="1"/>
  <c r="E40" i="1"/>
  <c r="E41" i="1"/>
  <c r="E42" i="1"/>
  <c r="E43" i="1"/>
  <c r="E44" i="1"/>
  <c r="E45" i="1"/>
  <c r="E46" i="1"/>
  <c r="E47" i="1"/>
  <c r="G47" i="1" s="1"/>
  <c r="E48" i="1"/>
  <c r="E49" i="1"/>
  <c r="E50" i="1"/>
  <c r="E51" i="1"/>
  <c r="E52" i="1"/>
  <c r="E53" i="1"/>
  <c r="E54" i="1"/>
  <c r="E55" i="1"/>
  <c r="G55" i="1" s="1"/>
  <c r="E56" i="1"/>
  <c r="E57" i="1"/>
  <c r="E5" i="1"/>
  <c r="F6" i="1"/>
  <c r="G6" i="1" s="1"/>
  <c r="F7" i="1"/>
  <c r="F8" i="1"/>
  <c r="F9" i="1"/>
  <c r="F10" i="1"/>
  <c r="G10" i="1" s="1"/>
  <c r="F11" i="1"/>
  <c r="F12" i="1"/>
  <c r="F13" i="1"/>
  <c r="F14" i="1"/>
  <c r="G14" i="1" s="1"/>
  <c r="F15" i="1"/>
  <c r="F16" i="1"/>
  <c r="F17" i="1"/>
  <c r="F18" i="1"/>
  <c r="F19" i="1"/>
  <c r="F20" i="1"/>
  <c r="F21" i="1"/>
  <c r="F22" i="1"/>
  <c r="G22" i="1" s="1"/>
  <c r="F23" i="1"/>
  <c r="F24" i="1"/>
  <c r="F25" i="1"/>
  <c r="F26" i="1"/>
  <c r="G26" i="1" s="1"/>
  <c r="F27" i="1"/>
  <c r="F28" i="1"/>
  <c r="F29" i="1"/>
  <c r="F30" i="1"/>
  <c r="F31" i="1"/>
  <c r="F32" i="1"/>
  <c r="F33" i="1"/>
  <c r="F34" i="1"/>
  <c r="F35" i="1"/>
  <c r="F36" i="1"/>
  <c r="F37" i="1"/>
  <c r="F38" i="1"/>
  <c r="G38" i="1" s="1"/>
  <c r="F39" i="1"/>
  <c r="F40" i="1"/>
  <c r="F41" i="1"/>
  <c r="F42" i="1"/>
  <c r="G42" i="1" s="1"/>
  <c r="F43" i="1"/>
  <c r="F44" i="1"/>
  <c r="F45" i="1"/>
  <c r="F46" i="1"/>
  <c r="G46" i="1" s="1"/>
  <c r="F47" i="1"/>
  <c r="F48" i="1"/>
  <c r="F49" i="1"/>
  <c r="F50" i="1"/>
  <c r="F51" i="1"/>
  <c r="F52" i="1"/>
  <c r="F53" i="1"/>
  <c r="F54" i="1"/>
  <c r="G54" i="1" s="1"/>
  <c r="F55" i="1"/>
  <c r="F56" i="1"/>
  <c r="F57" i="1"/>
  <c r="F5" i="1"/>
  <c r="G5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" i="1"/>
  <c r="P4" i="1"/>
  <c r="Q4" i="1" s="1"/>
  <c r="R4" i="1"/>
  <c r="S4" i="1" s="1"/>
  <c r="T4" i="1" s="1"/>
  <c r="U4" i="1" s="1"/>
  <c r="V4" i="1"/>
  <c r="W4" i="1" s="1"/>
  <c r="X4" i="1" s="1"/>
  <c r="Y4" i="1" s="1"/>
  <c r="Z4" i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N4" i="1"/>
  <c r="M4" i="1" s="1"/>
  <c r="L4" i="1"/>
  <c r="K4" i="1" s="1"/>
  <c r="J4" i="1" s="1"/>
  <c r="I4" i="1" s="1"/>
  <c r="D115" i="1"/>
  <c r="BH115" i="1"/>
  <c r="BG115" i="1"/>
  <c r="D61" i="1"/>
  <c r="BH61" i="1"/>
  <c r="BG61" i="1"/>
  <c r="G76" i="1"/>
  <c r="D105" i="1"/>
  <c r="BH105" i="1"/>
  <c r="BG105" i="1"/>
  <c r="E106" i="1"/>
  <c r="BH62" i="1"/>
  <c r="BG62" i="1"/>
  <c r="D66" i="1"/>
  <c r="BH66" i="1"/>
  <c r="BG66" i="1"/>
  <c r="D71" i="1"/>
  <c r="BH71" i="1"/>
  <c r="BG71" i="1"/>
  <c r="D72" i="1"/>
  <c r="BG72" i="1"/>
  <c r="BH72" i="1"/>
  <c r="F73" i="1"/>
  <c r="BG73" i="1"/>
  <c r="BH73" i="1"/>
  <c r="D74" i="1"/>
  <c r="BG74" i="1"/>
  <c r="BH74" i="1"/>
  <c r="D100" i="1"/>
  <c r="BG100" i="1"/>
  <c r="BH100" i="1"/>
  <c r="D104" i="1"/>
  <c r="BG104" i="1"/>
  <c r="BH104" i="1"/>
  <c r="BG113" i="1"/>
  <c r="BH113" i="1"/>
  <c r="BG117" i="1"/>
  <c r="BH117" i="1"/>
  <c r="BH60" i="1"/>
  <c r="BH102" i="1"/>
  <c r="D111" i="1"/>
  <c r="BH111" i="1"/>
  <c r="BG111" i="1"/>
  <c r="D65" i="1"/>
  <c r="BH65" i="1"/>
  <c r="BG65" i="1"/>
  <c r="D69" i="1"/>
  <c r="BH69" i="1"/>
  <c r="BG69" i="1"/>
  <c r="D101" i="1"/>
  <c r="BH101" i="1"/>
  <c r="BG101" i="1"/>
  <c r="BG110" i="1"/>
  <c r="BH110" i="1"/>
  <c r="D114" i="1"/>
  <c r="BG114" i="1"/>
  <c r="BH114" i="1"/>
  <c r="G43" i="1"/>
  <c r="BH59" i="1"/>
  <c r="BG59" i="1"/>
  <c r="BH63" i="1"/>
  <c r="BG63" i="1"/>
  <c r="D67" i="1"/>
  <c r="BH67" i="1"/>
  <c r="BG67" i="1"/>
  <c r="D99" i="1"/>
  <c r="BH99" i="1"/>
  <c r="BG99" i="1"/>
  <c r="D103" i="1"/>
  <c r="BG103" i="1"/>
  <c r="BH103" i="1"/>
  <c r="D107" i="1"/>
  <c r="BG107" i="1"/>
  <c r="BH107" i="1"/>
  <c r="G187" i="1"/>
  <c r="G123" i="1"/>
  <c r="G52" i="1"/>
  <c r="G48" i="1"/>
  <c r="G44" i="1"/>
  <c r="G36" i="1"/>
  <c r="G32" i="1"/>
  <c r="G28" i="1"/>
  <c r="G20" i="1"/>
  <c r="G16" i="1"/>
  <c r="G175" i="1"/>
  <c r="F71" i="1"/>
  <c r="G12" i="1"/>
  <c r="E70" i="1"/>
  <c r="G172" i="1"/>
  <c r="G180" i="1"/>
  <c r="E74" i="1"/>
  <c r="F104" i="1"/>
  <c r="G182" i="1"/>
  <c r="G119" i="1"/>
  <c r="G39" i="1"/>
  <c r="D73" i="1"/>
  <c r="F103" i="1"/>
  <c r="F99" i="1"/>
  <c r="G99" i="1" s="1"/>
  <c r="F97" i="1"/>
  <c r="G124" i="1"/>
  <c r="G57" i="1"/>
  <c r="G53" i="1"/>
  <c r="G49" i="1"/>
  <c r="G45" i="1"/>
  <c r="G41" i="1"/>
  <c r="G37" i="1"/>
  <c r="G33" i="1"/>
  <c r="G29" i="1"/>
  <c r="G25" i="1"/>
  <c r="G21" i="1"/>
  <c r="G17" i="1"/>
  <c r="G13" i="1"/>
  <c r="G9" i="1"/>
  <c r="E61" i="1"/>
  <c r="E65" i="1"/>
  <c r="E69" i="1"/>
  <c r="F69" i="1"/>
  <c r="F65" i="1"/>
  <c r="F74" i="1"/>
  <c r="G74" i="1"/>
  <c r="F107" i="1"/>
  <c r="G107" i="1" s="1"/>
  <c r="E103" i="1"/>
  <c r="G103" i="1" s="1"/>
  <c r="F101" i="1"/>
  <c r="E97" i="1"/>
  <c r="F111" i="1"/>
  <c r="G184" i="1"/>
  <c r="E101" i="1"/>
  <c r="F115" i="1"/>
  <c r="G51" i="1"/>
  <c r="G56" i="1"/>
  <c r="G40" i="1"/>
  <c r="G24" i="1"/>
  <c r="G8" i="1"/>
  <c r="F61" i="1"/>
  <c r="E72" i="1"/>
  <c r="E73" i="1"/>
  <c r="G73" i="1"/>
  <c r="F70" i="1"/>
  <c r="G89" i="1"/>
  <c r="E105" i="1"/>
  <c r="E104" i="1"/>
  <c r="F100" i="1"/>
  <c r="G128" i="1"/>
  <c r="D58" i="1"/>
  <c r="E58" i="1"/>
  <c r="D62" i="1"/>
  <c r="E62" i="1"/>
  <c r="F62" i="1"/>
  <c r="G62" i="1" s="1"/>
  <c r="F58" i="1"/>
  <c r="G58" i="1" s="1"/>
  <c r="F117" i="1"/>
  <c r="D59" i="1"/>
  <c r="D63" i="1"/>
  <c r="D64" i="1"/>
  <c r="F66" i="1"/>
  <c r="F63" i="1"/>
  <c r="F59" i="1"/>
  <c r="F105" i="1"/>
  <c r="E100" i="1"/>
  <c r="G100" i="1" s="1"/>
  <c r="E111" i="1"/>
  <c r="G111" i="1" s="1"/>
  <c r="E115" i="1"/>
  <c r="E109" i="1"/>
  <c r="G109" i="1"/>
  <c r="D109" i="1"/>
  <c r="F113" i="1"/>
  <c r="D113" i="1"/>
  <c r="G50" i="1"/>
  <c r="G34" i="1"/>
  <c r="G30" i="1"/>
  <c r="G18" i="1"/>
  <c r="F67" i="1"/>
  <c r="E66" i="1"/>
  <c r="E110" i="1"/>
  <c r="F110" i="1"/>
  <c r="E114" i="1"/>
  <c r="F114" i="1"/>
  <c r="D117" i="1"/>
  <c r="D110" i="1"/>
  <c r="F72" i="1"/>
  <c r="G72" i="1" s="1"/>
  <c r="E71" i="1"/>
  <c r="G94" i="1"/>
  <c r="G90" i="1"/>
  <c r="G86" i="1"/>
  <c r="G82" i="1"/>
  <c r="G78" i="1"/>
  <c r="G95" i="1"/>
  <c r="G91" i="1"/>
  <c r="G87" i="1"/>
  <c r="G83" i="1"/>
  <c r="G79" i="1"/>
  <c r="G69" i="1"/>
  <c r="G104" i="1"/>
  <c r="G61" i="1"/>
  <c r="G101" i="1"/>
  <c r="G65" i="1"/>
  <c r="G71" i="1"/>
  <c r="G67" i="1"/>
  <c r="G115" i="1"/>
  <c r="G114" i="1"/>
  <c r="G59" i="1"/>
  <c r="G97" i="1"/>
  <c r="G110" i="1"/>
  <c r="G66" i="1"/>
  <c r="E138" i="1"/>
  <c r="G138" i="1" s="1"/>
  <c r="E135" i="1"/>
  <c r="G135" i="1"/>
  <c r="E131" i="1"/>
  <c r="G131" i="1" s="1"/>
  <c r="D118" i="1" l="1"/>
  <c r="F118" i="1"/>
  <c r="G118" i="1" s="1"/>
  <c r="E118" i="1"/>
  <c r="BG122" i="1"/>
  <c r="F122" i="1"/>
  <c r="D122" i="1"/>
  <c r="BN6" i="1"/>
  <c r="BM6" i="1"/>
  <c r="BN39" i="1"/>
  <c r="BM39" i="1"/>
  <c r="BN27" i="1"/>
  <c r="BM27" i="1"/>
  <c r="D60" i="1"/>
  <c r="F60" i="1"/>
  <c r="G60" i="1" s="1"/>
  <c r="E60" i="1"/>
  <c r="BG60" i="1"/>
  <c r="BG64" i="1"/>
  <c r="E64" i="1"/>
  <c r="BH64" i="1"/>
  <c r="F64" i="1"/>
  <c r="G64" i="1" s="1"/>
  <c r="BG68" i="1"/>
  <c r="BH68" i="1"/>
  <c r="F68" i="1"/>
  <c r="E68" i="1"/>
  <c r="BH98" i="1"/>
  <c r="D98" i="1"/>
  <c r="E98" i="1"/>
  <c r="F98" i="1"/>
  <c r="G98" i="1" s="1"/>
  <c r="E102" i="1"/>
  <c r="F102" i="1"/>
  <c r="G102" i="1" s="1"/>
  <c r="D102" i="1"/>
  <c r="BG102" i="1"/>
  <c r="F106" i="1"/>
  <c r="G106" i="1" s="1"/>
  <c r="BG106" i="1"/>
  <c r="BH106" i="1"/>
  <c r="D106" i="1"/>
  <c r="E122" i="1"/>
  <c r="G186" i="1"/>
  <c r="G125" i="1"/>
  <c r="BM25" i="1"/>
  <c r="BM36" i="1"/>
  <c r="BN36" i="1"/>
  <c r="BM32" i="1"/>
  <c r="BN32" i="1"/>
  <c r="BM28" i="1"/>
  <c r="BN28" i="1"/>
  <c r="BM24" i="1"/>
  <c r="BN24" i="1"/>
  <c r="BM12" i="1"/>
  <c r="BN12" i="1"/>
  <c r="G105" i="1"/>
  <c r="G70" i="1"/>
  <c r="BH122" i="1"/>
  <c r="F181" i="1"/>
  <c r="BH181" i="1"/>
  <c r="E181" i="1"/>
  <c r="D181" i="1"/>
  <c r="BN37" i="1"/>
  <c r="BM37" i="1"/>
  <c r="BN29" i="1"/>
  <c r="BM29" i="1"/>
  <c r="F174" i="6"/>
  <c r="BG174" i="6"/>
  <c r="D174" i="6"/>
  <c r="E174" i="6"/>
  <c r="BH174" i="6"/>
  <c r="D112" i="1"/>
  <c r="BG112" i="1"/>
  <c r="F112" i="1"/>
  <c r="BH112" i="1"/>
  <c r="BH116" i="1"/>
  <c r="E116" i="1"/>
  <c r="D116" i="1"/>
  <c r="D126" i="1"/>
  <c r="BH126" i="1"/>
  <c r="BG126" i="1"/>
  <c r="BN31" i="1"/>
  <c r="BM31" i="1"/>
  <c r="E112" i="1"/>
  <c r="G121" i="1"/>
  <c r="F126" i="1"/>
  <c r="G126" i="1" s="1"/>
  <c r="D173" i="1"/>
  <c r="BH173" i="1"/>
  <c r="E173" i="1"/>
  <c r="F173" i="1"/>
  <c r="G173" i="1" s="1"/>
  <c r="BH177" i="1"/>
  <c r="BG177" i="1"/>
  <c r="F177" i="1"/>
  <c r="E177" i="1"/>
  <c r="BG185" i="1"/>
  <c r="F185" i="1"/>
  <c r="G185" i="1" s="1"/>
  <c r="BH185" i="1"/>
  <c r="E185" i="1"/>
  <c r="D185" i="1"/>
  <c r="F116" i="1"/>
  <c r="G116" i="1" s="1"/>
  <c r="BG116" i="1"/>
  <c r="BG98" i="1"/>
  <c r="D68" i="1"/>
  <c r="BM38" i="1"/>
  <c r="BN38" i="1"/>
  <c r="BM34" i="1"/>
  <c r="BN34" i="1"/>
  <c r="BM26" i="1"/>
  <c r="BN26" i="1"/>
  <c r="BM47" i="1"/>
  <c r="G58" i="6"/>
  <c r="G121" i="6"/>
  <c r="BG129" i="6"/>
  <c r="F129" i="6"/>
  <c r="D129" i="6"/>
  <c r="E129" i="6"/>
  <c r="BH173" i="6"/>
  <c r="F173" i="6"/>
  <c r="G173" i="6" s="1"/>
  <c r="BG173" i="6"/>
  <c r="BH183" i="6"/>
  <c r="E183" i="6"/>
  <c r="G183" i="6" s="1"/>
  <c r="D188" i="6"/>
  <c r="BG188" i="6"/>
  <c r="BH188" i="6"/>
  <c r="G59" i="6"/>
  <c r="G117" i="6"/>
  <c r="BG122" i="6"/>
  <c r="BH122" i="6"/>
  <c r="D122" i="6"/>
  <c r="F122" i="6"/>
  <c r="G122" i="6" s="1"/>
  <c r="F172" i="6"/>
  <c r="G172" i="6" s="1"/>
  <c r="D172" i="6"/>
  <c r="BH176" i="6"/>
  <c r="BG176" i="6"/>
  <c r="F176" i="6"/>
  <c r="G176" i="6" s="1"/>
  <c r="BH179" i="6"/>
  <c r="E179" i="6"/>
  <c r="F179" i="6"/>
  <c r="D179" i="6"/>
  <c r="BG181" i="6"/>
  <c r="F181" i="6"/>
  <c r="G181" i="6" s="1"/>
  <c r="BH181" i="6"/>
  <c r="D181" i="6"/>
  <c r="D183" i="6"/>
  <c r="E188" i="6"/>
  <c r="G188" i="6" s="1"/>
  <c r="G66" i="6"/>
  <c r="BH62" i="6"/>
  <c r="E62" i="6"/>
  <c r="D62" i="6"/>
  <c r="F62" i="6"/>
  <c r="G62" i="6" s="1"/>
  <c r="BG62" i="6"/>
  <c r="BH71" i="6"/>
  <c r="BG71" i="6"/>
  <c r="E71" i="6"/>
  <c r="F71" i="6"/>
  <c r="D127" i="6"/>
  <c r="BG127" i="6"/>
  <c r="E127" i="6"/>
  <c r="G127" i="6" s="1"/>
  <c r="BH175" i="6"/>
  <c r="F175" i="6"/>
  <c r="G175" i="6" s="1"/>
  <c r="E175" i="6"/>
  <c r="D175" i="6"/>
  <c r="E66" i="6"/>
  <c r="E70" i="6"/>
  <c r="G70" i="6" s="1"/>
  <c r="D185" i="6"/>
  <c r="G179" i="6" l="1"/>
  <c r="G129" i="6"/>
  <c r="G174" i="6"/>
  <c r="G68" i="1"/>
  <c r="G112" i="1"/>
  <c r="G181" i="1"/>
  <c r="G71" i="6"/>
  <c r="G177" i="1"/>
  <c r="G122" i="1"/>
</calcChain>
</file>

<file path=xl/comments1.xml><?xml version="1.0" encoding="utf-8"?>
<comments xmlns="http://schemas.openxmlformats.org/spreadsheetml/2006/main">
  <authors>
    <author>Windows User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1976-2012 ARMA(1,1)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1976-2012 ARMA(1,1)</t>
        </r>
      </text>
    </comment>
  </commentList>
</comments>
</file>

<file path=xl/sharedStrings.xml><?xml version="1.0" encoding="utf-8"?>
<sst xmlns="http://schemas.openxmlformats.org/spreadsheetml/2006/main" count="1200" uniqueCount="390">
  <si>
    <t>US</t>
  </si>
  <si>
    <t>US_1</t>
  </si>
  <si>
    <t>US_2</t>
  </si>
  <si>
    <t>US_3</t>
  </si>
  <si>
    <t>US_4</t>
  </si>
  <si>
    <t>US_5</t>
  </si>
  <si>
    <t>US_6</t>
  </si>
  <si>
    <t>US_7</t>
  </si>
  <si>
    <t>US_8</t>
  </si>
  <si>
    <t>US_9</t>
  </si>
  <si>
    <t>US_10</t>
  </si>
  <si>
    <t>US_11</t>
  </si>
  <si>
    <t>US_12</t>
  </si>
  <si>
    <t>US_13</t>
  </si>
  <si>
    <t>US_14</t>
  </si>
  <si>
    <t>US_15</t>
  </si>
  <si>
    <t>US_16</t>
  </si>
  <si>
    <t>US_17</t>
  </si>
  <si>
    <t>US_18</t>
  </si>
  <si>
    <t>US_19</t>
  </si>
  <si>
    <t>US_20</t>
  </si>
  <si>
    <t>US_21</t>
  </si>
  <si>
    <t>US_22</t>
  </si>
  <si>
    <t>US_23</t>
  </si>
  <si>
    <t>US_24</t>
  </si>
  <si>
    <t>US_25</t>
  </si>
  <si>
    <t>US_26</t>
  </si>
  <si>
    <t>US_27</t>
  </si>
  <si>
    <t>US_28</t>
  </si>
  <si>
    <t>US_29</t>
  </si>
  <si>
    <t>US_30</t>
  </si>
  <si>
    <t>US_31</t>
  </si>
  <si>
    <t>US_32</t>
  </si>
  <si>
    <t>US_33</t>
  </si>
  <si>
    <t>US_34</t>
  </si>
  <si>
    <t>US_35</t>
  </si>
  <si>
    <t>US_36</t>
  </si>
  <si>
    <t>US_37</t>
  </si>
  <si>
    <t>US_38</t>
  </si>
  <si>
    <t>US_39</t>
  </si>
  <si>
    <t>US_40</t>
  </si>
  <si>
    <t>US_41</t>
  </si>
  <si>
    <t>US_42</t>
  </si>
  <si>
    <t>US_43</t>
  </si>
  <si>
    <t>US_44</t>
  </si>
  <si>
    <t>US_45</t>
  </si>
  <si>
    <t>US_46</t>
  </si>
  <si>
    <t>US_47</t>
  </si>
  <si>
    <t>US_48</t>
  </si>
  <si>
    <t>US_49</t>
  </si>
  <si>
    <t>US_50</t>
  </si>
  <si>
    <t>US_51</t>
  </si>
  <si>
    <t>US_52</t>
  </si>
  <si>
    <t>Aggregate</t>
  </si>
  <si>
    <t>ARMA</t>
  </si>
  <si>
    <t>1982 Value</t>
  </si>
  <si>
    <t>1990-1982</t>
  </si>
  <si>
    <t>1982-1976</t>
  </si>
  <si>
    <t>1982 UE versus subsequent UE changes</t>
  </si>
  <si>
    <t>The rise in UE (1982-1976) versus subsequent UE changes (1990-1982)</t>
  </si>
  <si>
    <t>(1990-82)/(82-76)</t>
  </si>
  <si>
    <t>Measures of Hysteresis: ARMA(1,1) vs (1990-1982)/(1982-1976)</t>
  </si>
  <si>
    <t>UK</t>
  </si>
  <si>
    <t>UNITED KINGDOM</t>
  </si>
  <si>
    <t>UKC</t>
  </si>
  <si>
    <t>North</t>
  </si>
  <si>
    <t>UKD</t>
  </si>
  <si>
    <t>North West</t>
  </si>
  <si>
    <t>UKE</t>
  </si>
  <si>
    <t>Yorkshire and Humberside</t>
  </si>
  <si>
    <t>UKF</t>
  </si>
  <si>
    <t>East Midlands</t>
  </si>
  <si>
    <t>UKG</t>
  </si>
  <si>
    <t>West Midlands</t>
  </si>
  <si>
    <t>UKH</t>
  </si>
  <si>
    <t>East Anglia</t>
  </si>
  <si>
    <t>UKJ</t>
  </si>
  <si>
    <t>South East</t>
  </si>
  <si>
    <t>UKK</t>
  </si>
  <si>
    <t>South West</t>
  </si>
  <si>
    <t>UKL</t>
  </si>
  <si>
    <t>Wales</t>
  </si>
  <si>
    <t>UKM</t>
  </si>
  <si>
    <t>Scotland</t>
  </si>
  <si>
    <t>UKN</t>
  </si>
  <si>
    <t>Northern Ireland</t>
  </si>
  <si>
    <t>NL</t>
  </si>
  <si>
    <t>NEDERLAND (a)</t>
  </si>
  <si>
    <t>NL1</t>
  </si>
  <si>
    <t>Noord</t>
  </si>
  <si>
    <t>NL2</t>
  </si>
  <si>
    <t>Oost</t>
  </si>
  <si>
    <t>NL3</t>
  </si>
  <si>
    <t>West</t>
  </si>
  <si>
    <t>NL4</t>
  </si>
  <si>
    <t>Zuid</t>
  </si>
  <si>
    <t>01 Stockholms län</t>
  </si>
  <si>
    <t>03 Uppsala län</t>
  </si>
  <si>
    <t>04 Södermanlands län</t>
  </si>
  <si>
    <t>05 Östergötlands län</t>
  </si>
  <si>
    <t>06 Jönköpings län</t>
  </si>
  <si>
    <t>07 Kronobergs län</t>
  </si>
  <si>
    <t>08 Kalmar län</t>
  </si>
  <si>
    <t>09 Gotlands län</t>
  </si>
  <si>
    <t>10 Blekinge län</t>
  </si>
  <si>
    <t>12 Skåne län</t>
  </si>
  <si>
    <t>13 Hallands län</t>
  </si>
  <si>
    <t>14 Västra Götalands län</t>
  </si>
  <si>
    <t>17 Värmlands län</t>
  </si>
  <si>
    <t>18 Örebro län</t>
  </si>
  <si>
    <t>19 Västmanlands län</t>
  </si>
  <si>
    <t>20 Dalarnas län</t>
  </si>
  <si>
    <t>21 Gävleborgs län</t>
  </si>
  <si>
    <t>22 Västernorrlands län</t>
  </si>
  <si>
    <t>23 Jämtlands län</t>
  </si>
  <si>
    <t>24 Västerbottens län</t>
  </si>
  <si>
    <t>25 Norrbottens län</t>
  </si>
  <si>
    <t>Sweden</t>
  </si>
  <si>
    <t>DEUTSCHLAND(BR)</t>
  </si>
  <si>
    <t>DE0</t>
  </si>
  <si>
    <t>Saarland</t>
  </si>
  <si>
    <t>DE1</t>
  </si>
  <si>
    <t>Baden-Wu'rttemberg</t>
  </si>
  <si>
    <t>DE2</t>
  </si>
  <si>
    <t>Bayern</t>
  </si>
  <si>
    <t>DE3</t>
  </si>
  <si>
    <t>Berlin (West)</t>
  </si>
  <si>
    <t>DE5</t>
  </si>
  <si>
    <t>Bremen</t>
  </si>
  <si>
    <t>DE6</t>
  </si>
  <si>
    <t>Hamburg</t>
  </si>
  <si>
    <t>DE7</t>
  </si>
  <si>
    <t>Hessen</t>
  </si>
  <si>
    <t>DE9</t>
  </si>
  <si>
    <t>Niederxachten</t>
  </si>
  <si>
    <t>DEA</t>
  </si>
  <si>
    <t>Nordrhein-Wctlfaten</t>
  </si>
  <si>
    <t>DEB</t>
  </si>
  <si>
    <t>Rhcinland-Pfalz</t>
  </si>
  <si>
    <t>DEF</t>
  </si>
  <si>
    <t>Schleswig-Holstcin</t>
  </si>
  <si>
    <t>FR1</t>
  </si>
  <si>
    <t>FR2</t>
  </si>
  <si>
    <t>FR3</t>
  </si>
  <si>
    <t>FR4</t>
  </si>
  <si>
    <t>FR5</t>
  </si>
  <si>
    <t>FR6</t>
  </si>
  <si>
    <t>FR7</t>
  </si>
  <si>
    <t>FR8</t>
  </si>
  <si>
    <t>FRANCE</t>
  </si>
  <si>
    <t>Region parisienne</t>
  </si>
  <si>
    <t>Bassin pan's/en</t>
  </si>
  <si>
    <t>Nord</t>
  </si>
  <si>
    <t>Est</t>
  </si>
  <si>
    <t>Ouest</t>
  </si>
  <si>
    <t>Sud-Ouest</t>
  </si>
  <si>
    <t>Centre-Est</t>
  </si>
  <si>
    <t>Mediterranee</t>
  </si>
  <si>
    <t>BELGIQUE-BELGIE</t>
  </si>
  <si>
    <t>BE1</t>
  </si>
  <si>
    <t>Region Bruxe//oise/Brusje/j Gewejt</t>
  </si>
  <si>
    <t>BE21</t>
  </si>
  <si>
    <t>Anvers/Antwerpcn</t>
  </si>
  <si>
    <t>BE22</t>
  </si>
  <si>
    <t>Limbourg/Limburg</t>
  </si>
  <si>
    <t>BE23</t>
  </si>
  <si>
    <t>Flandro Or./Oost-Vlaanderen</t>
  </si>
  <si>
    <t>BE24</t>
  </si>
  <si>
    <t>Brabant</t>
  </si>
  <si>
    <t>BE25</t>
  </si>
  <si>
    <t>Flandre Occ./West-Vlaanderen</t>
  </si>
  <si>
    <t>BE31</t>
  </si>
  <si>
    <t>BE32</t>
  </si>
  <si>
    <t>Hcinauc/Henegouwen</t>
  </si>
  <si>
    <t>BE33</t>
  </si>
  <si>
    <t>Liige/Luik</t>
  </si>
  <si>
    <t>BE34</t>
  </si>
  <si>
    <t>Luxembourg/Luxemburg</t>
  </si>
  <si>
    <t>BE35</t>
  </si>
  <si>
    <t>Namur/Namen</t>
  </si>
  <si>
    <t xml:space="preserve"> </t>
  </si>
  <si>
    <t>AT11</t>
  </si>
  <si>
    <t>Burgenland</t>
  </si>
  <si>
    <t>AT21</t>
  </si>
  <si>
    <t>Carinthia</t>
  </si>
  <si>
    <t>AT12</t>
  </si>
  <si>
    <t xml:space="preserve">Lower Austria </t>
  </si>
  <si>
    <t>AT31</t>
  </si>
  <si>
    <t>Upper Austria</t>
  </si>
  <si>
    <t xml:space="preserve">AT32 </t>
  </si>
  <si>
    <t>Salzburg</t>
  </si>
  <si>
    <t xml:space="preserve">AT22 </t>
  </si>
  <si>
    <t>Styria</t>
  </si>
  <si>
    <t>AT33</t>
  </si>
  <si>
    <t>Tyrol</t>
  </si>
  <si>
    <t>AT34</t>
  </si>
  <si>
    <t>Vorarlberg</t>
  </si>
  <si>
    <t xml:space="preserve">AT13 </t>
  </si>
  <si>
    <t>Vienna</t>
  </si>
  <si>
    <t>Austria</t>
  </si>
  <si>
    <t>FI_old_0</t>
  </si>
  <si>
    <t>FI_old_5</t>
  </si>
  <si>
    <r>
      <t xml:space="preserve">  Uudenmaan- </t>
    </r>
    <r>
      <rPr>
        <sz val="8.8000000000000007"/>
        <color indexed="8"/>
        <rFont val="Calibri"/>
        <family val="2"/>
        <scheme val="minor"/>
      </rPr>
      <t xml:space="preserve">Nylands </t>
    </r>
    <r>
      <rPr>
        <sz val="8.8000000000000007"/>
        <color indexed="63"/>
        <rFont val="Calibri"/>
        <family val="2"/>
        <scheme val="minor"/>
      </rPr>
      <t xml:space="preserve">........ </t>
    </r>
    <r>
      <rPr>
        <sz val="8.8000000000000007"/>
        <color indexed="8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 </t>
    </r>
  </si>
  <si>
    <t>FI_old_6</t>
  </si>
  <si>
    <r>
      <t xml:space="preserve"> </t>
    </r>
    <r>
      <rPr>
        <sz val="8.8000000000000007"/>
        <color indexed="8"/>
        <rFont val="Calibri"/>
        <family val="2"/>
        <scheme val="minor"/>
      </rPr>
      <t>Tnrun ja Porin-</t>
    </r>
    <r>
      <rPr>
        <sz val="8.8000000000000007"/>
        <color indexed="63"/>
        <rFont val="Calibri"/>
        <family val="2"/>
        <scheme val="minor"/>
      </rPr>
      <t xml:space="preserve">Abo </t>
    </r>
    <r>
      <rPr>
        <sz val="8.8000000000000007"/>
        <color indexed="8"/>
        <rFont val="Calibri"/>
        <family val="2"/>
        <scheme val="minor"/>
      </rPr>
      <t xml:space="preserve">och B:borgs </t>
    </r>
    <r>
      <rPr>
        <sz val="8.8000000000000007"/>
        <color indexed="63"/>
        <rFont val="Calibri"/>
        <family val="2"/>
        <scheme val="minor"/>
      </rPr>
      <t xml:space="preserve">.. </t>
    </r>
    <r>
      <rPr>
        <sz val="8.8000000000000007"/>
        <color indexed="8"/>
        <rFont val="Calibri"/>
        <family val="2"/>
        <scheme val="minor"/>
      </rPr>
      <t/>
    </r>
  </si>
  <si>
    <t>FI_old_13</t>
  </si>
  <si>
    <t xml:space="preserve">Ahvenanmaa -Aland  </t>
  </si>
  <si>
    <t>FI_old_7</t>
  </si>
  <si>
    <r>
      <t xml:space="preserve"> </t>
    </r>
    <r>
      <rPr>
        <sz val="8.8000000000000007"/>
        <color indexed="8"/>
        <rFont val="Calibri"/>
        <family val="2"/>
        <scheme val="minor"/>
      </rPr>
      <t xml:space="preserve">Hameen -Tavastehus </t>
    </r>
    <r>
      <rPr>
        <sz val="11"/>
        <rFont val="Calibri"/>
        <family val="2"/>
        <scheme val="minor"/>
      </rPr>
      <t xml:space="preserve"> </t>
    </r>
  </si>
  <si>
    <t>FI_old_8</t>
  </si>
  <si>
    <r>
      <t xml:space="preserve"> </t>
    </r>
    <r>
      <rPr>
        <sz val="8.8000000000000007"/>
        <color indexed="8"/>
        <rFont val="Calibri"/>
        <family val="2"/>
        <scheme val="minor"/>
      </rPr>
      <t xml:space="preserve">Kymen-Kymmene </t>
    </r>
    <r>
      <rPr>
        <sz val="8.8000000000000007"/>
        <color indexed="63"/>
        <rFont val="Calibri"/>
        <family val="2"/>
        <scheme val="minor"/>
      </rPr>
      <t/>
    </r>
  </si>
  <si>
    <t>FI_old_1</t>
  </si>
  <si>
    <t xml:space="preserve">Mikkelin -St. Michels  </t>
  </si>
  <si>
    <t>FI_old_3</t>
  </si>
  <si>
    <r>
      <t xml:space="preserve"> </t>
    </r>
    <r>
      <rPr>
        <sz val="8.8000000000000007"/>
        <color indexed="8"/>
        <rFont val="Calibri"/>
        <family val="2"/>
        <scheme val="minor"/>
      </rPr>
      <t xml:space="preserve">Pohjois-Karjalan -N orra Karelens </t>
    </r>
    <r>
      <rPr>
        <sz val="11.1"/>
        <color indexed="63"/>
        <rFont val="Calibri"/>
        <family val="2"/>
        <scheme val="minor"/>
      </rPr>
      <t xml:space="preserve">.. </t>
    </r>
    <r>
      <rPr>
        <sz val="11"/>
        <rFont val="Calibri"/>
        <family val="2"/>
        <scheme val="minor"/>
      </rPr>
      <t xml:space="preserve"> </t>
    </r>
  </si>
  <si>
    <t>FI_old_2</t>
  </si>
  <si>
    <r>
      <t xml:space="preserve"> </t>
    </r>
    <r>
      <rPr>
        <sz val="8.8000000000000007"/>
        <color indexed="8"/>
        <rFont val="Calibri"/>
        <family val="2"/>
        <scheme val="minor"/>
      </rPr>
      <t xml:space="preserve">Kuopion -Kuopio </t>
    </r>
    <r>
      <rPr>
        <sz val="8.8000000000000007"/>
        <color indexed="63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 </t>
    </r>
  </si>
  <si>
    <t>FI_old_9</t>
  </si>
  <si>
    <r>
      <t xml:space="preserve">  Keski-Suomen - </t>
    </r>
    <r>
      <rPr>
        <sz val="8.8000000000000007"/>
        <color indexed="8"/>
        <rFont val="Calibri"/>
        <family val="2"/>
        <scheme val="minor"/>
      </rPr>
      <t xml:space="preserve">Mellersta Finlands </t>
    </r>
    <r>
      <rPr>
        <sz val="11"/>
        <rFont val="Calibri"/>
        <family val="2"/>
        <scheme val="minor"/>
      </rPr>
      <t xml:space="preserve"> </t>
    </r>
  </si>
  <si>
    <t>FI_old_10</t>
  </si>
  <si>
    <r>
      <t xml:space="preserve"> </t>
    </r>
    <r>
      <rPr>
        <sz val="8.8000000000000007"/>
        <color indexed="8"/>
        <rFont val="Calibri"/>
        <family val="2"/>
        <scheme val="minor"/>
      </rPr>
      <t xml:space="preserve">Vaasan -Vasa </t>
    </r>
    <r>
      <rPr>
        <sz val="11.5"/>
        <color indexed="63"/>
        <rFont val="Calibri"/>
        <family val="2"/>
        <scheme val="minor"/>
      </rPr>
      <t xml:space="preserve">.... </t>
    </r>
    <r>
      <rPr>
        <sz val="11"/>
        <rFont val="Calibri"/>
        <family val="2"/>
        <scheme val="minor"/>
      </rPr>
      <t xml:space="preserve"> </t>
    </r>
  </si>
  <si>
    <t>FI_old_11</t>
  </si>
  <si>
    <r>
      <t xml:space="preserve"> </t>
    </r>
    <r>
      <rPr>
        <sz val="8.8000000000000007"/>
        <color indexed="8"/>
        <rFont val="Calibri"/>
        <family val="2"/>
        <scheme val="minor"/>
      </rPr>
      <t xml:space="preserve">Oulnn -Uleaborgs . </t>
    </r>
  </si>
  <si>
    <t>FI_old_12</t>
  </si>
  <si>
    <t xml:space="preserve">Lapin -Lapplands .  </t>
  </si>
  <si>
    <t>Finland</t>
  </si>
  <si>
    <t>Spain</t>
  </si>
  <si>
    <t>Andalucía</t>
  </si>
  <si>
    <t>Aragón</t>
  </si>
  <si>
    <t>Asturias (Principado de)</t>
  </si>
  <si>
    <t>Balears (Illes)</t>
  </si>
  <si>
    <t>Canarias</t>
  </si>
  <si>
    <t>Cantabria</t>
  </si>
  <si>
    <t>Castilla - La Mancha</t>
  </si>
  <si>
    <t>Castilla y León</t>
  </si>
  <si>
    <t>Cataluña</t>
  </si>
  <si>
    <t>Comunidad Valenciana</t>
  </si>
  <si>
    <t>Extremadura</t>
  </si>
  <si>
    <t>Galicia</t>
  </si>
  <si>
    <t>Madrid (Comunidad de)</t>
  </si>
  <si>
    <t>Murcia (Región de)</t>
  </si>
  <si>
    <t>Navarra (Comunidad Foral de)</t>
  </si>
  <si>
    <t>País Vasco</t>
  </si>
  <si>
    <t>Ceuta&amp;Melilla (2communities)</t>
  </si>
  <si>
    <t>La Rioja</t>
  </si>
  <si>
    <t>ITALIA</t>
  </si>
  <si>
    <t>ITC1</t>
  </si>
  <si>
    <t>Piemonte</t>
  </si>
  <si>
    <t>ITC2</t>
  </si>
  <si>
    <t>Valie d'Aosca</t>
  </si>
  <si>
    <t>ITC3</t>
  </si>
  <si>
    <t>Liguria</t>
  </si>
  <si>
    <t>ITC4</t>
  </si>
  <si>
    <t>Lombardia</t>
  </si>
  <si>
    <t>ITF1</t>
  </si>
  <si>
    <t>Abruzxi</t>
  </si>
  <si>
    <t>ITF2</t>
  </si>
  <si>
    <t>Moliso</t>
  </si>
  <si>
    <t>ITF3</t>
  </si>
  <si>
    <t>Campania</t>
  </si>
  <si>
    <t>ITF4</t>
  </si>
  <si>
    <t>Puglia</t>
  </si>
  <si>
    <t>ITF5</t>
  </si>
  <si>
    <t>Basilicata</t>
  </si>
  <si>
    <t>ITF6</t>
  </si>
  <si>
    <t>Calabria</t>
  </si>
  <si>
    <t>ITH1</t>
  </si>
  <si>
    <t>Trentino-Alto Adige</t>
  </si>
  <si>
    <t>ITH2</t>
  </si>
  <si>
    <t>ITH3</t>
  </si>
  <si>
    <t>Veneto</t>
  </si>
  <si>
    <t>ITH4</t>
  </si>
  <si>
    <t>Friuli-Venezia Giulia</t>
  </si>
  <si>
    <t>ITH5</t>
  </si>
  <si>
    <t>Emilia Romagna</t>
  </si>
  <si>
    <t>ITI1</t>
  </si>
  <si>
    <t>Toscana</t>
  </si>
  <si>
    <t>ITI2</t>
  </si>
  <si>
    <t>Umbria</t>
  </si>
  <si>
    <t>ITI3</t>
  </si>
  <si>
    <t>Marche</t>
  </si>
  <si>
    <t>ITI4</t>
  </si>
  <si>
    <t>Lazlo</t>
  </si>
  <si>
    <t>ITG1</t>
  </si>
  <si>
    <t>Sicilia</t>
  </si>
  <si>
    <t>ITG2</t>
  </si>
  <si>
    <t>Sardcgna</t>
  </si>
  <si>
    <t>UE</t>
  </si>
  <si>
    <t>2012-2010</t>
  </si>
  <si>
    <t>2010-2007</t>
  </si>
  <si>
    <t>1982-1979</t>
  </si>
  <si>
    <t>1984-1982</t>
  </si>
  <si>
    <t>Alab</t>
  </si>
  <si>
    <t>Alas</t>
  </si>
  <si>
    <t>Ariz</t>
  </si>
  <si>
    <t>Ark</t>
  </si>
  <si>
    <t>Ca</t>
  </si>
  <si>
    <t>Col</t>
  </si>
  <si>
    <t>Con</t>
  </si>
  <si>
    <t>De</t>
  </si>
  <si>
    <t>DC</t>
  </si>
  <si>
    <t>Fl</t>
  </si>
  <si>
    <t>Ga</t>
  </si>
  <si>
    <t>Haw</t>
  </si>
  <si>
    <t>Id</t>
  </si>
  <si>
    <t>IL</t>
  </si>
  <si>
    <t>IN</t>
  </si>
  <si>
    <t>Iowa</t>
  </si>
  <si>
    <t>Ka</t>
  </si>
  <si>
    <t>Ke</t>
  </si>
  <si>
    <t>La</t>
  </si>
  <si>
    <t>Maine</t>
  </si>
  <si>
    <t>mary</t>
  </si>
  <si>
    <t>Mass</t>
  </si>
  <si>
    <t>Mich</t>
  </si>
  <si>
    <t>Minn</t>
  </si>
  <si>
    <t>Missi</t>
  </si>
  <si>
    <t>Misso</t>
  </si>
  <si>
    <t>Mont</t>
  </si>
  <si>
    <t>Neb</t>
  </si>
  <si>
    <t>Nev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</si>
  <si>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</si>
  <si>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</si>
  <si>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</si>
  <si>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</si>
  <si>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</si>
  <si>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</si>
  <si>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</si>
  <si>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</si>
  <si>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</si>
  <si>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PE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</si>
  <si>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</si>
  <si>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</si>
  <si>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</si>
  <si>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</si>
  <si>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</si>
  <si>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</si>
  <si>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</si>
  <si>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</si>
  <si>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</si>
  <si>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</si>
  <si>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</si>
  <si>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Wyo</t>
  </si>
  <si>
    <t>Puerto</t>
  </si>
  <si>
    <t>changes in UE (fixed years)</t>
  </si>
  <si>
    <t>index</t>
  </si>
  <si>
    <t>Wisconsin</t>
  </si>
  <si>
    <t>changes in UE (peak years)</t>
  </si>
  <si>
    <t>ex-post</t>
  </si>
  <si>
    <t>change in UE</t>
  </si>
  <si>
    <t>ex-ante</t>
  </si>
  <si>
    <t>rise in UE</t>
  </si>
  <si>
    <t>79-82</t>
  </si>
  <si>
    <t>dummy</t>
  </si>
  <si>
    <t>dummy*</t>
  </si>
  <si>
    <t>07-10 rise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</si>
  <si>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</si>
  <si>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</si>
  <si>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</si>
  <si>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</si>
  <si>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</si>
  <si>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</si>
  <si>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</si>
  <si>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</si>
  <si>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</si>
  <si>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</si>
  <si>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</si>
  <si>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</si>
  <si>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</si>
  <si>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</si>
  <si>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</si>
  <si>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</si>
  <si>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</si>
  <si>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</si>
  <si>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</si>
  <si>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</si>
  <si>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</si>
  <si>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</si>
  <si>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</si>
  <si>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</si>
  <si>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</si>
  <si>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X Variable 2</t>
  </si>
  <si>
    <t>X Variable 3</t>
  </si>
  <si>
    <t>1989-1992</t>
  </si>
  <si>
    <t>1994-1992</t>
  </si>
  <si>
    <t>2007 recession</t>
  </si>
  <si>
    <t>1982 recession</t>
  </si>
  <si>
    <t>1990 recession</t>
  </si>
  <si>
    <t>2003-2000</t>
  </si>
  <si>
    <t>2005-2003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</si>
</sst>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.8000000000000007"/>
      <color indexed="63"/>
      <name val="Calibri"/>
      <family val="2"/>
      <scheme val="minor"/>
    </font>
    <font>
      <sz val="8.8000000000000007"/>
      <color indexed="8"/>
      <name val="Calibri"/>
      <family val="2"/>
      <scheme val="minor"/>
    </font>
    <font>
      <sz val="11.1"/>
      <color indexed="63"/>
      <name val="Calibri"/>
      <family val="2"/>
      <scheme val="minor"/>
    </font>
    <font>
      <sz val="11.5"/>
      <color indexed="63"/>
      <name val="Calibri"/>
      <family val="2"/>
      <scheme val="minor"/>
    </font>
    <font>
      <b/>
      <sz val="11"/>
      <name val="Calibri"/>
      <family val="2"/>
      <scheme val="minor"/>
    </font>
    <font>
      <sz val="8"/>
      <name val="Times New Roman"/>
      <family val="1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4" fontId="5" fillId="0" borderId="0" xfId="0" applyNumberFormat="1" applyFont="1" applyFill="1" applyBorder="1" applyAlignment="1" applyProtection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6" fillId="0" borderId="0" xfId="0" applyNumberFormat="1" applyFont="1" applyBorder="1" applyAlignment="1">
      <alignment horizontal="left" wrapText="1"/>
    </xf>
    <xf numFmtId="0" fontId="0" fillId="2" borderId="0" xfId="0" applyFill="1"/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0" fontId="0" fillId="0" borderId="0" xfId="0" applyNumberFormat="1"/>
    <xf numFmtId="164" fontId="0" fillId="3" borderId="0" xfId="0" applyNumberForma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4" borderId="0" xfId="0" applyNumberFormat="1" applyFill="1" applyAlignment="1">
      <alignment horizontal="center"/>
    </xf>
    <xf numFmtId="164" fontId="10" fillId="5" borderId="0" xfId="0" applyNumberFormat="1" applyFont="1" applyFill="1" applyAlignment="1">
      <alignment horizontal="center"/>
    </xf>
    <xf numFmtId="0" fontId="11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center"/>
    </xf>
    <xf numFmtId="0" fontId="0" fillId="4" borderId="0" xfId="0" applyFill="1"/>
    <xf numFmtId="0" fontId="11" fillId="4" borderId="0" xfId="0" applyNumberFormat="1" applyFont="1" applyFill="1" applyBorder="1" applyAlignment="1" applyProtection="1"/>
    <xf numFmtId="0" fontId="1" fillId="4" borderId="0" xfId="0" applyFont="1" applyFill="1" applyAlignment="1">
      <alignment horizontal="center"/>
    </xf>
    <xf numFmtId="0" fontId="5" fillId="3" borderId="0" xfId="0" applyFont="1" applyFill="1"/>
    <xf numFmtId="0" fontId="17" fillId="3" borderId="0" xfId="0" applyFont="1" applyFill="1"/>
    <xf numFmtId="164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Fill="1" applyBorder="1" applyAlignment="1"/>
    <xf numFmtId="0" fontId="0" fillId="0" borderId="1" xfId="0" applyFill="1" applyBorder="1" applyAlignment="1"/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Continuous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Data!$BB$6:$BB$57</c:f>
              <c:numCache>
                <c:formatCode>#0.0</c:formatCode>
                <c:ptCount val="52"/>
                <c:pt idx="0">
                  <c:v>9.4916666666666654</c:v>
                </c:pt>
                <c:pt idx="1">
                  <c:v>7.9416666666666673</c:v>
                </c:pt>
                <c:pt idx="2">
                  <c:v>10.483333333333334</c:v>
                </c:pt>
                <c:pt idx="3">
                  <c:v>7.9249999999999998</c:v>
                </c:pt>
                <c:pt idx="4">
                  <c:v>12.341666666666669</c:v>
                </c:pt>
                <c:pt idx="5">
                  <c:v>8.9250000000000007</c:v>
                </c:pt>
                <c:pt idx="6">
                  <c:v>9.2916666666666679</c:v>
                </c:pt>
                <c:pt idx="7">
                  <c:v>8.0250000000000004</c:v>
                </c:pt>
                <c:pt idx="8">
                  <c:v>10.166666666666664</c:v>
                </c:pt>
                <c:pt idx="9">
                  <c:v>11.266666666666667</c:v>
                </c:pt>
                <c:pt idx="10">
                  <c:v>10.233333333333333</c:v>
                </c:pt>
                <c:pt idx="11">
                  <c:v>6.8583333333333316</c:v>
                </c:pt>
                <c:pt idx="12">
                  <c:v>8.7500000000000018</c:v>
                </c:pt>
                <c:pt idx="13">
                  <c:v>10.450000000000001</c:v>
                </c:pt>
                <c:pt idx="14">
                  <c:v>10.058333333333335</c:v>
                </c:pt>
                <c:pt idx="15">
                  <c:v>6.2666666666666666</c:v>
                </c:pt>
                <c:pt idx="16">
                  <c:v>7.1416666666666657</c:v>
                </c:pt>
                <c:pt idx="17">
                  <c:v>10.191666666666666</c:v>
                </c:pt>
                <c:pt idx="18">
                  <c:v>7.4750000000000005</c:v>
                </c:pt>
                <c:pt idx="19">
                  <c:v>8.15</c:v>
                </c:pt>
                <c:pt idx="20">
                  <c:v>7.8083333333333327</c:v>
                </c:pt>
                <c:pt idx="21">
                  <c:v>8.3083333333333336</c:v>
                </c:pt>
                <c:pt idx="22">
                  <c:v>12.641666666666666</c:v>
                </c:pt>
                <c:pt idx="23">
                  <c:v>7.3333333333333321</c:v>
                </c:pt>
                <c:pt idx="24">
                  <c:v>10.491666666666667</c:v>
                </c:pt>
                <c:pt idx="25">
                  <c:v>9.341666666666665</c:v>
                </c:pt>
                <c:pt idx="26">
                  <c:v>6.8833333333333329</c:v>
                </c:pt>
                <c:pt idx="27">
                  <c:v>4.6916666666666673</c:v>
                </c:pt>
                <c:pt idx="28">
                  <c:v>13.733333333333334</c:v>
                </c:pt>
                <c:pt idx="29">
                  <c:v>6.1333333333333337</c:v>
                </c:pt>
                <c:pt idx="30">
                  <c:v>9.5833333333333339</c:v>
                </c:pt>
                <c:pt idx="31">
                  <c:v>7.9333333333333336</c:v>
                </c:pt>
                <c:pt idx="32">
                  <c:v>8.6000000000000014</c:v>
                </c:pt>
                <c:pt idx="33">
                  <c:v>10.924999999999999</c:v>
                </c:pt>
                <c:pt idx="34">
                  <c:v>3.8250000000000006</c:v>
                </c:pt>
                <c:pt idx="35">
                  <c:v>9.9583333333333339</c:v>
                </c:pt>
                <c:pt idx="36">
                  <c:v>6.8916666666666657</c:v>
                </c:pt>
                <c:pt idx="37">
                  <c:v>10.641666666666666</c:v>
                </c:pt>
                <c:pt idx="38">
                  <c:v>8.4416666666666647</c:v>
                </c:pt>
                <c:pt idx="39">
                  <c:v>16.083333333333336</c:v>
                </c:pt>
                <c:pt idx="40">
                  <c:v>11.674999999999997</c:v>
                </c:pt>
                <c:pt idx="41">
                  <c:v>11.183333333333335</c:v>
                </c:pt>
                <c:pt idx="42">
                  <c:v>5.0333333333333323</c:v>
                </c:pt>
                <c:pt idx="43">
                  <c:v>9.7666666666666675</c:v>
                </c:pt>
                <c:pt idx="44">
                  <c:v>8.1750000000000007</c:v>
                </c:pt>
                <c:pt idx="45">
                  <c:v>8</c:v>
                </c:pt>
                <c:pt idx="46">
                  <c:v>6.416666666666667</c:v>
                </c:pt>
                <c:pt idx="47">
                  <c:v>6.9083333333333314</c:v>
                </c:pt>
                <c:pt idx="48">
                  <c:v>9.9166666666666661</c:v>
                </c:pt>
                <c:pt idx="49">
                  <c:v>8.4583333333333339</c:v>
                </c:pt>
                <c:pt idx="50">
                  <c:v>8.4499999999999993</c:v>
                </c:pt>
                <c:pt idx="51">
                  <c:v>6.9916666666666671</c:v>
                </c:pt>
              </c:numCache>
            </c:numRef>
          </c:xVal>
          <c:yVal>
            <c:numRef>
              <c:f>Data!$BC$6:$BC$57</c:f>
              <c:numCache>
                <c:formatCode>#0.0</c:formatCode>
                <c:ptCount val="52"/>
                <c:pt idx="0">
                  <c:v>-1.1757575757575758</c:v>
                </c:pt>
                <c:pt idx="1">
                  <c:v>-0.38484848484848566</c:v>
                </c:pt>
                <c:pt idx="2">
                  <c:v>-1.1833333333333353</c:v>
                </c:pt>
                <c:pt idx="3">
                  <c:v>-0.74242424242424221</c:v>
                </c:pt>
                <c:pt idx="4">
                  <c:v>-1.1583333333333332</c:v>
                </c:pt>
                <c:pt idx="5">
                  <c:v>-0.35227272727272663</c:v>
                </c:pt>
                <c:pt idx="6">
                  <c:v>-0.5</c:v>
                </c:pt>
                <c:pt idx="7">
                  <c:v>-0.49696969696969617</c:v>
                </c:pt>
                <c:pt idx="8">
                  <c:v>-1.0704545454545453</c:v>
                </c:pt>
                <c:pt idx="9">
                  <c:v>-1.7000000000000028</c:v>
                </c:pt>
                <c:pt idx="10">
                  <c:v>-0.82727272727272982</c:v>
                </c:pt>
                <c:pt idx="11">
                  <c:v>-0.58257575757575708</c:v>
                </c:pt>
                <c:pt idx="12">
                  <c:v>-1.1545454545454534</c:v>
                </c:pt>
                <c:pt idx="13">
                  <c:v>-0.87727272727272698</c:v>
                </c:pt>
                <c:pt idx="14">
                  <c:v>-0.86136363636363633</c:v>
                </c:pt>
                <c:pt idx="15">
                  <c:v>-0.6999999999999984</c:v>
                </c:pt>
                <c:pt idx="16">
                  <c:v>-0.6734848484848488</c:v>
                </c:pt>
                <c:pt idx="17">
                  <c:v>-1.1151515151515135</c:v>
                </c:pt>
                <c:pt idx="18">
                  <c:v>-0.30681818181817988</c:v>
                </c:pt>
                <c:pt idx="19">
                  <c:v>-0.19545454545454444</c:v>
                </c:pt>
                <c:pt idx="20">
                  <c:v>-0.3128787878787902</c:v>
                </c:pt>
                <c:pt idx="21">
                  <c:v>-0.93106060606060748</c:v>
                </c:pt>
                <c:pt idx="22">
                  <c:v>-1.4621212121212128</c:v>
                </c:pt>
                <c:pt idx="23">
                  <c:v>-0.6977272727272732</c:v>
                </c:pt>
                <c:pt idx="24">
                  <c:v>-1.5848484848484841</c:v>
                </c:pt>
                <c:pt idx="25">
                  <c:v>-1.3772727272727243</c:v>
                </c:pt>
                <c:pt idx="26">
                  <c:v>-0.65000000000000036</c:v>
                </c:pt>
                <c:pt idx="27">
                  <c:v>-0.50530303030303036</c:v>
                </c:pt>
                <c:pt idx="28">
                  <c:v>-1.7477272727272712</c:v>
                </c:pt>
                <c:pt idx="29">
                  <c:v>-8.8636363636362958E-2</c:v>
                </c:pt>
                <c:pt idx="30">
                  <c:v>0.11060606060605949</c:v>
                </c:pt>
                <c:pt idx="31">
                  <c:v>-0.73484848484848531</c:v>
                </c:pt>
                <c:pt idx="32">
                  <c:v>0.50606060606060765</c:v>
                </c:pt>
                <c:pt idx="33">
                  <c:v>-0.95227272727272982</c:v>
                </c:pt>
                <c:pt idx="34">
                  <c:v>-0.46363636363636385</c:v>
                </c:pt>
                <c:pt idx="35">
                  <c:v>-1.386363636363634</c:v>
                </c:pt>
                <c:pt idx="36">
                  <c:v>-0.90454545454545343</c:v>
                </c:pt>
                <c:pt idx="37">
                  <c:v>-0.85681818181818059</c:v>
                </c:pt>
                <c:pt idx="38">
                  <c:v>-0.20454545454545592</c:v>
                </c:pt>
                <c:pt idx="39">
                  <c:v>-1.5159090909090889</c:v>
                </c:pt>
                <c:pt idx="40">
                  <c:v>-0.45757575757575708</c:v>
                </c:pt>
                <c:pt idx="41">
                  <c:v>-1.1931818181818201</c:v>
                </c:pt>
                <c:pt idx="42">
                  <c:v>-0.31287878787878753</c:v>
                </c:pt>
                <c:pt idx="43">
                  <c:v>-1.1272727272727288</c:v>
                </c:pt>
                <c:pt idx="44">
                  <c:v>-1.0242424242424244</c:v>
                </c:pt>
                <c:pt idx="45">
                  <c:v>-1.0166666666666657</c:v>
                </c:pt>
                <c:pt idx="46">
                  <c:v>-0.59090909090909172</c:v>
                </c:pt>
                <c:pt idx="47">
                  <c:v>-0.5393939393939382</c:v>
                </c:pt>
                <c:pt idx="48">
                  <c:v>-0.8659090909090903</c:v>
                </c:pt>
                <c:pt idx="49">
                  <c:v>-0.79166666666666696</c:v>
                </c:pt>
                <c:pt idx="50">
                  <c:v>-0.48484848484848442</c:v>
                </c:pt>
                <c:pt idx="51">
                  <c:v>-0.59393939393939199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521328"/>
        <c:axId val="443519088"/>
      </c:scatterChart>
      <c:valAx>
        <c:axId val="443521328"/>
        <c:scaling>
          <c:orientation val="minMax"/>
        </c:scaling>
        <c:delete val="0"/>
        <c:axPos val="b"/>
        <c:numFmt formatCode="#0.0" sourceLinked="1"/>
        <c:majorTickMark val="out"/>
        <c:minorTickMark val="none"/>
        <c:tickLblPos val="nextTo"/>
        <c:crossAx val="443519088"/>
        <c:crosses val="autoZero"/>
        <c:crossBetween val="midCat"/>
      </c:valAx>
      <c:valAx>
        <c:axId val="443519088"/>
        <c:scaling>
          <c:orientation val="minMax"/>
        </c:scaling>
        <c:delete val="0"/>
        <c:axPos val="l"/>
        <c:majorGridlines/>
        <c:numFmt formatCode="#0.0" sourceLinked="1"/>
        <c:majorTickMark val="out"/>
        <c:minorTickMark val="none"/>
        <c:tickLblPos val="nextTo"/>
        <c:crossAx val="443521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Belgium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tx>
            <c:v>Brussels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Data!$D$119</c:f>
              <c:numCache>
                <c:formatCode>0.0</c:formatCode>
                <c:ptCount val="1"/>
                <c:pt idx="0">
                  <c:v>11.63336</c:v>
                </c:pt>
              </c:numCache>
            </c:numRef>
          </c:xVal>
          <c:yVal>
            <c:numRef>
              <c:f>Data!$F$119</c:f>
              <c:numCache>
                <c:formatCode>0.0</c:formatCode>
                <c:ptCount val="1"/>
                <c:pt idx="0">
                  <c:v>-2.3751180000000005</c:v>
                </c:pt>
              </c:numCache>
            </c:numRef>
          </c:yVal>
          <c:smooth val="0"/>
        </c:ser>
        <c:ser>
          <c:idx val="1"/>
          <c:order val="1"/>
          <c:tx>
            <c:v>Flemish Regions</c:v>
          </c:tx>
          <c:spPr>
            <a:ln w="28575">
              <a:noFill/>
            </a:ln>
          </c:spPr>
          <c:xVal>
            <c:numRef>
              <c:f>Data!$D$120:$D$124</c:f>
              <c:numCache>
                <c:formatCode>0.0</c:formatCode>
                <c:ptCount val="5"/>
                <c:pt idx="0">
                  <c:v>10.865880000000001</c:v>
                </c:pt>
                <c:pt idx="1">
                  <c:v>16.487130000000001</c:v>
                </c:pt>
                <c:pt idx="2">
                  <c:v>10.729005000000001</c:v>
                </c:pt>
                <c:pt idx="3">
                  <c:v>10.27238</c:v>
                </c:pt>
                <c:pt idx="4">
                  <c:v>9.5969040000000003</c:v>
                </c:pt>
              </c:numCache>
            </c:numRef>
          </c:xVal>
          <c:yVal>
            <c:numRef>
              <c:f>Data!$F$120:$F$124</c:f>
              <c:numCache>
                <c:formatCode>0.0</c:formatCode>
                <c:ptCount val="5"/>
                <c:pt idx="0">
                  <c:v>-4.6240500000000004</c:v>
                </c:pt>
                <c:pt idx="1">
                  <c:v>-8.0857690000000009</c:v>
                </c:pt>
                <c:pt idx="2">
                  <c:v>-5.7290050000000008</c:v>
                </c:pt>
                <c:pt idx="3">
                  <c:v>-3.976496</c:v>
                </c:pt>
                <c:pt idx="4">
                  <c:v>-6.047797000000001</c:v>
                </c:pt>
              </c:numCache>
            </c:numRef>
          </c:yVal>
          <c:smooth val="0"/>
        </c:ser>
        <c:ser>
          <c:idx val="2"/>
          <c:order val="2"/>
          <c:tx>
            <c:v>Wallon Regions</c:v>
          </c:tx>
          <c:spPr>
            <a:ln w="28575">
              <a:noFill/>
            </a:ln>
          </c:spPr>
          <c:xVal>
            <c:numRef>
              <c:f>Data!$D$125:$D$129</c:f>
              <c:numCache>
                <c:formatCode>0.0</c:formatCode>
                <c:ptCount val="5"/>
                <c:pt idx="0">
                  <c:v>10.27238</c:v>
                </c:pt>
                <c:pt idx="1">
                  <c:v>15.52777</c:v>
                </c:pt>
                <c:pt idx="2">
                  <c:v>13.87532</c:v>
                </c:pt>
                <c:pt idx="3">
                  <c:v>7.5825320000000005</c:v>
                </c:pt>
                <c:pt idx="4">
                  <c:v>11.392635</c:v>
                </c:pt>
              </c:numCache>
            </c:numRef>
          </c:xVal>
          <c:yVal>
            <c:numRef>
              <c:f>Data!$F$125:$F$129</c:f>
              <c:numCache>
                <c:formatCode>0.0</c:formatCode>
                <c:ptCount val="5"/>
                <c:pt idx="0">
                  <c:v>-3.976496</c:v>
                </c:pt>
                <c:pt idx="1">
                  <c:v>-2.9745799999999996</c:v>
                </c:pt>
                <c:pt idx="2">
                  <c:v>-3.2359299999999998</c:v>
                </c:pt>
                <c:pt idx="3">
                  <c:v>-1.8047540000000009</c:v>
                </c:pt>
                <c:pt idx="4">
                  <c:v>-2.0137529999999995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714480"/>
        <c:axId val="337715040"/>
      </c:scatterChart>
      <c:valAx>
        <c:axId val="337714480"/>
        <c:scaling>
          <c:orientation val="minMax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37715040"/>
        <c:crossesAt val="-9"/>
        <c:crossBetween val="midCat"/>
      </c:valAx>
      <c:valAx>
        <c:axId val="337715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37714480"/>
        <c:crosses val="autoZero"/>
        <c:crossBetween val="midCat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71526290463691999"/>
          <c:y val="3.8619130941965601E-3"/>
          <c:w val="0.22890244969378801"/>
          <c:h val="0.25115157480314998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Austria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Data!$D$131:$D$139</c:f>
              <c:numCache>
                <c:formatCode>0.0</c:formatCode>
                <c:ptCount val="9"/>
                <c:pt idx="0">
                  <c:v>4.6272493573264777</c:v>
                </c:pt>
                <c:pt idx="1">
                  <c:v>4.4695259593679459</c:v>
                </c:pt>
                <c:pt idx="2">
                  <c:v>2.741035856573705</c:v>
                </c:pt>
                <c:pt idx="3">
                  <c:v>3.4125424334464891</c:v>
                </c:pt>
                <c:pt idx="4">
                  <c:v>3.507880020335536</c:v>
                </c:pt>
                <c:pt idx="5">
                  <c:v>3.5642771325590705</c:v>
                </c:pt>
                <c:pt idx="6">
                  <c:v>3.6883547451305425</c:v>
                </c:pt>
                <c:pt idx="7">
                  <c:v>2.7550260610573347</c:v>
                </c:pt>
                <c:pt idx="8">
                  <c:v>4.5567765567765566</c:v>
                </c:pt>
              </c:numCache>
            </c:numRef>
          </c:xVal>
          <c:yVal>
            <c:numRef>
              <c:f>Data!$F$131:$F$139</c:f>
              <c:numCache>
                <c:formatCode>0.0</c:formatCode>
                <c:ptCount val="9"/>
                <c:pt idx="0">
                  <c:v>-1.4499918322428655</c:v>
                </c:pt>
                <c:pt idx="1">
                  <c:v>-1.3391657535360424</c:v>
                </c:pt>
                <c:pt idx="2">
                  <c:v>0.52839496524231544</c:v>
                </c:pt>
                <c:pt idx="3">
                  <c:v>-0.8283477018692964</c:v>
                </c:pt>
                <c:pt idx="4">
                  <c:v>-1.1895563466841761</c:v>
                </c:pt>
                <c:pt idx="5">
                  <c:v>-0.4252636796442717</c:v>
                </c:pt>
                <c:pt idx="6">
                  <c:v>-1.682624086104755</c:v>
                </c:pt>
                <c:pt idx="7">
                  <c:v>-0.63002606105733472</c:v>
                </c:pt>
                <c:pt idx="8">
                  <c:v>0.56781868467071916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39088"/>
        <c:axId val="446139648"/>
      </c:scatterChart>
      <c:valAx>
        <c:axId val="446139088"/>
        <c:scaling>
          <c:orientation val="minMax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6139648"/>
        <c:crossesAt val="-9"/>
        <c:crossBetween val="midCat"/>
      </c:valAx>
      <c:valAx>
        <c:axId val="446139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61390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Finland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Data!$D$141:$D$152</c:f>
              <c:numCache>
                <c:formatCode>0.0</c:formatCode>
                <c:ptCount val="12"/>
                <c:pt idx="0">
                  <c:v>2.6</c:v>
                </c:pt>
                <c:pt idx="1">
                  <c:v>6.1</c:v>
                </c:pt>
                <c:pt idx="2">
                  <c:v>1.1000000000000001</c:v>
                </c:pt>
                <c:pt idx="3">
                  <c:v>7</c:v>
                </c:pt>
                <c:pt idx="4">
                  <c:v>7.5</c:v>
                </c:pt>
                <c:pt idx="5">
                  <c:v>7.6</c:v>
                </c:pt>
                <c:pt idx="6">
                  <c:v>9.1</c:v>
                </c:pt>
                <c:pt idx="7">
                  <c:v>8.6999999999999993</c:v>
                </c:pt>
                <c:pt idx="8">
                  <c:v>7.3</c:v>
                </c:pt>
                <c:pt idx="9">
                  <c:v>4.7</c:v>
                </c:pt>
                <c:pt idx="10">
                  <c:v>8.6</c:v>
                </c:pt>
                <c:pt idx="11">
                  <c:v>13.6</c:v>
                </c:pt>
              </c:numCache>
            </c:numRef>
          </c:xVal>
          <c:yVal>
            <c:numRef>
              <c:f>Data!$F$141:$F$152</c:f>
              <c:numCache>
                <c:formatCode>0.0</c:formatCode>
                <c:ptCount val="12"/>
                <c:pt idx="0">
                  <c:v>-1.3</c:v>
                </c:pt>
                <c:pt idx="1">
                  <c:v>-2.5999999999999996</c:v>
                </c:pt>
                <c:pt idx="2">
                  <c:v>-0.8</c:v>
                </c:pt>
                <c:pt idx="3">
                  <c:v>-3.6</c:v>
                </c:pt>
                <c:pt idx="4">
                  <c:v>-3.0999999999999996</c:v>
                </c:pt>
                <c:pt idx="5">
                  <c:v>-3.5</c:v>
                </c:pt>
                <c:pt idx="6">
                  <c:v>-1.5999999999999996</c:v>
                </c:pt>
                <c:pt idx="7">
                  <c:v>-3.7999999999999989</c:v>
                </c:pt>
                <c:pt idx="8">
                  <c:v>-2.5999999999999996</c:v>
                </c:pt>
                <c:pt idx="9">
                  <c:v>-1.4000000000000004</c:v>
                </c:pt>
                <c:pt idx="10">
                  <c:v>-3.1999999999999993</c:v>
                </c:pt>
                <c:pt idx="11">
                  <c:v>-7.8999999999999995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15392"/>
        <c:axId val="446115952"/>
      </c:scatterChart>
      <c:valAx>
        <c:axId val="44611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6115952"/>
        <c:crossesAt val="-9"/>
        <c:crossBetween val="midCat"/>
      </c:valAx>
      <c:valAx>
        <c:axId val="446115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61153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Spain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Data!$D$154:$D$171</c:f>
              <c:numCache>
                <c:formatCode>0.0</c:formatCode>
                <c:ptCount val="18"/>
                <c:pt idx="0">
                  <c:v>20.537975461631138</c:v>
                </c:pt>
                <c:pt idx="1">
                  <c:v>12.223908278536504</c:v>
                </c:pt>
                <c:pt idx="2">
                  <c:v>13.709342970555127</c:v>
                </c:pt>
                <c:pt idx="3">
                  <c:v>11.754439995893646</c:v>
                </c:pt>
                <c:pt idx="4">
                  <c:v>18.219450848878644</c:v>
                </c:pt>
                <c:pt idx="5">
                  <c:v>12.412587412587417</c:v>
                </c:pt>
                <c:pt idx="6">
                  <c:v>13.720919808149175</c:v>
                </c:pt>
                <c:pt idx="7">
                  <c:v>12.157397018753006</c:v>
                </c:pt>
                <c:pt idx="8">
                  <c:v>19.153958075119899</c:v>
                </c:pt>
                <c:pt idx="9">
                  <c:v>16.762759311099163</c:v>
                </c:pt>
                <c:pt idx="10">
                  <c:v>17.387698686938492</c:v>
                </c:pt>
                <c:pt idx="11">
                  <c:v>7.5186056866611537</c:v>
                </c:pt>
                <c:pt idx="12">
                  <c:v>14.506487826213734</c:v>
                </c:pt>
                <c:pt idx="13">
                  <c:v>15.294298211956106</c:v>
                </c:pt>
                <c:pt idx="14">
                  <c:v>13.398649543227855</c:v>
                </c:pt>
                <c:pt idx="15">
                  <c:v>18.172516433089417</c:v>
                </c:pt>
                <c:pt idx="17">
                  <c:v>10.997963340122199</c:v>
                </c:pt>
              </c:numCache>
            </c:numRef>
          </c:xVal>
          <c:yVal>
            <c:numRef>
              <c:f>Data!$F$154:$F$171</c:f>
              <c:numCache>
                <c:formatCode>0.0</c:formatCode>
                <c:ptCount val="18"/>
                <c:pt idx="0">
                  <c:v>4.9924298439000587</c:v>
                </c:pt>
                <c:pt idx="1">
                  <c:v>-2.6976279900500177</c:v>
                </c:pt>
                <c:pt idx="2">
                  <c:v>3.7706570294448696</c:v>
                </c:pt>
                <c:pt idx="3">
                  <c:v>-1.2044664369301366</c:v>
                </c:pt>
                <c:pt idx="4">
                  <c:v>4.7562021322598014</c:v>
                </c:pt>
                <c:pt idx="5">
                  <c:v>4.3541732198430267</c:v>
                </c:pt>
                <c:pt idx="6">
                  <c:v>-0.62983570274669809</c:v>
                </c:pt>
                <c:pt idx="7">
                  <c:v>3.2370802988012386</c:v>
                </c:pt>
                <c:pt idx="8">
                  <c:v>-6.6213517244815012</c:v>
                </c:pt>
                <c:pt idx="9">
                  <c:v>-2.511774724139471</c:v>
                </c:pt>
                <c:pt idx="10">
                  <c:v>7.447678586063379</c:v>
                </c:pt>
                <c:pt idx="11">
                  <c:v>4.7696893829662486</c:v>
                </c:pt>
                <c:pt idx="12">
                  <c:v>-2.2743916422095491</c:v>
                </c:pt>
                <c:pt idx="13">
                  <c:v>0.65777068899877023</c:v>
                </c:pt>
                <c:pt idx="14">
                  <c:v>-1.7406497850950711</c:v>
                </c:pt>
                <c:pt idx="15">
                  <c:v>0.46459826122999814</c:v>
                </c:pt>
                <c:pt idx="17">
                  <c:v>-2.6603804742374457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08592"/>
        <c:axId val="462409152"/>
      </c:scatterChart>
      <c:valAx>
        <c:axId val="462408592"/>
        <c:scaling>
          <c:orientation val="minMax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2409152"/>
        <c:crossesAt val="-9"/>
        <c:crossBetween val="midCat"/>
      </c:valAx>
      <c:valAx>
        <c:axId val="462409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24085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Italy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Data!$D$173:$D$193</c:f>
              <c:numCache>
                <c:formatCode>0.0</c:formatCode>
                <c:ptCount val="21"/>
                <c:pt idx="0">
                  <c:v>8.7958324999999995</c:v>
                </c:pt>
                <c:pt idx="1">
                  <c:v>5.9340325000000007</c:v>
                </c:pt>
                <c:pt idx="2">
                  <c:v>9.3814919999999997</c:v>
                </c:pt>
                <c:pt idx="3">
                  <c:v>7.1342829999999999</c:v>
                </c:pt>
                <c:pt idx="4">
                  <c:v>12.773532499999998</c:v>
                </c:pt>
                <c:pt idx="5">
                  <c:v>12.97292</c:v>
                </c:pt>
                <c:pt idx="6">
                  <c:v>18.37041</c:v>
                </c:pt>
                <c:pt idx="7">
                  <c:v>16.197514999999999</c:v>
                </c:pt>
                <c:pt idx="8">
                  <c:v>21.493269999999999</c:v>
                </c:pt>
                <c:pt idx="9">
                  <c:v>18.537085000000001</c:v>
                </c:pt>
                <c:pt idx="10">
                  <c:v>8.2086474999999997</c:v>
                </c:pt>
                <c:pt idx="11">
                  <c:v>8.2086474999999997</c:v>
                </c:pt>
                <c:pt idx="12">
                  <c:v>8.854514</c:v>
                </c:pt>
                <c:pt idx="13">
                  <c:v>8.4728580000000004</c:v>
                </c:pt>
                <c:pt idx="14">
                  <c:v>9.6120540000000005</c:v>
                </c:pt>
                <c:pt idx="15">
                  <c:v>9.8222330000000007</c:v>
                </c:pt>
                <c:pt idx="16">
                  <c:v>10.745145000000001</c:v>
                </c:pt>
                <c:pt idx="17">
                  <c:v>7.9820860000000007</c:v>
                </c:pt>
                <c:pt idx="18">
                  <c:v>11.2398825</c:v>
                </c:pt>
                <c:pt idx="19">
                  <c:v>16.667794999999998</c:v>
                </c:pt>
                <c:pt idx="20">
                  <c:v>19.955894999999998</c:v>
                </c:pt>
              </c:numCache>
            </c:numRef>
          </c:xVal>
          <c:yVal>
            <c:numRef>
              <c:f>Data!$F$173:$F$193</c:f>
              <c:numCache>
                <c:formatCode>0.0</c:formatCode>
                <c:ptCount val="21"/>
                <c:pt idx="0">
                  <c:v>-2.9399764999999993</c:v>
                </c:pt>
                <c:pt idx="1">
                  <c:v>-3.5810915000000008</c:v>
                </c:pt>
                <c:pt idx="2">
                  <c:v>-1.0966089999999991</c:v>
                </c:pt>
                <c:pt idx="3">
                  <c:v>-3.8285399999999998</c:v>
                </c:pt>
                <c:pt idx="4">
                  <c:v>-2.8497234999999979</c:v>
                </c:pt>
                <c:pt idx="5">
                  <c:v>-1.2692200000000007</c:v>
                </c:pt>
                <c:pt idx="6">
                  <c:v>0.86636999999999986</c:v>
                </c:pt>
                <c:pt idx="7">
                  <c:v>-2.1657949999999992</c:v>
                </c:pt>
                <c:pt idx="8">
                  <c:v>-0.70814999999999984</c:v>
                </c:pt>
                <c:pt idx="9">
                  <c:v>3.3778049999999986</c:v>
                </c:pt>
                <c:pt idx="10">
                  <c:v>-5.5384905</c:v>
                </c:pt>
                <c:pt idx="11">
                  <c:v>-5.5384905</c:v>
                </c:pt>
                <c:pt idx="12">
                  <c:v>-5.0327210000000004</c:v>
                </c:pt>
                <c:pt idx="13">
                  <c:v>-2.9996070000000001</c:v>
                </c:pt>
                <c:pt idx="14">
                  <c:v>-5.4823610000000009</c:v>
                </c:pt>
                <c:pt idx="15">
                  <c:v>-2.4406540000000003</c:v>
                </c:pt>
                <c:pt idx="16">
                  <c:v>-2.7871870000000012</c:v>
                </c:pt>
                <c:pt idx="17">
                  <c:v>-1.8883360000000007</c:v>
                </c:pt>
                <c:pt idx="18">
                  <c:v>-0.62099249999999984</c:v>
                </c:pt>
                <c:pt idx="19">
                  <c:v>4.3986550000000015</c:v>
                </c:pt>
                <c:pt idx="20">
                  <c:v>-1.536444999999997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11392"/>
        <c:axId val="462411952"/>
      </c:scatterChart>
      <c:valAx>
        <c:axId val="462411392"/>
        <c:scaling>
          <c:orientation val="minMax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2411952"/>
        <c:crossesAt val="-9"/>
        <c:crossBetween val="midCat"/>
      </c:valAx>
      <c:valAx>
        <c:axId val="462411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24113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Germany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Data!$D$98:$D$107</c:f>
              <c:numCache>
                <c:formatCode>0.0</c:formatCode>
                <c:ptCount val="10"/>
                <c:pt idx="0">
                  <c:v>7.1368074999999997</c:v>
                </c:pt>
                <c:pt idx="1">
                  <c:v>4.4543619999999997</c:v>
                </c:pt>
                <c:pt idx="2">
                  <c:v>5.2986864999999996</c:v>
                </c:pt>
                <c:pt idx="3">
                  <c:v>7.4903390000000005</c:v>
                </c:pt>
                <c:pt idx="4">
                  <c:v>8.1310149999999997</c:v>
                </c:pt>
                <c:pt idx="5">
                  <c:v>6.0534534999999998</c:v>
                </c:pt>
                <c:pt idx="6">
                  <c:v>5.9777709999999997</c:v>
                </c:pt>
                <c:pt idx="7">
                  <c:v>7.2466404999999998</c:v>
                </c:pt>
                <c:pt idx="8">
                  <c:v>6.1808994999999998</c:v>
                </c:pt>
                <c:pt idx="9">
                  <c:v>5.5266584999999999</c:v>
                </c:pt>
              </c:numCache>
            </c:numRef>
          </c:xVal>
          <c:yVal>
            <c:numRef>
              <c:f>Data!$F$98:$F$107</c:f>
              <c:numCache>
                <c:formatCode>0.0</c:formatCode>
                <c:ptCount val="10"/>
                <c:pt idx="0">
                  <c:v>-0.1840174999999995</c:v>
                </c:pt>
                <c:pt idx="1">
                  <c:v>-1.7610339999999995</c:v>
                </c:pt>
                <c:pt idx="2">
                  <c:v>-2.1499034999999997</c:v>
                </c:pt>
                <c:pt idx="3">
                  <c:v>-1.0433220000000007</c:v>
                </c:pt>
                <c:pt idx="4">
                  <c:v>1.6808969999999999</c:v>
                </c:pt>
                <c:pt idx="5">
                  <c:v>1.4190744999999998</c:v>
                </c:pt>
                <c:pt idx="6">
                  <c:v>-2.1263709999999998</c:v>
                </c:pt>
                <c:pt idx="7">
                  <c:v>-0.82645250000000026</c:v>
                </c:pt>
                <c:pt idx="8">
                  <c:v>0.39708150000000053</c:v>
                </c:pt>
                <c:pt idx="9">
                  <c:v>-1.3969655000000003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253664"/>
        <c:axId val="453254224"/>
      </c:scatterChart>
      <c:valAx>
        <c:axId val="453253664"/>
        <c:scaling>
          <c:orientation val="minMax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3254224"/>
        <c:crossesAt val="-9"/>
        <c:crossBetween val="midCat"/>
      </c:valAx>
      <c:valAx>
        <c:axId val="453254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32536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</a:t>
            </a:r>
          </a:p>
        </c:rich>
      </c:tx>
      <c:layout>
        <c:manualLayout>
          <c:xMode val="edge"/>
          <c:yMode val="edge"/>
          <c:x val="0.4690833333333330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5849737532808"/>
          <c:y val="0.125474628171479"/>
          <c:w val="0.84989326334208204"/>
          <c:h val="0.716168708078157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Data!$E$6:$E$57</c:f>
              <c:numCache>
                <c:formatCode>0.0</c:formatCode>
                <c:ptCount val="52"/>
                <c:pt idx="0">
                  <c:v>6.7833333333333359</c:v>
                </c:pt>
                <c:pt idx="1">
                  <c:v>2.2416666666666645</c:v>
                </c:pt>
                <c:pt idx="2">
                  <c:v>0.19166666666666643</c:v>
                </c:pt>
                <c:pt idx="3">
                  <c:v>2.491666666666668</c:v>
                </c:pt>
                <c:pt idx="4">
                  <c:v>0.8583333333333325</c:v>
                </c:pt>
                <c:pt idx="5">
                  <c:v>1.6083333333333334</c:v>
                </c:pt>
                <c:pt idx="6">
                  <c:v>-2.133333333333332</c:v>
                </c:pt>
                <c:pt idx="7">
                  <c:v>-0.3583333333333325</c:v>
                </c:pt>
                <c:pt idx="8">
                  <c:v>1.4999999999999982</c:v>
                </c:pt>
                <c:pt idx="9">
                  <c:v>-0.81666666666666821</c:v>
                </c:pt>
                <c:pt idx="10">
                  <c:v>-0.37499999999999822</c:v>
                </c:pt>
                <c:pt idx="11">
                  <c:v>-3.1250000000000009</c:v>
                </c:pt>
                <c:pt idx="12">
                  <c:v>3.6083333333333325</c:v>
                </c:pt>
                <c:pt idx="13">
                  <c:v>4.758333333333332</c:v>
                </c:pt>
                <c:pt idx="14">
                  <c:v>5.8333333333333321</c:v>
                </c:pt>
                <c:pt idx="15">
                  <c:v>4.0083333333333337</c:v>
                </c:pt>
                <c:pt idx="16">
                  <c:v>2.2583333333333329</c:v>
                </c:pt>
                <c:pt idx="17">
                  <c:v>5.2916666666666687</c:v>
                </c:pt>
                <c:pt idx="18">
                  <c:v>3.6583333333333306</c:v>
                </c:pt>
                <c:pt idx="19">
                  <c:v>-0.26666666666666394</c:v>
                </c:pt>
                <c:pt idx="20">
                  <c:v>1.6666666666666661</c:v>
                </c:pt>
                <c:pt idx="21">
                  <c:v>-1.9000000000000021</c:v>
                </c:pt>
                <c:pt idx="22">
                  <c:v>6.125</c:v>
                </c:pt>
                <c:pt idx="23">
                  <c:v>2.1916666666666673</c:v>
                </c:pt>
                <c:pt idx="24">
                  <c:v>4.8083333333333318</c:v>
                </c:pt>
                <c:pt idx="25">
                  <c:v>3.0583333333333318</c:v>
                </c:pt>
                <c:pt idx="26">
                  <c:v>2.4000000000000012</c:v>
                </c:pt>
                <c:pt idx="27">
                  <c:v>2.4250000000000016</c:v>
                </c:pt>
                <c:pt idx="28">
                  <c:v>1.4749999999999979</c:v>
                </c:pt>
                <c:pt idx="29">
                  <c:v>0.19166666666666643</c:v>
                </c:pt>
                <c:pt idx="30">
                  <c:v>-1.8083333333333336</c:v>
                </c:pt>
                <c:pt idx="31">
                  <c:v>0.27500000000000036</c:v>
                </c:pt>
                <c:pt idx="32">
                  <c:v>-1.6500000000000004</c:v>
                </c:pt>
                <c:pt idx="33">
                  <c:v>3.166666666666667</c:v>
                </c:pt>
                <c:pt idx="34">
                  <c:v>1.9916666666666658</c:v>
                </c:pt>
                <c:pt idx="35">
                  <c:v>4.950000000000002</c:v>
                </c:pt>
                <c:pt idx="36">
                  <c:v>0.41666666666666785</c:v>
                </c:pt>
                <c:pt idx="37">
                  <c:v>2.3333333333333321</c:v>
                </c:pt>
                <c:pt idx="38">
                  <c:v>3.2333333333333343</c:v>
                </c:pt>
                <c:pt idx="39">
                  <c:v>3.4249999999999936</c:v>
                </c:pt>
                <c:pt idx="40">
                  <c:v>1.3333333333333321</c:v>
                </c:pt>
                <c:pt idx="41">
                  <c:v>3.8583333333333325</c:v>
                </c:pt>
                <c:pt idx="42">
                  <c:v>2.0833333333333339</c:v>
                </c:pt>
                <c:pt idx="43">
                  <c:v>5.4749999999999988</c:v>
                </c:pt>
                <c:pt idx="44">
                  <c:v>1.1000000000000014</c:v>
                </c:pt>
                <c:pt idx="45">
                  <c:v>2.7249999999999996</c:v>
                </c:pt>
                <c:pt idx="46">
                  <c:v>-1.1583333333333341</c:v>
                </c:pt>
                <c:pt idx="47">
                  <c:v>1.4749999999999988</c:v>
                </c:pt>
                <c:pt idx="48">
                  <c:v>2.9833333333333343</c:v>
                </c:pt>
                <c:pt idx="49">
                  <c:v>6.8500000000000014</c:v>
                </c:pt>
                <c:pt idx="50">
                  <c:v>4.7333333333333334</c:v>
                </c:pt>
                <c:pt idx="51">
                  <c:v>2.0750000000000002</c:v>
                </c:pt>
              </c:numCache>
            </c:numRef>
          </c:xVal>
          <c:yVal>
            <c:numRef>
              <c:f>Data!$F$6:$F$57</c:f>
              <c:numCache>
                <c:formatCode>0.0</c:formatCode>
                <c:ptCount val="52"/>
                <c:pt idx="0">
                  <c:v>-6.7083333333333384</c:v>
                </c:pt>
                <c:pt idx="1">
                  <c:v>-2.7499999999999991</c:v>
                </c:pt>
                <c:pt idx="2">
                  <c:v>-4.7083333333333304</c:v>
                </c:pt>
                <c:pt idx="3">
                  <c:v>-2.5500000000000016</c:v>
                </c:pt>
                <c:pt idx="4">
                  <c:v>-4.258333333333332</c:v>
                </c:pt>
                <c:pt idx="5">
                  <c:v>-2.383333333333332</c:v>
                </c:pt>
                <c:pt idx="6">
                  <c:v>-1.9083333333333341</c:v>
                </c:pt>
                <c:pt idx="7">
                  <c:v>-4.0666666666666673</c:v>
                </c:pt>
                <c:pt idx="8">
                  <c:v>-4.883333333333332</c:v>
                </c:pt>
                <c:pt idx="9">
                  <c:v>-2.208333333333333</c:v>
                </c:pt>
                <c:pt idx="10">
                  <c:v>-2.4749999999999996</c:v>
                </c:pt>
                <c:pt idx="11">
                  <c:v>-3.5083333333333333</c:v>
                </c:pt>
                <c:pt idx="12">
                  <c:v>-3.5916666666666659</c:v>
                </c:pt>
                <c:pt idx="13">
                  <c:v>-5.0249999999999995</c:v>
                </c:pt>
                <c:pt idx="14">
                  <c:v>-6.8999999999999986</c:v>
                </c:pt>
                <c:pt idx="15">
                  <c:v>-3.583333333333333</c:v>
                </c:pt>
                <c:pt idx="16">
                  <c:v>-2.0583333333333336</c:v>
                </c:pt>
                <c:pt idx="17">
                  <c:v>-4.6083333333333352</c:v>
                </c:pt>
                <c:pt idx="18">
                  <c:v>-4.3833333333333311</c:v>
                </c:pt>
                <c:pt idx="19">
                  <c:v>-3.0750000000000011</c:v>
                </c:pt>
                <c:pt idx="20">
                  <c:v>-3.6833333333333327</c:v>
                </c:pt>
                <c:pt idx="21">
                  <c:v>-1.6166666666666645</c:v>
                </c:pt>
                <c:pt idx="22">
                  <c:v>-7.8416666666666677</c:v>
                </c:pt>
                <c:pt idx="23">
                  <c:v>-3.2333333333333343</c:v>
                </c:pt>
                <c:pt idx="24">
                  <c:v>-3.7249999999999996</c:v>
                </c:pt>
                <c:pt idx="25">
                  <c:v>-3.4166666666666652</c:v>
                </c:pt>
                <c:pt idx="26">
                  <c:v>-2.1000000000000014</c:v>
                </c:pt>
                <c:pt idx="27">
                  <c:v>-3.283333333333335</c:v>
                </c:pt>
                <c:pt idx="28">
                  <c:v>-5.6416666666666666</c:v>
                </c:pt>
                <c:pt idx="29">
                  <c:v>-1.2416666666666671</c:v>
                </c:pt>
                <c:pt idx="30">
                  <c:v>-3.55</c:v>
                </c:pt>
                <c:pt idx="31">
                  <c:v>-2.1916666666666673</c:v>
                </c:pt>
                <c:pt idx="32">
                  <c:v>-3.208333333333333</c:v>
                </c:pt>
                <c:pt idx="33">
                  <c:v>-5.3</c:v>
                </c:pt>
                <c:pt idx="34">
                  <c:v>-1.6416666666666648</c:v>
                </c:pt>
                <c:pt idx="35">
                  <c:v>-6.9333333333333353</c:v>
                </c:pt>
                <c:pt idx="36">
                  <c:v>-0.55000000000000071</c:v>
                </c:pt>
                <c:pt idx="37">
                  <c:v>-6.208333333333333</c:v>
                </c:pt>
                <c:pt idx="38">
                  <c:v>-5.8083333333333345</c:v>
                </c:pt>
                <c:pt idx="39">
                  <c:v>-8.5499999999999972</c:v>
                </c:pt>
                <c:pt idx="40">
                  <c:v>-3.2249999999999996</c:v>
                </c:pt>
                <c:pt idx="41">
                  <c:v>-6.041666666666667</c:v>
                </c:pt>
                <c:pt idx="42">
                  <c:v>-1.7500000000000004</c:v>
                </c:pt>
                <c:pt idx="43">
                  <c:v>-6.174999999999998</c:v>
                </c:pt>
                <c:pt idx="44">
                  <c:v>-0.49166666666666714</c:v>
                </c:pt>
                <c:pt idx="45">
                  <c:v>-3.8916666666666666</c:v>
                </c:pt>
                <c:pt idx="46">
                  <c:v>-2.333333333333333</c:v>
                </c:pt>
                <c:pt idx="47">
                  <c:v>-2.8250000000000002</c:v>
                </c:pt>
                <c:pt idx="48">
                  <c:v>-6.666666666666667</c:v>
                </c:pt>
                <c:pt idx="49">
                  <c:v>-5.6333333333333346</c:v>
                </c:pt>
                <c:pt idx="50">
                  <c:v>-5.916666666666667</c:v>
                </c:pt>
                <c:pt idx="51">
                  <c:v>-0.76666666666666661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260736"/>
        <c:axId val="453261296"/>
      </c:scatterChart>
      <c:valAx>
        <c:axId val="45326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3261296"/>
        <c:crossesAt val="-9"/>
        <c:crossBetween val="midCat"/>
      </c:valAx>
      <c:valAx>
        <c:axId val="453261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layout>
            <c:manualLayout>
              <c:xMode val="edge"/>
              <c:yMode val="edge"/>
              <c:x val="2.9169072615923001E-2"/>
              <c:y val="0.304207130358705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4532607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tx>
            <c:v>English Regions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Data!$E$59:$E$66</c:f>
              <c:numCache>
                <c:formatCode>0.0</c:formatCode>
                <c:ptCount val="8"/>
                <c:pt idx="0">
                  <c:v>8.8985950000000003</c:v>
                </c:pt>
                <c:pt idx="1">
                  <c:v>9.0436934999999998</c:v>
                </c:pt>
                <c:pt idx="2">
                  <c:v>8.5329429999999995</c:v>
                </c:pt>
                <c:pt idx="3">
                  <c:v>6.6477810000000011</c:v>
                </c:pt>
                <c:pt idx="4">
                  <c:v>10.586173499999999</c:v>
                </c:pt>
                <c:pt idx="5">
                  <c:v>6.9210244999999979</c:v>
                </c:pt>
                <c:pt idx="6">
                  <c:v>5.7501510000000007</c:v>
                </c:pt>
                <c:pt idx="7">
                  <c:v>5.3127939999999994</c:v>
                </c:pt>
              </c:numCache>
            </c:numRef>
          </c:xVal>
          <c:yVal>
            <c:numRef>
              <c:f>Data!$F$59:$F$66</c:f>
              <c:numCache>
                <c:formatCode>0.0</c:formatCode>
                <c:ptCount val="8"/>
                <c:pt idx="0">
                  <c:v>-5.0304350000000007</c:v>
                </c:pt>
                <c:pt idx="1">
                  <c:v>-5.135548</c:v>
                </c:pt>
                <c:pt idx="2">
                  <c:v>-4.9286769999999995</c:v>
                </c:pt>
                <c:pt idx="3">
                  <c:v>-4.866012500000001</c:v>
                </c:pt>
                <c:pt idx="4">
                  <c:v>-7.9516419999999997</c:v>
                </c:pt>
                <c:pt idx="5">
                  <c:v>-6.9403254999999984</c:v>
                </c:pt>
                <c:pt idx="6">
                  <c:v>-4.7128125000000001</c:v>
                </c:pt>
                <c:pt idx="7">
                  <c:v>-5.0284044999999988</c:v>
                </c:pt>
              </c:numCache>
            </c:numRef>
          </c:yVal>
          <c:smooth val="0"/>
        </c:ser>
        <c:ser>
          <c:idx val="1"/>
          <c:order val="1"/>
          <c:tx>
            <c:v>Wales</c:v>
          </c:tx>
          <c:spPr>
            <a:ln w="28575">
              <a:noFill/>
            </a:ln>
          </c:spPr>
          <c:xVal>
            <c:numRef>
              <c:f>Data!$E$67</c:f>
              <c:numCache>
                <c:formatCode>0.0</c:formatCode>
                <c:ptCount val="1"/>
                <c:pt idx="0">
                  <c:v>9.2000090000000014</c:v>
                </c:pt>
              </c:numCache>
            </c:numRef>
          </c:xVal>
          <c:yVal>
            <c:numRef>
              <c:f>Data!$F$67</c:f>
              <c:numCache>
                <c:formatCode>0.0</c:formatCode>
                <c:ptCount val="1"/>
                <c:pt idx="0">
                  <c:v>-6.5440490000000011</c:v>
                </c:pt>
              </c:numCache>
            </c:numRef>
          </c:yVal>
          <c:smooth val="0"/>
        </c:ser>
        <c:ser>
          <c:idx val="2"/>
          <c:order val="2"/>
          <c:tx>
            <c:v>Scotland</c:v>
          </c:tx>
          <c:spPr>
            <a:ln w="28575">
              <a:noFill/>
            </a:ln>
          </c:spPr>
          <c:xVal>
            <c:numRef>
              <c:f>Data!$E$68</c:f>
              <c:numCache>
                <c:formatCode>0.0</c:formatCode>
                <c:ptCount val="1"/>
                <c:pt idx="0">
                  <c:v>8.3481299999999994</c:v>
                </c:pt>
              </c:numCache>
            </c:numRef>
          </c:xVal>
          <c:yVal>
            <c:numRef>
              <c:f>Data!$F$68</c:f>
              <c:numCache>
                <c:formatCode>0.0</c:formatCode>
                <c:ptCount val="1"/>
                <c:pt idx="0">
                  <c:v>-4.2478649999999991</c:v>
                </c:pt>
              </c:numCache>
            </c:numRef>
          </c:yVal>
          <c:smooth val="0"/>
        </c:ser>
        <c:ser>
          <c:idx val="3"/>
          <c:order val="3"/>
          <c:tx>
            <c:v>N. Ireland</c:v>
          </c:tx>
          <c:spPr>
            <a:ln w="28575">
              <a:noFill/>
            </a:ln>
          </c:spPr>
          <c:xVal>
            <c:numRef>
              <c:f>Data!$E$69</c:f>
              <c:numCache>
                <c:formatCode>0.0</c:formatCode>
                <c:ptCount val="1"/>
                <c:pt idx="0">
                  <c:v>9.0919834999999978</c:v>
                </c:pt>
              </c:numCache>
            </c:numRef>
          </c:xVal>
          <c:yVal>
            <c:numRef>
              <c:f>Data!$F$69</c:f>
              <c:numCache>
                <c:formatCode>0.0</c:formatCode>
                <c:ptCount val="1"/>
                <c:pt idx="0">
                  <c:v>0.25699000000000183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478368"/>
        <c:axId val="464478928"/>
      </c:scatterChart>
      <c:valAx>
        <c:axId val="464478368"/>
        <c:scaling>
          <c:orientation val="minMax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4478928"/>
        <c:crossesAt val="-9"/>
        <c:crossBetween val="midCat"/>
      </c:valAx>
      <c:valAx>
        <c:axId val="464478928"/>
        <c:scaling>
          <c:orientation val="minMax"/>
          <c:min val="-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4478368"/>
        <c:crosses val="autoZero"/>
        <c:crossBetween val="midCat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16748490813648301"/>
          <c:y val="0.14622885680956499"/>
          <c:w val="0.221360892388451"/>
          <c:h val="0.33486876640419999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Netherlands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Data!$E$71:$E$74</c:f>
              <c:numCache>
                <c:formatCode>0.0</c:formatCode>
                <c:ptCount val="4"/>
                <c:pt idx="0">
                  <c:v>10.290241499999999</c:v>
                </c:pt>
                <c:pt idx="1">
                  <c:v>9.4255964999999993</c:v>
                </c:pt>
                <c:pt idx="2">
                  <c:v>8.2237795000000009</c:v>
                </c:pt>
                <c:pt idx="3">
                  <c:v>9.1645435000000006</c:v>
                </c:pt>
              </c:numCache>
            </c:numRef>
          </c:xVal>
          <c:yVal>
            <c:numRef>
              <c:f>Data!$F$71:$F$74</c:f>
              <c:numCache>
                <c:formatCode>0.0</c:formatCode>
                <c:ptCount val="4"/>
                <c:pt idx="0">
                  <c:v>-4.382814999999999</c:v>
                </c:pt>
                <c:pt idx="1">
                  <c:v>-5.3856389999999994</c:v>
                </c:pt>
                <c:pt idx="2">
                  <c:v>-3.567870000000001</c:v>
                </c:pt>
                <c:pt idx="3">
                  <c:v>-7.3416009999999998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18768"/>
        <c:axId val="464519328"/>
      </c:scatterChart>
      <c:valAx>
        <c:axId val="464518768"/>
        <c:scaling>
          <c:orientation val="minMax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4519328"/>
        <c:crossesAt val="-9"/>
        <c:crossBetween val="midCat"/>
      </c:valAx>
      <c:valAx>
        <c:axId val="464519328"/>
        <c:scaling>
          <c:orientation val="minMax"/>
          <c:min val="-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45187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Sweden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Data!$E$76:$E$96</c:f>
              <c:numCache>
                <c:formatCode>0.0</c:formatCode>
                <c:ptCount val="21"/>
                <c:pt idx="0">
                  <c:v>0.38219950579583917</c:v>
                </c:pt>
                <c:pt idx="1">
                  <c:v>0.99712331429228329</c:v>
                </c:pt>
                <c:pt idx="2">
                  <c:v>2.0483619148346808</c:v>
                </c:pt>
                <c:pt idx="3">
                  <c:v>1.5238201099369331</c:v>
                </c:pt>
                <c:pt idx="4">
                  <c:v>1.3011063011063009</c:v>
                </c:pt>
                <c:pt idx="5">
                  <c:v>1.9918699186991871</c:v>
                </c:pt>
                <c:pt idx="6">
                  <c:v>2.0314246269147329</c:v>
                </c:pt>
                <c:pt idx="7">
                  <c:v>1.3643007958421309</c:v>
                </c:pt>
                <c:pt idx="8">
                  <c:v>1.4050209906077504</c:v>
                </c:pt>
                <c:pt idx="9">
                  <c:v>2.5632556965505606</c:v>
                </c:pt>
                <c:pt idx="10">
                  <c:v>1.6105568748289014</c:v>
                </c:pt>
                <c:pt idx="11">
                  <c:v>1.9914461836819499</c:v>
                </c:pt>
                <c:pt idx="12">
                  <c:v>2.6725222225745418</c:v>
                </c:pt>
                <c:pt idx="13">
                  <c:v>1.8988328977793589</c:v>
                </c:pt>
                <c:pt idx="14">
                  <c:v>2.0333006649223968</c:v>
                </c:pt>
                <c:pt idx="15">
                  <c:v>1.8713621003839145</c:v>
                </c:pt>
                <c:pt idx="16">
                  <c:v>1.5347757730029197</c:v>
                </c:pt>
                <c:pt idx="17">
                  <c:v>1.0661914917234068</c:v>
                </c:pt>
                <c:pt idx="18">
                  <c:v>1.139160117488291</c:v>
                </c:pt>
                <c:pt idx="19">
                  <c:v>2.1595185087566802</c:v>
                </c:pt>
                <c:pt idx="20">
                  <c:v>2.9349573172867105</c:v>
                </c:pt>
              </c:numCache>
            </c:numRef>
          </c:xVal>
          <c:yVal>
            <c:numRef>
              <c:f>Data!$F$76:$F$96</c:f>
              <c:numCache>
                <c:formatCode>0.0</c:formatCode>
                <c:ptCount val="21"/>
                <c:pt idx="0">
                  <c:v>-0.56255103084834557</c:v>
                </c:pt>
                <c:pt idx="1">
                  <c:v>-0.89763833675852522</c:v>
                </c:pt>
                <c:pt idx="2">
                  <c:v>-2.3694582932237567</c:v>
                </c:pt>
                <c:pt idx="3">
                  <c:v>-1.6913388286580471</c:v>
                </c:pt>
                <c:pt idx="4">
                  <c:v>-1.094350276953608</c:v>
                </c:pt>
                <c:pt idx="5">
                  <c:v>-2.0332249909714699</c:v>
                </c:pt>
                <c:pt idx="6">
                  <c:v>-2.2933217477656407</c:v>
                </c:pt>
                <c:pt idx="7">
                  <c:v>0.13040494166094696</c:v>
                </c:pt>
                <c:pt idx="8">
                  <c:v>-1.6134372132356911</c:v>
                </c:pt>
                <c:pt idx="9">
                  <c:v>-1.968419196371644</c:v>
                </c:pt>
                <c:pt idx="10">
                  <c:v>-2.2448843854483505</c:v>
                </c:pt>
                <c:pt idx="11">
                  <c:v>-1.6733227903657546</c:v>
                </c:pt>
                <c:pt idx="12">
                  <c:v>-1.8721769166308984</c:v>
                </c:pt>
                <c:pt idx="13">
                  <c:v>-1.1176440969798023</c:v>
                </c:pt>
                <c:pt idx="14">
                  <c:v>-2.0965545606331721</c:v>
                </c:pt>
                <c:pt idx="15">
                  <c:v>-1.4635105986833323</c:v>
                </c:pt>
                <c:pt idx="16">
                  <c:v>-1.5612595675351542</c:v>
                </c:pt>
                <c:pt idx="17">
                  <c:v>-2.2591466846785995</c:v>
                </c:pt>
                <c:pt idx="18">
                  <c:v>-2.4433054365381279</c:v>
                </c:pt>
                <c:pt idx="19">
                  <c:v>-2.1883007021730201</c:v>
                </c:pt>
                <c:pt idx="20">
                  <c:v>-2.4538549466009245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21568"/>
        <c:axId val="322460080"/>
      </c:scatterChart>
      <c:valAx>
        <c:axId val="46452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2460080"/>
        <c:crossesAt val="-9"/>
        <c:crossBetween val="midCat"/>
      </c:valAx>
      <c:valAx>
        <c:axId val="322460080"/>
        <c:scaling>
          <c:orientation val="minMax"/>
          <c:min val="-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45215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457232813"/>
          <c:y val="4.1234984902653198E-2"/>
          <c:w val="0.85178750737465103"/>
          <c:h val="0.80293939508649703"/>
        </c:manualLayout>
      </c:layout>
      <c:scatterChart>
        <c:scatterStyle val="lineMarker"/>
        <c:varyColors val="0"/>
        <c:ser>
          <c:idx val="0"/>
          <c:order val="0"/>
          <c:tx>
            <c:v>2008 recession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Data!$BE$6:$BE$57</c:f>
              <c:numCache>
                <c:formatCode>0.0</c:formatCode>
                <c:ptCount val="52"/>
                <c:pt idx="0">
                  <c:v>6.091666666666665</c:v>
                </c:pt>
                <c:pt idx="1">
                  <c:v>1.8583333333333325</c:v>
                </c:pt>
                <c:pt idx="2">
                  <c:v>6.783333333333335</c:v>
                </c:pt>
                <c:pt idx="3">
                  <c:v>2.6083333333333325</c:v>
                </c:pt>
                <c:pt idx="4">
                  <c:v>6.991666666666668</c:v>
                </c:pt>
                <c:pt idx="5">
                  <c:v>5.1333333333333346</c:v>
                </c:pt>
                <c:pt idx="6">
                  <c:v>4.7166666666666677</c:v>
                </c:pt>
                <c:pt idx="7">
                  <c:v>4.5166666666666675</c:v>
                </c:pt>
                <c:pt idx="8">
                  <c:v>4.6916666666666655</c:v>
                </c:pt>
                <c:pt idx="9">
                  <c:v>7.283333333333335</c:v>
                </c:pt>
                <c:pt idx="10">
                  <c:v>5.583333333333333</c:v>
                </c:pt>
                <c:pt idx="11">
                  <c:v>4.1833333333333318</c:v>
                </c:pt>
                <c:pt idx="12">
                  <c:v>5.7916666666666679</c:v>
                </c:pt>
                <c:pt idx="13">
                  <c:v>5.3916666666666684</c:v>
                </c:pt>
                <c:pt idx="14">
                  <c:v>5.4750000000000014</c:v>
                </c:pt>
                <c:pt idx="15">
                  <c:v>2.5083333333333337</c:v>
                </c:pt>
                <c:pt idx="16">
                  <c:v>3.049999999999998</c:v>
                </c:pt>
                <c:pt idx="17">
                  <c:v>4.5749999999999993</c:v>
                </c:pt>
                <c:pt idx="18">
                  <c:v>3.6666666666666665</c:v>
                </c:pt>
                <c:pt idx="19">
                  <c:v>3.4250000000000016</c:v>
                </c:pt>
                <c:pt idx="20">
                  <c:v>4.375</c:v>
                </c:pt>
                <c:pt idx="21">
                  <c:v>3.791666666666667</c:v>
                </c:pt>
                <c:pt idx="22">
                  <c:v>5.5666666666666655</c:v>
                </c:pt>
                <c:pt idx="23">
                  <c:v>2.6749999999999989</c:v>
                </c:pt>
                <c:pt idx="24">
                  <c:v>4.1916666666666664</c:v>
                </c:pt>
                <c:pt idx="25">
                  <c:v>4.2999999999999989</c:v>
                </c:pt>
                <c:pt idx="26">
                  <c:v>3.4499999999999988</c:v>
                </c:pt>
                <c:pt idx="27">
                  <c:v>1.7333333333333334</c:v>
                </c:pt>
                <c:pt idx="28">
                  <c:v>9.0749999999999993</c:v>
                </c:pt>
                <c:pt idx="29">
                  <c:v>2.5916666666666672</c:v>
                </c:pt>
                <c:pt idx="30">
                  <c:v>5.2750000000000012</c:v>
                </c:pt>
                <c:pt idx="31">
                  <c:v>4.4583333333333339</c:v>
                </c:pt>
                <c:pt idx="32">
                  <c:v>4.0500000000000007</c:v>
                </c:pt>
                <c:pt idx="33">
                  <c:v>6.1583333333333332</c:v>
                </c:pt>
                <c:pt idx="34">
                  <c:v>0.71666666666666767</c:v>
                </c:pt>
                <c:pt idx="35">
                  <c:v>4.3166666666666682</c:v>
                </c:pt>
                <c:pt idx="36">
                  <c:v>2.799999999999998</c:v>
                </c:pt>
                <c:pt idx="37">
                  <c:v>5.4833333333333325</c:v>
                </c:pt>
                <c:pt idx="38">
                  <c:v>4.0916666666666641</c:v>
                </c:pt>
                <c:pt idx="39">
                  <c:v>5.1750000000000025</c:v>
                </c:pt>
                <c:pt idx="40">
                  <c:v>6.4499999999999975</c:v>
                </c:pt>
                <c:pt idx="41">
                  <c:v>5.6000000000000023</c:v>
                </c:pt>
                <c:pt idx="42">
                  <c:v>2.1583333333333323</c:v>
                </c:pt>
                <c:pt idx="43">
                  <c:v>5.0083333333333346</c:v>
                </c:pt>
                <c:pt idx="44">
                  <c:v>3.8250000000000011</c:v>
                </c:pt>
                <c:pt idx="45">
                  <c:v>5.4083333333333332</c:v>
                </c:pt>
                <c:pt idx="46">
                  <c:v>2.4750000000000005</c:v>
                </c:pt>
                <c:pt idx="47">
                  <c:v>3.8499999999999983</c:v>
                </c:pt>
                <c:pt idx="48">
                  <c:v>5.383333333333332</c:v>
                </c:pt>
                <c:pt idx="49">
                  <c:v>4.2333333333333343</c:v>
                </c:pt>
                <c:pt idx="50">
                  <c:v>3.6916666666666664</c:v>
                </c:pt>
              </c:numCache>
            </c:numRef>
          </c:xVal>
          <c:yVal>
            <c:numRef>
              <c:f>Data!$BF$6:$BF$57</c:f>
              <c:numCache>
                <c:formatCode>0.0</c:formatCode>
                <c:ptCount val="52"/>
                <c:pt idx="0">
                  <c:v>-1.7007575757575744</c:v>
                </c:pt>
                <c:pt idx="1">
                  <c:v>-0.75984848484848566</c:v>
                </c:pt>
                <c:pt idx="2">
                  <c:v>-2.1833333333333353</c:v>
                </c:pt>
                <c:pt idx="3">
                  <c:v>-0.63409090909090882</c:v>
                </c:pt>
                <c:pt idx="4">
                  <c:v>-1.7416666666666689</c:v>
                </c:pt>
                <c:pt idx="5">
                  <c:v>-0.95227272727272805</c:v>
                </c:pt>
                <c:pt idx="6">
                  <c:v>-0.99166666666666892</c:v>
                </c:pt>
                <c:pt idx="7">
                  <c:v>-1.1886363636363635</c:v>
                </c:pt>
                <c:pt idx="8">
                  <c:v>-1.01212121212121</c:v>
                </c:pt>
                <c:pt idx="9">
                  <c:v>-2.4666666666666686</c:v>
                </c:pt>
                <c:pt idx="10">
                  <c:v>-1.2606060606060598</c:v>
                </c:pt>
                <c:pt idx="11">
                  <c:v>-0.74924242424242227</c:v>
                </c:pt>
                <c:pt idx="12">
                  <c:v>-1.2045454545454559</c:v>
                </c:pt>
                <c:pt idx="13">
                  <c:v>-1.577272727272728</c:v>
                </c:pt>
                <c:pt idx="14">
                  <c:v>-1.8946969696969713</c:v>
                </c:pt>
                <c:pt idx="15">
                  <c:v>-1.0666666666666664</c:v>
                </c:pt>
                <c:pt idx="16">
                  <c:v>-1.1234848484848472</c:v>
                </c:pt>
                <c:pt idx="17">
                  <c:v>-1.7734848484848467</c:v>
                </c:pt>
                <c:pt idx="18">
                  <c:v>-0.45681818181818201</c:v>
                </c:pt>
                <c:pt idx="19">
                  <c:v>-0.79545454545454497</c:v>
                </c:pt>
                <c:pt idx="20">
                  <c:v>-1.0628787878787884</c:v>
                </c:pt>
                <c:pt idx="21">
                  <c:v>-1.8810606060606077</c:v>
                </c:pt>
                <c:pt idx="22">
                  <c:v>-3.7871212121212103</c:v>
                </c:pt>
                <c:pt idx="23">
                  <c:v>-1.6060606060606046</c:v>
                </c:pt>
                <c:pt idx="24">
                  <c:v>-1.4098484848484851</c:v>
                </c:pt>
                <c:pt idx="25">
                  <c:v>-2.1689393939393904</c:v>
                </c:pt>
                <c:pt idx="26">
                  <c:v>-0.68333333333333268</c:v>
                </c:pt>
                <c:pt idx="27">
                  <c:v>-0.75530303030303125</c:v>
                </c:pt>
                <c:pt idx="28">
                  <c:v>-1.906060606060608</c:v>
                </c:pt>
                <c:pt idx="29">
                  <c:v>-0.79696969696969688</c:v>
                </c:pt>
                <c:pt idx="30">
                  <c:v>-0.15606060606060623</c:v>
                </c:pt>
                <c:pt idx="31">
                  <c:v>-1.2515151515151519</c:v>
                </c:pt>
                <c:pt idx="32">
                  <c:v>7.2727272727272307E-2</c:v>
                </c:pt>
                <c:pt idx="33">
                  <c:v>-1.3522727272727284</c:v>
                </c:pt>
                <c:pt idx="34">
                  <c:v>-0.78863636363636447</c:v>
                </c:pt>
                <c:pt idx="35">
                  <c:v>-2.6946969696969694</c:v>
                </c:pt>
                <c:pt idx="36">
                  <c:v>-1.6462121212121197</c:v>
                </c:pt>
                <c:pt idx="37">
                  <c:v>-2.0234848484848467</c:v>
                </c:pt>
                <c:pt idx="38">
                  <c:v>-0.69621212121212039</c:v>
                </c:pt>
                <c:pt idx="39">
                  <c:v>-1.8742424242424232</c:v>
                </c:pt>
                <c:pt idx="40">
                  <c:v>-0.86590909090908674</c:v>
                </c:pt>
                <c:pt idx="41">
                  <c:v>-2.1015151515151551</c:v>
                </c:pt>
                <c:pt idx="42">
                  <c:v>-0.68787878787878753</c:v>
                </c:pt>
                <c:pt idx="43">
                  <c:v>-1.6939393939393952</c:v>
                </c:pt>
                <c:pt idx="44">
                  <c:v>-1.2659090909090915</c:v>
                </c:pt>
                <c:pt idx="45">
                  <c:v>-2.2999999999999998</c:v>
                </c:pt>
                <c:pt idx="46">
                  <c:v>-1.4075757575757581</c:v>
                </c:pt>
                <c:pt idx="47">
                  <c:v>-1.1810606060606039</c:v>
                </c:pt>
                <c:pt idx="48">
                  <c:v>-1.6075757575757574</c:v>
                </c:pt>
                <c:pt idx="49">
                  <c:v>-1.2583333333333346</c:v>
                </c:pt>
                <c:pt idx="50">
                  <c:v>-1.4681818181818178</c:v>
                </c:pt>
              </c:numCache>
            </c:numRef>
          </c:yVal>
          <c:smooth val="0"/>
        </c:ser>
        <c:ser>
          <c:idx val="1"/>
          <c:order val="1"/>
          <c:tx>
            <c:v>1980 recession</c:v>
          </c:tx>
          <c:spPr>
            <a:ln w="28575">
              <a:noFill/>
            </a:ln>
          </c:spPr>
          <c:marker>
            <c:symbol val="square"/>
            <c:size val="4"/>
          </c:marker>
          <c:trendline>
            <c:spPr>
              <a:ln w="22225"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Data!$BG$6:$BG$57</c:f>
              <c:numCache>
                <c:formatCode>0.0</c:formatCode>
                <c:ptCount val="52"/>
                <c:pt idx="0">
                  <c:v>6.2583333333333355</c:v>
                </c:pt>
                <c:pt idx="1">
                  <c:v>0.75833333333333286</c:v>
                </c:pt>
                <c:pt idx="2">
                  <c:v>4.8499999999999988</c:v>
                </c:pt>
                <c:pt idx="3">
                  <c:v>3.2250000000000005</c:v>
                </c:pt>
                <c:pt idx="4">
                  <c:v>3.7749999999999986</c:v>
                </c:pt>
                <c:pt idx="5">
                  <c:v>2.9499999999999993</c:v>
                </c:pt>
                <c:pt idx="6">
                  <c:v>1.6166666666666663</c:v>
                </c:pt>
                <c:pt idx="7">
                  <c:v>1.3749999999999991</c:v>
                </c:pt>
                <c:pt idx="8">
                  <c:v>4.1583333333333323</c:v>
                </c:pt>
                <c:pt idx="9">
                  <c:v>2.4083333333333323</c:v>
                </c:pt>
                <c:pt idx="10">
                  <c:v>2.5333333333333332</c:v>
                </c:pt>
                <c:pt idx="11">
                  <c:v>0.29999999999999893</c:v>
                </c:pt>
                <c:pt idx="12">
                  <c:v>3.3</c:v>
                </c:pt>
                <c:pt idx="13">
                  <c:v>5.7249999999999988</c:v>
                </c:pt>
                <c:pt idx="14">
                  <c:v>5.4916666666666636</c:v>
                </c:pt>
                <c:pt idx="15">
                  <c:v>3.625</c:v>
                </c:pt>
                <c:pt idx="16">
                  <c:v>3.3000000000000007</c:v>
                </c:pt>
                <c:pt idx="17">
                  <c:v>5.0583333333333353</c:v>
                </c:pt>
                <c:pt idx="18">
                  <c:v>3.7999999999999989</c:v>
                </c:pt>
                <c:pt idx="19">
                  <c:v>1.7833333333333359</c:v>
                </c:pt>
                <c:pt idx="20">
                  <c:v>2.3916666666666666</c:v>
                </c:pt>
                <c:pt idx="21">
                  <c:v>2.5083333333333329</c:v>
                </c:pt>
                <c:pt idx="22">
                  <c:v>7.6916666666666682</c:v>
                </c:pt>
                <c:pt idx="23">
                  <c:v>3.7083333333333339</c:v>
                </c:pt>
                <c:pt idx="24">
                  <c:v>5.7249999999999988</c:v>
                </c:pt>
                <c:pt idx="25">
                  <c:v>4.549999999999998</c:v>
                </c:pt>
                <c:pt idx="26">
                  <c:v>2.7583333333333337</c:v>
                </c:pt>
                <c:pt idx="27">
                  <c:v>2.8333333333333348</c:v>
                </c:pt>
                <c:pt idx="28">
                  <c:v>5.6</c:v>
                </c:pt>
                <c:pt idx="29">
                  <c:v>3.6916666666666678</c:v>
                </c:pt>
                <c:pt idx="30">
                  <c:v>1.7999999999999998</c:v>
                </c:pt>
                <c:pt idx="31">
                  <c:v>2.416666666666667</c:v>
                </c:pt>
                <c:pt idx="32">
                  <c:v>1.3666666666666654</c:v>
                </c:pt>
                <c:pt idx="33">
                  <c:v>4.6499999999999995</c:v>
                </c:pt>
                <c:pt idx="34">
                  <c:v>1.6583333333333341</c:v>
                </c:pt>
                <c:pt idx="35">
                  <c:v>6.8166666666666709</c:v>
                </c:pt>
                <c:pt idx="36">
                  <c:v>2.95</c:v>
                </c:pt>
                <c:pt idx="37">
                  <c:v>4.9833333333333316</c:v>
                </c:pt>
                <c:pt idx="38">
                  <c:v>4.4166666666666687</c:v>
                </c:pt>
                <c:pt idx="39">
                  <c:v>5.8749999999999964</c:v>
                </c:pt>
                <c:pt idx="40">
                  <c:v>3.0583333333333327</c:v>
                </c:pt>
                <c:pt idx="41">
                  <c:v>5.9166666666666652</c:v>
                </c:pt>
                <c:pt idx="42">
                  <c:v>2.0666666666666669</c:v>
                </c:pt>
                <c:pt idx="43">
                  <c:v>5.6249999999999973</c:v>
                </c:pt>
                <c:pt idx="44">
                  <c:v>2.4583333333333339</c:v>
                </c:pt>
                <c:pt idx="45">
                  <c:v>3.9333333333333327</c:v>
                </c:pt>
                <c:pt idx="46">
                  <c:v>2.3666666666666654</c:v>
                </c:pt>
                <c:pt idx="47">
                  <c:v>2.583333333333333</c:v>
                </c:pt>
                <c:pt idx="48">
                  <c:v>5.1583333333333332</c:v>
                </c:pt>
                <c:pt idx="50">
                  <c:v>5.7666666666666666</c:v>
                </c:pt>
              </c:numCache>
            </c:numRef>
          </c:xVal>
          <c:yVal>
            <c:numRef>
              <c:f>Data!$BH$6:$BH$57</c:f>
              <c:numCache>
                <c:formatCode>0.0</c:formatCode>
                <c:ptCount val="52"/>
                <c:pt idx="0">
                  <c:v>-2.7083333333333375</c:v>
                </c:pt>
                <c:pt idx="1">
                  <c:v>0</c:v>
                </c:pt>
                <c:pt idx="2">
                  <c:v>-4.9916666666666645</c:v>
                </c:pt>
                <c:pt idx="3">
                  <c:v>-1.0000000000000018</c:v>
                </c:pt>
                <c:pt idx="4">
                  <c:v>-2.2333333333333316</c:v>
                </c:pt>
                <c:pt idx="5">
                  <c:v>-2.1166666666666663</c:v>
                </c:pt>
                <c:pt idx="6">
                  <c:v>-2.2833333333333332</c:v>
                </c:pt>
                <c:pt idx="7">
                  <c:v>-2.3000000000000007</c:v>
                </c:pt>
                <c:pt idx="8">
                  <c:v>-1.7416666666666671</c:v>
                </c:pt>
                <c:pt idx="9">
                  <c:v>-1.8166666666666655</c:v>
                </c:pt>
                <c:pt idx="10">
                  <c:v>-1.5916666666666677</c:v>
                </c:pt>
                <c:pt idx="11">
                  <c:v>-0.56666666666666643</c:v>
                </c:pt>
                <c:pt idx="12">
                  <c:v>-1.6833333333333318</c:v>
                </c:pt>
                <c:pt idx="13">
                  <c:v>-2.216666666666665</c:v>
                </c:pt>
                <c:pt idx="14">
                  <c:v>-3.5249999999999986</c:v>
                </c:pt>
                <c:pt idx="15">
                  <c:v>-0.81666666666666643</c:v>
                </c:pt>
                <c:pt idx="16">
                  <c:v>-1.4333333333333345</c:v>
                </c:pt>
                <c:pt idx="17">
                  <c:v>-1.4500000000000011</c:v>
                </c:pt>
                <c:pt idx="18">
                  <c:v>-0.38333333333333286</c:v>
                </c:pt>
                <c:pt idx="19">
                  <c:v>-2.2583333333333355</c:v>
                </c:pt>
                <c:pt idx="20">
                  <c:v>-3.1333333333333329</c:v>
                </c:pt>
                <c:pt idx="21">
                  <c:v>-3.1499999999999995</c:v>
                </c:pt>
                <c:pt idx="22">
                  <c:v>-4.2083333333333339</c:v>
                </c:pt>
                <c:pt idx="23">
                  <c:v>-1.7583333333333337</c:v>
                </c:pt>
                <c:pt idx="24">
                  <c:v>-0.50833333333333464</c:v>
                </c:pt>
                <c:pt idx="25">
                  <c:v>-2.049999999999998</c:v>
                </c:pt>
                <c:pt idx="26">
                  <c:v>-0.4083333333333341</c:v>
                </c:pt>
                <c:pt idx="27">
                  <c:v>-1.2250000000000014</c:v>
                </c:pt>
                <c:pt idx="28">
                  <c:v>-2.9750000000000005</c:v>
                </c:pt>
                <c:pt idx="29">
                  <c:v>-2.6000000000000023</c:v>
                </c:pt>
                <c:pt idx="30">
                  <c:v>-2.4749999999999996</c:v>
                </c:pt>
                <c:pt idx="31">
                  <c:v>-0.94166666666666998</c:v>
                </c:pt>
                <c:pt idx="32">
                  <c:v>-1.4416666666666647</c:v>
                </c:pt>
                <c:pt idx="33">
                  <c:v>-2.7416666666666663</c:v>
                </c:pt>
                <c:pt idx="34">
                  <c:v>-0.3416666666666659</c:v>
                </c:pt>
                <c:pt idx="35">
                  <c:v>-3.266666666666671</c:v>
                </c:pt>
                <c:pt idx="36">
                  <c:v>0.83333333333333215</c:v>
                </c:pt>
                <c:pt idx="37">
                  <c:v>-2.3000000000000007</c:v>
                </c:pt>
                <c:pt idx="38">
                  <c:v>-2.0666666666666682</c:v>
                </c:pt>
                <c:pt idx="39">
                  <c:v>-2.2333333333333307</c:v>
                </c:pt>
                <c:pt idx="40">
                  <c:v>-3.6666666666666661</c:v>
                </c:pt>
                <c:pt idx="41">
                  <c:v>-4.0583333333333327</c:v>
                </c:pt>
                <c:pt idx="42">
                  <c:v>-1.0250000000000004</c:v>
                </c:pt>
                <c:pt idx="43">
                  <c:v>-2.6749999999999989</c:v>
                </c:pt>
                <c:pt idx="44">
                  <c:v>-0.65833333333333321</c:v>
                </c:pt>
                <c:pt idx="45">
                  <c:v>-1.8666666666666654</c:v>
                </c:pt>
                <c:pt idx="46">
                  <c:v>-2.3583333333333316</c:v>
                </c:pt>
                <c:pt idx="47">
                  <c:v>-2.2750000000000004</c:v>
                </c:pt>
                <c:pt idx="48">
                  <c:v>-2.6749999999999972</c:v>
                </c:pt>
                <c:pt idx="50">
                  <c:v>-2.9583333333333348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Data!$BO$55</c:f>
              <c:numCache>
                <c:formatCode>0.0</c:formatCode>
                <c:ptCount val="1"/>
                <c:pt idx="0">
                  <c:v>7.2916666666666679</c:v>
                </c:pt>
              </c:numCache>
            </c:numRef>
          </c:xVal>
          <c:yVal>
            <c:numRef>
              <c:f>Data!$BP$55</c:f>
              <c:numCache>
                <c:formatCode>0.0</c:formatCode>
                <c:ptCount val="1"/>
                <c:pt idx="0">
                  <c:v>0.46666666666666679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408240"/>
        <c:axId val="324408800"/>
      </c:scatterChart>
      <c:valAx>
        <c:axId val="32440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UE in</a:t>
                </a:r>
                <a:r>
                  <a:rPr lang="en-US" baseline="0"/>
                  <a:t> peak UE year relative to year prior start of recession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4408800"/>
        <c:crossesAt val="-6"/>
        <c:crossBetween val="midCat"/>
      </c:valAx>
      <c:valAx>
        <c:axId val="324408800"/>
        <c:scaling>
          <c:orientation val="minMax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 in two years after the peak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4408240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06129167413701"/>
          <c:y val="2.58832498959004E-2"/>
          <c:w val="0.88995381071871504"/>
          <c:h val="7.8849557103380402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Germany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Data!$E$98:$E$107</c:f>
              <c:numCache>
                <c:formatCode>0.0</c:formatCode>
                <c:ptCount val="10"/>
                <c:pt idx="0">
                  <c:v>3.7351579999999998</c:v>
                </c:pt>
                <c:pt idx="1">
                  <c:v>2.4039589999999995</c:v>
                </c:pt>
                <c:pt idx="2">
                  <c:v>2.3855374999999999</c:v>
                </c:pt>
                <c:pt idx="3">
                  <c:v>4.1168020000000007</c:v>
                </c:pt>
                <c:pt idx="4">
                  <c:v>5.4910014999999994</c:v>
                </c:pt>
                <c:pt idx="5">
                  <c:v>3.1684749999999999</c:v>
                </c:pt>
                <c:pt idx="6">
                  <c:v>3.5173019999999999</c:v>
                </c:pt>
                <c:pt idx="7">
                  <c:v>3.9742519999999999</c:v>
                </c:pt>
                <c:pt idx="8">
                  <c:v>3.026122</c:v>
                </c:pt>
                <c:pt idx="9">
                  <c:v>2.3574739999999998</c:v>
                </c:pt>
              </c:numCache>
            </c:numRef>
          </c:xVal>
          <c:yVal>
            <c:numRef>
              <c:f>Data!$F$98:$F$107</c:f>
              <c:numCache>
                <c:formatCode>0.0</c:formatCode>
                <c:ptCount val="10"/>
                <c:pt idx="0">
                  <c:v>-0.1840174999999995</c:v>
                </c:pt>
                <c:pt idx="1">
                  <c:v>-1.7610339999999995</c:v>
                </c:pt>
                <c:pt idx="2">
                  <c:v>-2.1499034999999997</c:v>
                </c:pt>
                <c:pt idx="3">
                  <c:v>-1.0433220000000007</c:v>
                </c:pt>
                <c:pt idx="4">
                  <c:v>1.6808969999999999</c:v>
                </c:pt>
                <c:pt idx="5">
                  <c:v>1.4190744999999998</c:v>
                </c:pt>
                <c:pt idx="6">
                  <c:v>-2.1263709999999998</c:v>
                </c:pt>
                <c:pt idx="7">
                  <c:v>-0.82645250000000026</c:v>
                </c:pt>
                <c:pt idx="8">
                  <c:v>0.39708150000000053</c:v>
                </c:pt>
                <c:pt idx="9">
                  <c:v>-1.3969655000000003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62320"/>
        <c:axId val="322462880"/>
      </c:scatterChart>
      <c:valAx>
        <c:axId val="322462320"/>
        <c:scaling>
          <c:orientation val="minMax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2462880"/>
        <c:crossesAt val="-9"/>
        <c:crossBetween val="midCat"/>
      </c:valAx>
      <c:valAx>
        <c:axId val="322462880"/>
        <c:scaling>
          <c:orientation val="minMax"/>
          <c:min val="-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2462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France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Data!$E$110:$E$117</c:f>
              <c:numCache>
                <c:formatCode>0.0</c:formatCode>
                <c:ptCount val="8"/>
                <c:pt idx="0">
                  <c:v>3.1601525000000006</c:v>
                </c:pt>
                <c:pt idx="1">
                  <c:v>5.6079594999999989</c:v>
                </c:pt>
                <c:pt idx="2">
                  <c:v>6.406515999999999</c:v>
                </c:pt>
                <c:pt idx="3">
                  <c:v>5.1280265000000007</c:v>
                </c:pt>
                <c:pt idx="4">
                  <c:v>4.7121595000000003</c:v>
                </c:pt>
                <c:pt idx="5">
                  <c:v>4.8837164999999993</c:v>
                </c:pt>
                <c:pt idx="6">
                  <c:v>4.5002095000000004</c:v>
                </c:pt>
                <c:pt idx="7">
                  <c:v>5.7271805000000011</c:v>
                </c:pt>
              </c:numCache>
            </c:numRef>
          </c:xVal>
          <c:yVal>
            <c:numRef>
              <c:f>Data!$F$110:$F$117</c:f>
              <c:numCache>
                <c:formatCode>0.0</c:formatCode>
                <c:ptCount val="8"/>
                <c:pt idx="0">
                  <c:v>0.25135499999999933</c:v>
                </c:pt>
                <c:pt idx="1">
                  <c:v>0.15876100000000193</c:v>
                </c:pt>
                <c:pt idx="2">
                  <c:v>1.3834030000000013</c:v>
                </c:pt>
                <c:pt idx="3">
                  <c:v>-1.0138389999999999</c:v>
                </c:pt>
                <c:pt idx="4">
                  <c:v>0.69213749999999941</c:v>
                </c:pt>
                <c:pt idx="5">
                  <c:v>-3.4475000000000477E-3</c:v>
                </c:pt>
                <c:pt idx="6">
                  <c:v>-0.47272449999999999</c:v>
                </c:pt>
                <c:pt idx="7">
                  <c:v>-0.24424000000000134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96016"/>
        <c:axId val="322496576"/>
      </c:scatterChart>
      <c:valAx>
        <c:axId val="322496016"/>
        <c:scaling>
          <c:orientation val="minMax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2496576"/>
        <c:crossesAt val="-9"/>
        <c:crossBetween val="midCat"/>
      </c:valAx>
      <c:valAx>
        <c:axId val="3224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224960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Belgium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tx>
            <c:v>Brussels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Data!$E$119</c:f>
              <c:numCache>
                <c:formatCode>0.0</c:formatCode>
                <c:ptCount val="1"/>
                <c:pt idx="0">
                  <c:v>7.1873269999999998</c:v>
                </c:pt>
              </c:numCache>
            </c:numRef>
          </c:xVal>
          <c:yVal>
            <c:numRef>
              <c:f>Data!$F$119</c:f>
              <c:numCache>
                <c:formatCode>0.0</c:formatCode>
                <c:ptCount val="1"/>
                <c:pt idx="0">
                  <c:v>-2.3751180000000005</c:v>
                </c:pt>
              </c:numCache>
            </c:numRef>
          </c:yVal>
          <c:smooth val="0"/>
        </c:ser>
        <c:ser>
          <c:idx val="1"/>
          <c:order val="1"/>
          <c:tx>
            <c:v>Flemish Regions</c:v>
          </c:tx>
          <c:spPr>
            <a:ln w="28575">
              <a:noFill/>
            </a:ln>
          </c:spPr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Data!$E$120:$E$124</c:f>
              <c:numCache>
                <c:formatCode>0.0</c:formatCode>
                <c:ptCount val="5"/>
                <c:pt idx="0">
                  <c:v>6.8096105000000007</c:v>
                </c:pt>
                <c:pt idx="1">
                  <c:v>9.9356860000000005</c:v>
                </c:pt>
                <c:pt idx="2">
                  <c:v>7.0396850000000004</c:v>
                </c:pt>
                <c:pt idx="3">
                  <c:v>6.2225774999999999</c:v>
                </c:pt>
                <c:pt idx="4">
                  <c:v>6.5535710000000007</c:v>
                </c:pt>
              </c:numCache>
            </c:numRef>
          </c:xVal>
          <c:yVal>
            <c:numRef>
              <c:f>Data!$F$120:$F$124</c:f>
              <c:numCache>
                <c:formatCode>0.0</c:formatCode>
                <c:ptCount val="5"/>
                <c:pt idx="0">
                  <c:v>-4.6240500000000004</c:v>
                </c:pt>
                <c:pt idx="1">
                  <c:v>-8.0857690000000009</c:v>
                </c:pt>
                <c:pt idx="2">
                  <c:v>-5.7290050000000008</c:v>
                </c:pt>
                <c:pt idx="3">
                  <c:v>-3.976496</c:v>
                </c:pt>
                <c:pt idx="4">
                  <c:v>-6.047797000000001</c:v>
                </c:pt>
              </c:numCache>
            </c:numRef>
          </c:yVal>
          <c:smooth val="0"/>
        </c:ser>
        <c:ser>
          <c:idx val="2"/>
          <c:order val="2"/>
          <c:tx>
            <c:v>Wallon Regions</c:v>
          </c:tx>
          <c:spPr>
            <a:ln w="28575">
              <a:noFill/>
            </a:ln>
          </c:spPr>
          <c:trendline>
            <c:spPr>
              <a:ln>
                <a:solidFill>
                  <a:srgbClr val="92D05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Data!$E$125:$E$129</c:f>
              <c:numCache>
                <c:formatCode>0.0</c:formatCode>
                <c:ptCount val="5"/>
                <c:pt idx="0">
                  <c:v>6.2225774999999999</c:v>
                </c:pt>
                <c:pt idx="1">
                  <c:v>9.9802049999999998</c:v>
                </c:pt>
                <c:pt idx="2">
                  <c:v>7.3847185</c:v>
                </c:pt>
                <c:pt idx="3">
                  <c:v>4.3011465000000006</c:v>
                </c:pt>
                <c:pt idx="4">
                  <c:v>7.4071280000000002</c:v>
                </c:pt>
              </c:numCache>
            </c:numRef>
          </c:xVal>
          <c:yVal>
            <c:numRef>
              <c:f>Data!$F$125:$F$129</c:f>
              <c:numCache>
                <c:formatCode>0.0</c:formatCode>
                <c:ptCount val="5"/>
                <c:pt idx="0">
                  <c:v>-3.976496</c:v>
                </c:pt>
                <c:pt idx="1">
                  <c:v>-2.9745799999999996</c:v>
                </c:pt>
                <c:pt idx="2">
                  <c:v>-3.2359299999999998</c:v>
                </c:pt>
                <c:pt idx="3">
                  <c:v>-1.8047540000000009</c:v>
                </c:pt>
                <c:pt idx="4">
                  <c:v>-2.0137529999999995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528656"/>
        <c:axId val="461529216"/>
      </c:scatterChart>
      <c:valAx>
        <c:axId val="461528656"/>
        <c:scaling>
          <c:orientation val="minMax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29216"/>
        <c:crossesAt val="-9"/>
        <c:crossBetween val="midCat"/>
      </c:valAx>
      <c:valAx>
        <c:axId val="461529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2865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1526290463691999"/>
          <c:y val="3.8619130941965601E-3"/>
          <c:w val="0.245569116360455"/>
          <c:h val="0.29744787109944598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Austria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Data!$E$131:$E$139</c:f>
              <c:numCache>
                <c:formatCode>0.0</c:formatCode>
                <c:ptCount val="9"/>
                <c:pt idx="0">
                  <c:v>2.6253687916041279</c:v>
                </c:pt>
                <c:pt idx="1">
                  <c:v>1.4376916996408111</c:v>
                </c:pt>
                <c:pt idx="2">
                  <c:v>1.2963013047895446</c:v>
                </c:pt>
                <c:pt idx="3">
                  <c:v>1.7442778121617337</c:v>
                </c:pt>
                <c:pt idx="4">
                  <c:v>1.8208865708244861</c:v>
                </c:pt>
                <c:pt idx="5">
                  <c:v>0.96440395564087167</c:v>
                </c:pt>
                <c:pt idx="6">
                  <c:v>1.6714691916596234</c:v>
                </c:pt>
                <c:pt idx="7">
                  <c:v>1.0167651137208629</c:v>
                </c:pt>
                <c:pt idx="8">
                  <c:v>2.7157479185532951</c:v>
                </c:pt>
              </c:numCache>
            </c:numRef>
          </c:xVal>
          <c:yVal>
            <c:numRef>
              <c:f>Data!$F$131:$F$139</c:f>
              <c:numCache>
                <c:formatCode>0.0</c:formatCode>
                <c:ptCount val="9"/>
                <c:pt idx="0">
                  <c:v>-1.4499918322428655</c:v>
                </c:pt>
                <c:pt idx="1">
                  <c:v>-1.3391657535360424</c:v>
                </c:pt>
                <c:pt idx="2">
                  <c:v>0.52839496524231544</c:v>
                </c:pt>
                <c:pt idx="3">
                  <c:v>-0.8283477018692964</c:v>
                </c:pt>
                <c:pt idx="4">
                  <c:v>-1.1895563466841761</c:v>
                </c:pt>
                <c:pt idx="5">
                  <c:v>-0.4252636796442717</c:v>
                </c:pt>
                <c:pt idx="6">
                  <c:v>-1.682624086104755</c:v>
                </c:pt>
                <c:pt idx="7">
                  <c:v>-0.63002606105733472</c:v>
                </c:pt>
                <c:pt idx="8">
                  <c:v>0.56781868467071916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532016"/>
        <c:axId val="461532576"/>
      </c:scatterChart>
      <c:valAx>
        <c:axId val="46153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32576"/>
        <c:crossesAt val="-9"/>
        <c:crossBetween val="midCat"/>
      </c:valAx>
      <c:valAx>
        <c:axId val="461532576"/>
        <c:scaling>
          <c:orientation val="minMax"/>
          <c:min val="-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320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Finland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Data!$E$141:$E$152</c:f>
              <c:numCache>
                <c:formatCode>0.0</c:formatCode>
                <c:ptCount val="12"/>
                <c:pt idx="0">
                  <c:v>-0.37501749397366479</c:v>
                </c:pt>
                <c:pt idx="1">
                  <c:v>1.115816129611451</c:v>
                </c:pt>
                <c:pt idx="2">
                  <c:v>-1.2977629126000658</c:v>
                </c:pt>
                <c:pt idx="3">
                  <c:v>1.7540827736655444</c:v>
                </c:pt>
                <c:pt idx="4">
                  <c:v>1.8015353760360391</c:v>
                </c:pt>
                <c:pt idx="5">
                  <c:v>4.0116070523780856E-2</c:v>
                </c:pt>
                <c:pt idx="6">
                  <c:v>-0.54223954642097816</c:v>
                </c:pt>
                <c:pt idx="7">
                  <c:v>0.34486165230054588</c:v>
                </c:pt>
                <c:pt idx="8">
                  <c:v>-1.2990688277911948</c:v>
                </c:pt>
                <c:pt idx="9">
                  <c:v>0.12676761019350558</c:v>
                </c:pt>
                <c:pt idx="10">
                  <c:v>-0.19357304112383744</c:v>
                </c:pt>
                <c:pt idx="11">
                  <c:v>2.8751554370063044</c:v>
                </c:pt>
              </c:numCache>
            </c:numRef>
          </c:xVal>
          <c:yVal>
            <c:numRef>
              <c:f>Data!$F$141:$F$152</c:f>
              <c:numCache>
                <c:formatCode>0.0</c:formatCode>
                <c:ptCount val="12"/>
                <c:pt idx="0">
                  <c:v>-1.3</c:v>
                </c:pt>
                <c:pt idx="1">
                  <c:v>-2.5999999999999996</c:v>
                </c:pt>
                <c:pt idx="2">
                  <c:v>-0.8</c:v>
                </c:pt>
                <c:pt idx="3">
                  <c:v>-3.6</c:v>
                </c:pt>
                <c:pt idx="4">
                  <c:v>-3.0999999999999996</c:v>
                </c:pt>
                <c:pt idx="5">
                  <c:v>-3.5</c:v>
                </c:pt>
                <c:pt idx="6">
                  <c:v>-1.5999999999999996</c:v>
                </c:pt>
                <c:pt idx="7">
                  <c:v>-3.7999999999999989</c:v>
                </c:pt>
                <c:pt idx="8">
                  <c:v>-2.5999999999999996</c:v>
                </c:pt>
                <c:pt idx="9">
                  <c:v>-1.4000000000000004</c:v>
                </c:pt>
                <c:pt idx="10">
                  <c:v>-3.1999999999999993</c:v>
                </c:pt>
                <c:pt idx="11">
                  <c:v>-7.8999999999999995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534816"/>
        <c:axId val="461574640"/>
      </c:scatterChart>
      <c:valAx>
        <c:axId val="4615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74640"/>
        <c:crossesAt val="-9"/>
        <c:crossBetween val="midCat"/>
      </c:valAx>
      <c:valAx>
        <c:axId val="461574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348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Spain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Data!$E$154:$E$171</c:f>
              <c:numCache>
                <c:formatCode>0.0</c:formatCode>
                <c:ptCount val="18"/>
                <c:pt idx="0">
                  <c:v>10.838021860558809</c:v>
                </c:pt>
                <c:pt idx="1">
                  <c:v>9.6300208306961963</c:v>
                </c:pt>
                <c:pt idx="2">
                  <c:v>10.662849847899677</c:v>
                </c:pt>
                <c:pt idx="3">
                  <c:v>7.843124371547276</c:v>
                </c:pt>
                <c:pt idx="4">
                  <c:v>9.6510077976769697</c:v>
                </c:pt>
                <c:pt idx="5">
                  <c:v>9.2302788904730697</c:v>
                </c:pt>
                <c:pt idx="6">
                  <c:v>9.4556836811594636</c:v>
                </c:pt>
                <c:pt idx="7">
                  <c:v>9.1515319161137114</c:v>
                </c:pt>
                <c:pt idx="8">
                  <c:v>15.522281534031753</c:v>
                </c:pt>
                <c:pt idx="9">
                  <c:v>13.474618435300503</c:v>
                </c:pt>
                <c:pt idx="10">
                  <c:v>12.324407547697987</c:v>
                </c:pt>
                <c:pt idx="11">
                  <c:v>5.8310107094556827</c:v>
                </c:pt>
                <c:pt idx="12">
                  <c:v>9.8864214300499569</c:v>
                </c:pt>
                <c:pt idx="13">
                  <c:v>10.256082644961879</c:v>
                </c:pt>
                <c:pt idx="14">
                  <c:v>9.4685185388610424</c:v>
                </c:pt>
                <c:pt idx="15">
                  <c:v>14.568109631841248</c:v>
                </c:pt>
                <c:pt idx="17">
                  <c:v>9.5788046984597557</c:v>
                </c:pt>
              </c:numCache>
            </c:numRef>
          </c:xVal>
          <c:yVal>
            <c:numRef>
              <c:f>Data!$F$154:$F$171</c:f>
              <c:numCache>
                <c:formatCode>0.0</c:formatCode>
                <c:ptCount val="18"/>
                <c:pt idx="0">
                  <c:v>4.9924298439000587</c:v>
                </c:pt>
                <c:pt idx="1">
                  <c:v>-2.6976279900500177</c:v>
                </c:pt>
                <c:pt idx="2">
                  <c:v>3.7706570294448696</c:v>
                </c:pt>
                <c:pt idx="3">
                  <c:v>-1.2044664369301366</c:v>
                </c:pt>
                <c:pt idx="4">
                  <c:v>4.7562021322598014</c:v>
                </c:pt>
                <c:pt idx="5">
                  <c:v>4.3541732198430267</c:v>
                </c:pt>
                <c:pt idx="6">
                  <c:v>-0.62983570274669809</c:v>
                </c:pt>
                <c:pt idx="7">
                  <c:v>3.2370802988012386</c:v>
                </c:pt>
                <c:pt idx="8">
                  <c:v>-6.6213517244815012</c:v>
                </c:pt>
                <c:pt idx="9">
                  <c:v>-2.511774724139471</c:v>
                </c:pt>
                <c:pt idx="10">
                  <c:v>7.447678586063379</c:v>
                </c:pt>
                <c:pt idx="11">
                  <c:v>4.7696893829662486</c:v>
                </c:pt>
                <c:pt idx="12">
                  <c:v>-2.2743916422095491</c:v>
                </c:pt>
                <c:pt idx="13">
                  <c:v>0.65777068899877023</c:v>
                </c:pt>
                <c:pt idx="14">
                  <c:v>-1.7406497850950711</c:v>
                </c:pt>
                <c:pt idx="15">
                  <c:v>0.46459826122999814</c:v>
                </c:pt>
                <c:pt idx="17">
                  <c:v>-2.6603804742374457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576880"/>
        <c:axId val="461577440"/>
      </c:scatterChart>
      <c:valAx>
        <c:axId val="46157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77440"/>
        <c:crossesAt val="-9"/>
        <c:crossBetween val="midCat"/>
      </c:valAx>
      <c:valAx>
        <c:axId val="461577440"/>
        <c:scaling>
          <c:orientation val="minMax"/>
          <c:min val="-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768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Italy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Data!$E$173:$E$193</c:f>
              <c:numCache>
                <c:formatCode>0.0</c:formatCode>
                <c:ptCount val="21"/>
                <c:pt idx="0">
                  <c:v>6.5695765000000002</c:v>
                </c:pt>
                <c:pt idx="1">
                  <c:v>3.6348785000000006</c:v>
                </c:pt>
                <c:pt idx="2">
                  <c:v>5.3843224999999997</c:v>
                </c:pt>
                <c:pt idx="3">
                  <c:v>5.4537890000000004</c:v>
                </c:pt>
                <c:pt idx="4">
                  <c:v>7.5226964999999986</c:v>
                </c:pt>
                <c:pt idx="5">
                  <c:v>8.7317095000000009</c:v>
                </c:pt>
                <c:pt idx="6">
                  <c:v>12.420836999999999</c:v>
                </c:pt>
                <c:pt idx="7">
                  <c:v>10.177363</c:v>
                </c:pt>
                <c:pt idx="8">
                  <c:v>16.8067095</c:v>
                </c:pt>
                <c:pt idx="9">
                  <c:v>9.8451979999999999</c:v>
                </c:pt>
                <c:pt idx="10">
                  <c:v>6.3085159999999991</c:v>
                </c:pt>
                <c:pt idx="11">
                  <c:v>6.3085159999999991</c:v>
                </c:pt>
                <c:pt idx="12">
                  <c:v>6.7168279999999996</c:v>
                </c:pt>
                <c:pt idx="13">
                  <c:v>6.5982670000000008</c:v>
                </c:pt>
                <c:pt idx="14">
                  <c:v>6.6466799999999999</c:v>
                </c:pt>
                <c:pt idx="15">
                  <c:v>7.0234880000000004</c:v>
                </c:pt>
                <c:pt idx="16">
                  <c:v>6.186344000000001</c:v>
                </c:pt>
                <c:pt idx="17">
                  <c:v>5.5323225000000011</c:v>
                </c:pt>
                <c:pt idx="18">
                  <c:v>4.8195565</c:v>
                </c:pt>
                <c:pt idx="19">
                  <c:v>10.643720999999998</c:v>
                </c:pt>
                <c:pt idx="20">
                  <c:v>12.735439499999998</c:v>
                </c:pt>
              </c:numCache>
            </c:numRef>
          </c:xVal>
          <c:yVal>
            <c:numRef>
              <c:f>Data!$F$173:$F$193</c:f>
              <c:numCache>
                <c:formatCode>0.0</c:formatCode>
                <c:ptCount val="21"/>
                <c:pt idx="0">
                  <c:v>-2.9399764999999993</c:v>
                </c:pt>
                <c:pt idx="1">
                  <c:v>-3.5810915000000008</c:v>
                </c:pt>
                <c:pt idx="2">
                  <c:v>-1.0966089999999991</c:v>
                </c:pt>
                <c:pt idx="3">
                  <c:v>-3.8285399999999998</c:v>
                </c:pt>
                <c:pt idx="4">
                  <c:v>-2.8497234999999979</c:v>
                </c:pt>
                <c:pt idx="5">
                  <c:v>-1.2692200000000007</c:v>
                </c:pt>
                <c:pt idx="6">
                  <c:v>0.86636999999999986</c:v>
                </c:pt>
                <c:pt idx="7">
                  <c:v>-2.1657949999999992</c:v>
                </c:pt>
                <c:pt idx="8">
                  <c:v>-0.70814999999999984</c:v>
                </c:pt>
                <c:pt idx="9">
                  <c:v>3.3778049999999986</c:v>
                </c:pt>
                <c:pt idx="10">
                  <c:v>-5.5384905</c:v>
                </c:pt>
                <c:pt idx="11">
                  <c:v>-5.5384905</c:v>
                </c:pt>
                <c:pt idx="12">
                  <c:v>-5.0327210000000004</c:v>
                </c:pt>
                <c:pt idx="13">
                  <c:v>-2.9996070000000001</c:v>
                </c:pt>
                <c:pt idx="14">
                  <c:v>-5.4823610000000009</c:v>
                </c:pt>
                <c:pt idx="15">
                  <c:v>-2.4406540000000003</c:v>
                </c:pt>
                <c:pt idx="16">
                  <c:v>-2.7871870000000012</c:v>
                </c:pt>
                <c:pt idx="17">
                  <c:v>-1.8883360000000007</c:v>
                </c:pt>
                <c:pt idx="18">
                  <c:v>-0.62099249999999984</c:v>
                </c:pt>
                <c:pt idx="19">
                  <c:v>4.3986550000000015</c:v>
                </c:pt>
                <c:pt idx="20">
                  <c:v>-1.536444999999997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579680"/>
        <c:axId val="461580240"/>
      </c:scatterChart>
      <c:valAx>
        <c:axId val="4615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 - 1976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80240"/>
        <c:crossesAt val="-9"/>
        <c:crossBetween val="midCat"/>
      </c:valAx>
      <c:valAx>
        <c:axId val="461580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5796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30057596967045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Data!$C$6:$C$57</c:f>
              <c:numCache>
                <c:formatCode>General</c:formatCode>
                <c:ptCount val="52"/>
                <c:pt idx="0">
                  <c:v>0.76424984673711305</c:v>
                </c:pt>
                <c:pt idx="1">
                  <c:v>0.71446335848346498</c:v>
                </c:pt>
                <c:pt idx="2">
                  <c:v>0.32652029773917901</c:v>
                </c:pt>
                <c:pt idx="3">
                  <c:v>0.83533522618643097</c:v>
                </c:pt>
                <c:pt idx="4">
                  <c:v>0.60429897133127697</c:v>
                </c:pt>
                <c:pt idx="5">
                  <c:v>0.629973734090439</c:v>
                </c:pt>
                <c:pt idx="6">
                  <c:v>0.73191600801813606</c:v>
                </c:pt>
                <c:pt idx="7">
                  <c:v>0.77490183687249603</c:v>
                </c:pt>
                <c:pt idx="8">
                  <c:v>0.63684935234307305</c:v>
                </c:pt>
                <c:pt idx="9">
                  <c:v>0.65543884686398302</c:v>
                </c:pt>
                <c:pt idx="10">
                  <c:v>0.745303757075653</c:v>
                </c:pt>
                <c:pt idx="11">
                  <c:v>0.71361112548488004</c:v>
                </c:pt>
                <c:pt idx="12">
                  <c:v>0.71845355228665497</c:v>
                </c:pt>
                <c:pt idx="13">
                  <c:v>0.72108684550002999</c:v>
                </c:pt>
                <c:pt idx="14">
                  <c:v>0.78064948060108796</c:v>
                </c:pt>
                <c:pt idx="15">
                  <c:v>0.83702291122008898</c:v>
                </c:pt>
                <c:pt idx="16">
                  <c:v>0.59749738898279203</c:v>
                </c:pt>
                <c:pt idx="17">
                  <c:v>0.77157146945061905</c:v>
                </c:pt>
                <c:pt idx="18">
                  <c:v>0.79997738651134898</c:v>
                </c:pt>
                <c:pt idx="19">
                  <c:v>0.65868884831902696</c:v>
                </c:pt>
                <c:pt idx="20">
                  <c:v>0.61965206118800098</c:v>
                </c:pt>
                <c:pt idx="21">
                  <c:v>0.62918099470710098</c:v>
                </c:pt>
                <c:pt idx="22">
                  <c:v>0.75082823930329701</c:v>
                </c:pt>
                <c:pt idx="23">
                  <c:v>0.66168666256956099</c:v>
                </c:pt>
                <c:pt idx="24">
                  <c:v>0.71742997634031502</c:v>
                </c:pt>
                <c:pt idx="25">
                  <c:v>0.66655695452569697</c:v>
                </c:pt>
                <c:pt idx="26">
                  <c:v>0.83453370997651999</c:v>
                </c:pt>
                <c:pt idx="27">
                  <c:v>0.69702913020574198</c:v>
                </c:pt>
                <c:pt idx="28">
                  <c:v>0.72019670982475803</c:v>
                </c:pt>
                <c:pt idx="29">
                  <c:v>0.57099549677725803</c:v>
                </c:pt>
                <c:pt idx="30">
                  <c:v>0.66695493411868101</c:v>
                </c:pt>
                <c:pt idx="31">
                  <c:v>0.64142440821188196</c:v>
                </c:pt>
                <c:pt idx="32">
                  <c:v>0.60036380143180301</c:v>
                </c:pt>
                <c:pt idx="33">
                  <c:v>0.72828810038429104</c:v>
                </c:pt>
                <c:pt idx="34">
                  <c:v>0.82050035304933699</c:v>
                </c:pt>
                <c:pt idx="35">
                  <c:v>0.708866843997633</c:v>
                </c:pt>
                <c:pt idx="36">
                  <c:v>0.49468040646676198</c:v>
                </c:pt>
                <c:pt idx="37">
                  <c:v>0.62912646736987199</c:v>
                </c:pt>
                <c:pt idx="38">
                  <c:v>0.69527092229800902</c:v>
                </c:pt>
                <c:pt idx="39">
                  <c:v>0.85769317360816499</c:v>
                </c:pt>
                <c:pt idx="40">
                  <c:v>0.76391067061131601</c:v>
                </c:pt>
                <c:pt idx="41">
                  <c:v>0.62269552410523898</c:v>
                </c:pt>
                <c:pt idx="42">
                  <c:v>0.70855966586482599</c:v>
                </c:pt>
                <c:pt idx="43">
                  <c:v>0.71840009492617596</c:v>
                </c:pt>
                <c:pt idx="44">
                  <c:v>0.47829368437341502</c:v>
                </c:pt>
                <c:pt idx="45">
                  <c:v>0.52024927725651804</c:v>
                </c:pt>
                <c:pt idx="46">
                  <c:v>0.58350330981498499</c:v>
                </c:pt>
                <c:pt idx="47">
                  <c:v>0.63134938269823104</c:v>
                </c:pt>
                <c:pt idx="48">
                  <c:v>0.66070872878017395</c:v>
                </c:pt>
                <c:pt idx="49">
                  <c:v>0.81925124320651199</c:v>
                </c:pt>
                <c:pt idx="50">
                  <c:v>0.73705463046558495</c:v>
                </c:pt>
                <c:pt idx="51">
                  <c:v>0.60302112157560095</c:v>
                </c:pt>
              </c:numCache>
            </c:numRef>
          </c:xVal>
          <c:yVal>
            <c:numRef>
              <c:f>Data!$G$6:$G$57</c:f>
              <c:numCache>
                <c:formatCode>0.0</c:formatCode>
                <c:ptCount val="52"/>
                <c:pt idx="0">
                  <c:v>-0.98894348894348927</c:v>
                </c:pt>
                <c:pt idx="1">
                  <c:v>-1.2267657992565064</c:v>
                </c:pt>
                <c:pt idx="2">
                  <c:v>-24.565217391304362</c:v>
                </c:pt>
                <c:pt idx="3">
                  <c:v>-1.0234113712374582</c:v>
                </c:pt>
                <c:pt idx="4">
                  <c:v>-4.9611650485436929</c:v>
                </c:pt>
                <c:pt idx="5">
                  <c:v>-1.4818652849740923</c:v>
                </c:pt>
                <c:pt idx="6">
                  <c:v>0.89453125000000089</c:v>
                </c:pt>
                <c:pt idx="7">
                  <c:v>11.348837209302353</c:v>
                </c:pt>
                <c:pt idx="8">
                  <c:v>-3.2555555555555586</c:v>
                </c:pt>
                <c:pt idx="9">
                  <c:v>2.7040816326530557</c:v>
                </c:pt>
                <c:pt idx="10">
                  <c:v>6.6000000000000307</c:v>
                </c:pt>
                <c:pt idx="11">
                  <c:v>1.1226666666666663</c:v>
                </c:pt>
                <c:pt idx="12">
                  <c:v>-0.99538106235565826</c:v>
                </c:pt>
                <c:pt idx="13">
                  <c:v>-1.056042031523643</c:v>
                </c:pt>
                <c:pt idx="14">
                  <c:v>-1.1828571428571428</c:v>
                </c:pt>
                <c:pt idx="15">
                  <c:v>-0.8939708939708938</c:v>
                </c:pt>
                <c:pt idx="16">
                  <c:v>-0.91143911439114422</c:v>
                </c:pt>
                <c:pt idx="17">
                  <c:v>-0.87086614173228349</c:v>
                </c:pt>
                <c:pt idx="18">
                  <c:v>-1.1981776765375858</c:v>
                </c:pt>
                <c:pt idx="19">
                  <c:v>11.531250000000123</c:v>
                </c:pt>
                <c:pt idx="20">
                  <c:v>-2.2100000000000004</c:v>
                </c:pt>
                <c:pt idx="21">
                  <c:v>0.85087719298245401</c:v>
                </c:pt>
                <c:pt idx="22">
                  <c:v>-1.2802721088435376</c:v>
                </c:pt>
                <c:pt idx="23">
                  <c:v>-1.4752851711026616</c:v>
                </c:pt>
                <c:pt idx="24">
                  <c:v>-0.77469670710571936</c:v>
                </c:pt>
                <c:pt idx="25">
                  <c:v>-1.11716621253406</c:v>
                </c:pt>
                <c:pt idx="26">
                  <c:v>-0.87500000000000011</c:v>
                </c:pt>
                <c:pt idx="27">
                  <c:v>-1.3539518900343641</c:v>
                </c:pt>
                <c:pt idx="28">
                  <c:v>-3.8248587570621524</c:v>
                </c:pt>
                <c:pt idx="29">
                  <c:v>-6.4782608695652275</c:v>
                </c:pt>
                <c:pt idx="30">
                  <c:v>1.9631336405529951</c:v>
                </c:pt>
                <c:pt idx="31">
                  <c:v>-7.9696969696969617</c:v>
                </c:pt>
                <c:pt idx="32">
                  <c:v>1.9444444444444438</c:v>
                </c:pt>
                <c:pt idx="33">
                  <c:v>-1.6736842105263157</c:v>
                </c:pt>
                <c:pt idx="34">
                  <c:v>-0.82426778242677767</c:v>
                </c:pt>
                <c:pt idx="35">
                  <c:v>-1.4006734006734005</c:v>
                </c:pt>
                <c:pt idx="36">
                  <c:v>-1.3199999999999981</c:v>
                </c:pt>
                <c:pt idx="37">
                  <c:v>-2.6607142857142869</c:v>
                </c:pt>
                <c:pt idx="38">
                  <c:v>-1.7963917525773194</c:v>
                </c:pt>
                <c:pt idx="39">
                  <c:v>-2.4963503649635075</c:v>
                </c:pt>
                <c:pt idx="40">
                  <c:v>-2.418750000000002</c:v>
                </c:pt>
                <c:pt idx="41">
                  <c:v>-1.5658747300215987</c:v>
                </c:pt>
                <c:pt idx="42">
                  <c:v>-0.84</c:v>
                </c:pt>
                <c:pt idx="43">
                  <c:v>-1.1278538812785388</c:v>
                </c:pt>
                <c:pt idx="44">
                  <c:v>-0.44696969696969685</c:v>
                </c:pt>
                <c:pt idx="45">
                  <c:v>-1.4281345565749237</c:v>
                </c:pt>
                <c:pt idx="46">
                  <c:v>2.0143884892086317</c:v>
                </c:pt>
                <c:pt idx="47">
                  <c:v>-1.9152542372881374</c:v>
                </c:pt>
                <c:pt idx="48">
                  <c:v>-2.2346368715083793</c:v>
                </c:pt>
                <c:pt idx="49">
                  <c:v>-0.82238442822384428</c:v>
                </c:pt>
                <c:pt idx="50">
                  <c:v>-1.25</c:v>
                </c:pt>
                <c:pt idx="51">
                  <c:v>-0.36947791164658628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45136"/>
        <c:axId val="446345696"/>
      </c:scatterChart>
      <c:valAx>
        <c:axId val="446345136"/>
        <c:scaling>
          <c:orientation val="minMax"/>
          <c:min val="0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ARMA Coefficient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345696"/>
        <c:crossesAt val="-9"/>
        <c:crossBetween val="midCat"/>
      </c:valAx>
      <c:valAx>
        <c:axId val="446345696"/>
        <c:scaling>
          <c:orientation val="minMax"/>
          <c:min val="-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(1990-82) / (1982-76)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63451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457232813"/>
          <c:y val="4.1234984902653198E-2"/>
          <c:w val="0.85178750737465103"/>
          <c:h val="0.80293939508649703"/>
        </c:manualLayout>
      </c:layout>
      <c:scatterChart>
        <c:scatterStyle val="lineMarker"/>
        <c:varyColors val="0"/>
        <c:ser>
          <c:idx val="0"/>
          <c:order val="0"/>
          <c:tx>
            <c:v>2008 recession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Data!$BE$6:$BE$57</c:f>
              <c:numCache>
                <c:formatCode>0.0</c:formatCode>
                <c:ptCount val="52"/>
                <c:pt idx="0">
                  <c:v>6.091666666666665</c:v>
                </c:pt>
                <c:pt idx="1">
                  <c:v>1.8583333333333325</c:v>
                </c:pt>
                <c:pt idx="2">
                  <c:v>6.783333333333335</c:v>
                </c:pt>
                <c:pt idx="3">
                  <c:v>2.6083333333333325</c:v>
                </c:pt>
                <c:pt idx="4">
                  <c:v>6.991666666666668</c:v>
                </c:pt>
                <c:pt idx="5">
                  <c:v>5.1333333333333346</c:v>
                </c:pt>
                <c:pt idx="6">
                  <c:v>4.7166666666666677</c:v>
                </c:pt>
                <c:pt idx="7">
                  <c:v>4.5166666666666675</c:v>
                </c:pt>
                <c:pt idx="8">
                  <c:v>4.6916666666666655</c:v>
                </c:pt>
                <c:pt idx="9">
                  <c:v>7.283333333333335</c:v>
                </c:pt>
                <c:pt idx="10">
                  <c:v>5.583333333333333</c:v>
                </c:pt>
                <c:pt idx="11">
                  <c:v>4.1833333333333318</c:v>
                </c:pt>
                <c:pt idx="12">
                  <c:v>5.7916666666666679</c:v>
                </c:pt>
                <c:pt idx="13">
                  <c:v>5.3916666666666684</c:v>
                </c:pt>
                <c:pt idx="14">
                  <c:v>5.4750000000000014</c:v>
                </c:pt>
                <c:pt idx="15">
                  <c:v>2.5083333333333337</c:v>
                </c:pt>
                <c:pt idx="16">
                  <c:v>3.049999999999998</c:v>
                </c:pt>
                <c:pt idx="17">
                  <c:v>4.5749999999999993</c:v>
                </c:pt>
                <c:pt idx="18">
                  <c:v>3.6666666666666665</c:v>
                </c:pt>
                <c:pt idx="19">
                  <c:v>3.4250000000000016</c:v>
                </c:pt>
                <c:pt idx="20">
                  <c:v>4.375</c:v>
                </c:pt>
                <c:pt idx="21">
                  <c:v>3.791666666666667</c:v>
                </c:pt>
                <c:pt idx="22">
                  <c:v>5.5666666666666655</c:v>
                </c:pt>
                <c:pt idx="23">
                  <c:v>2.6749999999999989</c:v>
                </c:pt>
                <c:pt idx="24">
                  <c:v>4.1916666666666664</c:v>
                </c:pt>
                <c:pt idx="25">
                  <c:v>4.2999999999999989</c:v>
                </c:pt>
                <c:pt idx="26">
                  <c:v>3.4499999999999988</c:v>
                </c:pt>
                <c:pt idx="27">
                  <c:v>1.7333333333333334</c:v>
                </c:pt>
                <c:pt idx="28">
                  <c:v>9.0749999999999993</c:v>
                </c:pt>
                <c:pt idx="29">
                  <c:v>2.5916666666666672</c:v>
                </c:pt>
                <c:pt idx="30">
                  <c:v>5.2750000000000012</c:v>
                </c:pt>
                <c:pt idx="31">
                  <c:v>4.4583333333333339</c:v>
                </c:pt>
                <c:pt idx="32">
                  <c:v>4.0500000000000007</c:v>
                </c:pt>
                <c:pt idx="33">
                  <c:v>6.1583333333333332</c:v>
                </c:pt>
                <c:pt idx="34">
                  <c:v>0.71666666666666767</c:v>
                </c:pt>
                <c:pt idx="35">
                  <c:v>4.3166666666666682</c:v>
                </c:pt>
                <c:pt idx="36">
                  <c:v>2.799999999999998</c:v>
                </c:pt>
                <c:pt idx="37">
                  <c:v>5.4833333333333325</c:v>
                </c:pt>
                <c:pt idx="38">
                  <c:v>4.0916666666666641</c:v>
                </c:pt>
                <c:pt idx="39">
                  <c:v>5.1750000000000025</c:v>
                </c:pt>
                <c:pt idx="40">
                  <c:v>6.4499999999999975</c:v>
                </c:pt>
                <c:pt idx="41">
                  <c:v>5.6000000000000023</c:v>
                </c:pt>
                <c:pt idx="42">
                  <c:v>2.1583333333333323</c:v>
                </c:pt>
                <c:pt idx="43">
                  <c:v>5.0083333333333346</c:v>
                </c:pt>
                <c:pt idx="44">
                  <c:v>3.8250000000000011</c:v>
                </c:pt>
                <c:pt idx="45">
                  <c:v>5.4083333333333332</c:v>
                </c:pt>
                <c:pt idx="46">
                  <c:v>2.4750000000000005</c:v>
                </c:pt>
                <c:pt idx="47">
                  <c:v>3.8499999999999983</c:v>
                </c:pt>
                <c:pt idx="48">
                  <c:v>5.383333333333332</c:v>
                </c:pt>
                <c:pt idx="49">
                  <c:v>4.2333333333333343</c:v>
                </c:pt>
                <c:pt idx="50">
                  <c:v>3.6916666666666664</c:v>
                </c:pt>
              </c:numCache>
            </c:numRef>
          </c:xVal>
          <c:yVal>
            <c:numRef>
              <c:f>Data!$BF$6:$BF$57</c:f>
              <c:numCache>
                <c:formatCode>0.0</c:formatCode>
                <c:ptCount val="52"/>
                <c:pt idx="0">
                  <c:v>-1.7007575757575744</c:v>
                </c:pt>
                <c:pt idx="1">
                  <c:v>-0.75984848484848566</c:v>
                </c:pt>
                <c:pt idx="2">
                  <c:v>-2.1833333333333353</c:v>
                </c:pt>
                <c:pt idx="3">
                  <c:v>-0.63409090909090882</c:v>
                </c:pt>
                <c:pt idx="4">
                  <c:v>-1.7416666666666689</c:v>
                </c:pt>
                <c:pt idx="5">
                  <c:v>-0.95227272727272805</c:v>
                </c:pt>
                <c:pt idx="6">
                  <c:v>-0.99166666666666892</c:v>
                </c:pt>
                <c:pt idx="7">
                  <c:v>-1.1886363636363635</c:v>
                </c:pt>
                <c:pt idx="8">
                  <c:v>-1.01212121212121</c:v>
                </c:pt>
                <c:pt idx="9">
                  <c:v>-2.4666666666666686</c:v>
                </c:pt>
                <c:pt idx="10">
                  <c:v>-1.2606060606060598</c:v>
                </c:pt>
                <c:pt idx="11">
                  <c:v>-0.74924242424242227</c:v>
                </c:pt>
                <c:pt idx="12">
                  <c:v>-1.2045454545454559</c:v>
                </c:pt>
                <c:pt idx="13">
                  <c:v>-1.577272727272728</c:v>
                </c:pt>
                <c:pt idx="14">
                  <c:v>-1.8946969696969713</c:v>
                </c:pt>
                <c:pt idx="15">
                  <c:v>-1.0666666666666664</c:v>
                </c:pt>
                <c:pt idx="16">
                  <c:v>-1.1234848484848472</c:v>
                </c:pt>
                <c:pt idx="17">
                  <c:v>-1.7734848484848467</c:v>
                </c:pt>
                <c:pt idx="18">
                  <c:v>-0.45681818181818201</c:v>
                </c:pt>
                <c:pt idx="19">
                  <c:v>-0.79545454545454497</c:v>
                </c:pt>
                <c:pt idx="20">
                  <c:v>-1.0628787878787884</c:v>
                </c:pt>
                <c:pt idx="21">
                  <c:v>-1.8810606060606077</c:v>
                </c:pt>
                <c:pt idx="22">
                  <c:v>-3.7871212121212103</c:v>
                </c:pt>
                <c:pt idx="23">
                  <c:v>-1.6060606060606046</c:v>
                </c:pt>
                <c:pt idx="24">
                  <c:v>-1.4098484848484851</c:v>
                </c:pt>
                <c:pt idx="25">
                  <c:v>-2.1689393939393904</c:v>
                </c:pt>
                <c:pt idx="26">
                  <c:v>-0.68333333333333268</c:v>
                </c:pt>
                <c:pt idx="27">
                  <c:v>-0.75530303030303125</c:v>
                </c:pt>
                <c:pt idx="28">
                  <c:v>-1.906060606060608</c:v>
                </c:pt>
                <c:pt idx="29">
                  <c:v>-0.79696969696969688</c:v>
                </c:pt>
                <c:pt idx="30">
                  <c:v>-0.15606060606060623</c:v>
                </c:pt>
                <c:pt idx="31">
                  <c:v>-1.2515151515151519</c:v>
                </c:pt>
                <c:pt idx="32">
                  <c:v>7.2727272727272307E-2</c:v>
                </c:pt>
                <c:pt idx="33">
                  <c:v>-1.3522727272727284</c:v>
                </c:pt>
                <c:pt idx="34">
                  <c:v>-0.78863636363636447</c:v>
                </c:pt>
                <c:pt idx="35">
                  <c:v>-2.6946969696969694</c:v>
                </c:pt>
                <c:pt idx="36">
                  <c:v>-1.6462121212121197</c:v>
                </c:pt>
                <c:pt idx="37">
                  <c:v>-2.0234848484848467</c:v>
                </c:pt>
                <c:pt idx="38">
                  <c:v>-0.69621212121212039</c:v>
                </c:pt>
                <c:pt idx="39">
                  <c:v>-1.8742424242424232</c:v>
                </c:pt>
                <c:pt idx="40">
                  <c:v>-0.86590909090908674</c:v>
                </c:pt>
                <c:pt idx="41">
                  <c:v>-2.1015151515151551</c:v>
                </c:pt>
                <c:pt idx="42">
                  <c:v>-0.68787878787878753</c:v>
                </c:pt>
                <c:pt idx="43">
                  <c:v>-1.6939393939393952</c:v>
                </c:pt>
                <c:pt idx="44">
                  <c:v>-1.2659090909090915</c:v>
                </c:pt>
                <c:pt idx="45">
                  <c:v>-2.2999999999999998</c:v>
                </c:pt>
                <c:pt idx="46">
                  <c:v>-1.4075757575757581</c:v>
                </c:pt>
                <c:pt idx="47">
                  <c:v>-1.1810606060606039</c:v>
                </c:pt>
                <c:pt idx="48">
                  <c:v>-1.6075757575757574</c:v>
                </c:pt>
                <c:pt idx="49">
                  <c:v>-1.2583333333333346</c:v>
                </c:pt>
                <c:pt idx="50">
                  <c:v>-1.4681818181818178</c:v>
                </c:pt>
              </c:numCache>
            </c:numRef>
          </c:yVal>
          <c:smooth val="0"/>
        </c:ser>
        <c:ser>
          <c:idx val="1"/>
          <c:order val="1"/>
          <c:tx>
            <c:v>1980 recession</c:v>
          </c:tx>
          <c:spPr>
            <a:ln w="28575">
              <a:noFill/>
            </a:ln>
          </c:spPr>
          <c:marker>
            <c:symbol val="square"/>
            <c:size val="4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Data!$BM$6:$BM$57</c:f>
              <c:numCache>
                <c:formatCode>0.0</c:formatCode>
                <c:ptCount val="52"/>
                <c:pt idx="0">
                  <c:v>6.2583333333333355</c:v>
                </c:pt>
                <c:pt idx="1">
                  <c:v>0.97500000000000142</c:v>
                </c:pt>
                <c:pt idx="2">
                  <c:v>4.8499999999999988</c:v>
                </c:pt>
                <c:pt idx="3">
                  <c:v>3.666666666666667</c:v>
                </c:pt>
                <c:pt idx="4">
                  <c:v>3.7749999999999986</c:v>
                </c:pt>
                <c:pt idx="5">
                  <c:v>2.9499999999999993</c:v>
                </c:pt>
                <c:pt idx="6">
                  <c:v>1.6166666666666663</c:v>
                </c:pt>
                <c:pt idx="7">
                  <c:v>1.3749999999999991</c:v>
                </c:pt>
                <c:pt idx="9">
                  <c:v>2.5249999999999995</c:v>
                </c:pt>
                <c:pt idx="10">
                  <c:v>2.5333333333333332</c:v>
                </c:pt>
                <c:pt idx="11">
                  <c:v>0.29999999999999893</c:v>
                </c:pt>
                <c:pt idx="12">
                  <c:v>3.3</c:v>
                </c:pt>
                <c:pt idx="13">
                  <c:v>6.1250000000000009</c:v>
                </c:pt>
                <c:pt idx="14">
                  <c:v>5.4916666666666636</c:v>
                </c:pt>
                <c:pt idx="15">
                  <c:v>3.8416666666666668</c:v>
                </c:pt>
                <c:pt idx="16">
                  <c:v>3.3000000000000007</c:v>
                </c:pt>
                <c:pt idx="17">
                  <c:v>5.6416666666666675</c:v>
                </c:pt>
                <c:pt idx="18">
                  <c:v>5.3416666666666668</c:v>
                </c:pt>
                <c:pt idx="19">
                  <c:v>1.7833333333333359</c:v>
                </c:pt>
                <c:pt idx="20">
                  <c:v>2.3916666666666666</c:v>
                </c:pt>
                <c:pt idx="21">
                  <c:v>2.5083333333333329</c:v>
                </c:pt>
                <c:pt idx="22">
                  <c:v>7.6916666666666682</c:v>
                </c:pt>
                <c:pt idx="23">
                  <c:v>3.7083333333333339</c:v>
                </c:pt>
                <c:pt idx="24">
                  <c:v>6.8500000000000023</c:v>
                </c:pt>
                <c:pt idx="25">
                  <c:v>5.1583333333333341</c:v>
                </c:pt>
                <c:pt idx="26">
                  <c:v>3.1166666666666663</c:v>
                </c:pt>
                <c:pt idx="27">
                  <c:v>2.833333333333333</c:v>
                </c:pt>
                <c:pt idx="28">
                  <c:v>5.6</c:v>
                </c:pt>
                <c:pt idx="29">
                  <c:v>3.6916666666666678</c:v>
                </c:pt>
                <c:pt idx="30">
                  <c:v>1.7999999999999998</c:v>
                </c:pt>
                <c:pt idx="31">
                  <c:v>2.8999999999999995</c:v>
                </c:pt>
                <c:pt idx="32">
                  <c:v>1.4666666666666668</c:v>
                </c:pt>
                <c:pt idx="33">
                  <c:v>4.6499999999999995</c:v>
                </c:pt>
                <c:pt idx="34">
                  <c:v>1.9000000000000012</c:v>
                </c:pt>
                <c:pt idx="35">
                  <c:v>6.8166666666666709</c:v>
                </c:pt>
                <c:pt idx="36">
                  <c:v>5.4166666666666661</c:v>
                </c:pt>
                <c:pt idx="37">
                  <c:v>4.9833333333333316</c:v>
                </c:pt>
                <c:pt idx="38">
                  <c:v>4.8000000000000016</c:v>
                </c:pt>
                <c:pt idx="39">
                  <c:v>6.3249999999999993</c:v>
                </c:pt>
                <c:pt idx="40">
                  <c:v>3.0583333333333327</c:v>
                </c:pt>
                <c:pt idx="41">
                  <c:v>5.9166666666666652</c:v>
                </c:pt>
                <c:pt idx="42">
                  <c:v>2.0666666666666669</c:v>
                </c:pt>
                <c:pt idx="43">
                  <c:v>5.6249999999999973</c:v>
                </c:pt>
                <c:pt idx="44">
                  <c:v>3.4333333333333327</c:v>
                </c:pt>
                <c:pt idx="45">
                  <c:v>4.541666666666667</c:v>
                </c:pt>
                <c:pt idx="46">
                  <c:v>2.3666666666666654</c:v>
                </c:pt>
                <c:pt idx="47">
                  <c:v>2.583333333333333</c:v>
                </c:pt>
                <c:pt idx="48">
                  <c:v>5.1583333333333332</c:v>
                </c:pt>
                <c:pt idx="49">
                  <c:v>10.425000000000001</c:v>
                </c:pt>
                <c:pt idx="50">
                  <c:v>5.7666666666666666</c:v>
                </c:pt>
              </c:numCache>
            </c:numRef>
          </c:xVal>
          <c:yVal>
            <c:numRef>
              <c:f>Data!$BN$6:$BN$57</c:f>
              <c:numCache>
                <c:formatCode>0.0</c:formatCode>
                <c:ptCount val="52"/>
                <c:pt idx="0">
                  <c:v>-2.7083333333333375</c:v>
                </c:pt>
                <c:pt idx="1">
                  <c:v>-0.44166666666666821</c:v>
                </c:pt>
                <c:pt idx="2">
                  <c:v>-4.9916666666666645</c:v>
                </c:pt>
                <c:pt idx="3">
                  <c:v>-1.2416666666666671</c:v>
                </c:pt>
                <c:pt idx="4">
                  <c:v>-2.2333333333333316</c:v>
                </c:pt>
                <c:pt idx="5">
                  <c:v>-2.1166666666666663</c:v>
                </c:pt>
                <c:pt idx="6">
                  <c:v>-2.2833333333333332</c:v>
                </c:pt>
                <c:pt idx="7">
                  <c:v>-2.3000000000000007</c:v>
                </c:pt>
                <c:pt idx="9">
                  <c:v>-2.4249999999999998</c:v>
                </c:pt>
                <c:pt idx="10">
                  <c:v>-1.5916666666666677</c:v>
                </c:pt>
                <c:pt idx="11">
                  <c:v>-0.56666666666666643</c:v>
                </c:pt>
                <c:pt idx="12">
                  <c:v>-1.6833333333333318</c:v>
                </c:pt>
                <c:pt idx="13">
                  <c:v>-2.6416666666666675</c:v>
                </c:pt>
                <c:pt idx="14">
                  <c:v>-3.5249999999999986</c:v>
                </c:pt>
                <c:pt idx="15">
                  <c:v>-0.33333333333333393</c:v>
                </c:pt>
                <c:pt idx="16">
                  <c:v>-1.4333333333333345</c:v>
                </c:pt>
                <c:pt idx="17">
                  <c:v>-2.2083333333333339</c:v>
                </c:pt>
                <c:pt idx="18">
                  <c:v>-0.30833333333333357</c:v>
                </c:pt>
                <c:pt idx="19">
                  <c:v>-2.2583333333333355</c:v>
                </c:pt>
                <c:pt idx="20">
                  <c:v>-3.1333333333333329</c:v>
                </c:pt>
                <c:pt idx="21">
                  <c:v>-3.1499999999999995</c:v>
                </c:pt>
                <c:pt idx="22">
                  <c:v>-4.2083333333333339</c:v>
                </c:pt>
                <c:pt idx="23">
                  <c:v>-1.7583333333333337</c:v>
                </c:pt>
                <c:pt idx="24">
                  <c:v>-1.8083333333333353</c:v>
                </c:pt>
                <c:pt idx="25">
                  <c:v>-3.4000000000000012</c:v>
                </c:pt>
                <c:pt idx="26">
                  <c:v>-0.75000000000000089</c:v>
                </c:pt>
                <c:pt idx="27">
                  <c:v>-0.54999999999999893</c:v>
                </c:pt>
                <c:pt idx="28">
                  <c:v>-2.9750000000000005</c:v>
                </c:pt>
                <c:pt idx="29">
                  <c:v>-2.6000000000000023</c:v>
                </c:pt>
                <c:pt idx="30">
                  <c:v>-2.4749999999999996</c:v>
                </c:pt>
                <c:pt idx="31">
                  <c:v>-0.85833333333333428</c:v>
                </c:pt>
                <c:pt idx="32">
                  <c:v>-2.0250000000000004</c:v>
                </c:pt>
                <c:pt idx="33">
                  <c:v>-2.7416666666666663</c:v>
                </c:pt>
                <c:pt idx="34">
                  <c:v>-0.25833333333333286</c:v>
                </c:pt>
                <c:pt idx="35">
                  <c:v>-3.266666666666671</c:v>
                </c:pt>
                <c:pt idx="36">
                  <c:v>-1.3166666666666673</c:v>
                </c:pt>
                <c:pt idx="37">
                  <c:v>-2.3000000000000007</c:v>
                </c:pt>
                <c:pt idx="38">
                  <c:v>-3.5666666666666664</c:v>
                </c:pt>
                <c:pt idx="39">
                  <c:v>-1.6916666666666664</c:v>
                </c:pt>
                <c:pt idx="40">
                  <c:v>-3.6666666666666661</c:v>
                </c:pt>
                <c:pt idx="41">
                  <c:v>-4.0583333333333327</c:v>
                </c:pt>
                <c:pt idx="42">
                  <c:v>-1.0250000000000004</c:v>
                </c:pt>
                <c:pt idx="43">
                  <c:v>-2.6749999999999989</c:v>
                </c:pt>
                <c:pt idx="44">
                  <c:v>-1.1083333333333316</c:v>
                </c:pt>
                <c:pt idx="45">
                  <c:v>-2.8416666666666668</c:v>
                </c:pt>
                <c:pt idx="46">
                  <c:v>-2.3583333333333316</c:v>
                </c:pt>
                <c:pt idx="47">
                  <c:v>-2.2750000000000004</c:v>
                </c:pt>
                <c:pt idx="48">
                  <c:v>-2.6749999999999972</c:v>
                </c:pt>
                <c:pt idx="49">
                  <c:v>-3.9416666666666647</c:v>
                </c:pt>
                <c:pt idx="50">
                  <c:v>-2.9583333333333348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268192"/>
        <c:axId val="459268752"/>
      </c:scatterChart>
      <c:valAx>
        <c:axId val="45926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UE in</a:t>
                </a:r>
                <a:r>
                  <a:rPr lang="en-US" baseline="0"/>
                  <a:t> peak UE year relative to year prior start of recession</a:t>
                </a: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59268752"/>
        <c:crossesAt val="-6"/>
        <c:crossBetween val="midCat"/>
      </c:valAx>
      <c:valAx>
        <c:axId val="459268752"/>
        <c:scaling>
          <c:orientation val="minMax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 in two years after the peak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59268192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06129167413701"/>
          <c:y val="2.58832498959004E-2"/>
          <c:w val="0.88995381071871504"/>
          <c:h val="7.8849557103380402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026235069892"/>
          <c:y val="3.6074757896642197E-2"/>
          <c:w val="0.85663318893364604"/>
          <c:h val="0.76593726710087195"/>
        </c:manualLayout>
      </c:layout>
      <c:scatterChart>
        <c:scatterStyle val="lineMarker"/>
        <c:varyColors val="0"/>
        <c:ser>
          <c:idx val="0"/>
          <c:order val="0"/>
          <c:tx>
            <c:v>1980-1 recessions</c:v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0000FF"/>
                </a:solidFill>
              </a:ln>
            </c:spPr>
            <c:trendlineType val="linear"/>
            <c:forward val="1"/>
            <c:backward val="2"/>
            <c:dispRSqr val="0"/>
            <c:dispEq val="0"/>
          </c:trendline>
          <c:xVal>
            <c:numRef>
              <c:f>'Figure 4 - Panel C'!$BG$6:$BG$56</c:f>
              <c:numCache>
                <c:formatCode>0.0</c:formatCode>
                <c:ptCount val="51"/>
                <c:pt idx="0">
                  <c:v>6.2583333333333355</c:v>
                </c:pt>
                <c:pt idx="1">
                  <c:v>0.75833333333333286</c:v>
                </c:pt>
                <c:pt idx="2">
                  <c:v>4.8499999999999988</c:v>
                </c:pt>
                <c:pt idx="3">
                  <c:v>3.2250000000000005</c:v>
                </c:pt>
                <c:pt idx="4">
                  <c:v>3.7749999999999986</c:v>
                </c:pt>
                <c:pt idx="5">
                  <c:v>2.9499999999999993</c:v>
                </c:pt>
                <c:pt idx="6">
                  <c:v>1.6166666666666663</c:v>
                </c:pt>
                <c:pt idx="7">
                  <c:v>1.3749999999999991</c:v>
                </c:pt>
                <c:pt idx="8">
                  <c:v>4.1583333333333323</c:v>
                </c:pt>
                <c:pt idx="9">
                  <c:v>2.4083333333333323</c:v>
                </c:pt>
                <c:pt idx="10">
                  <c:v>2.5333333333333332</c:v>
                </c:pt>
                <c:pt idx="11">
                  <c:v>0.29999999999999893</c:v>
                </c:pt>
                <c:pt idx="12">
                  <c:v>3.3</c:v>
                </c:pt>
                <c:pt idx="13">
                  <c:v>5.7249999999999988</c:v>
                </c:pt>
                <c:pt idx="14">
                  <c:v>5.4916666666666636</c:v>
                </c:pt>
                <c:pt idx="15">
                  <c:v>3.625</c:v>
                </c:pt>
                <c:pt idx="16">
                  <c:v>3.3000000000000007</c:v>
                </c:pt>
                <c:pt idx="17">
                  <c:v>5.0583333333333353</c:v>
                </c:pt>
                <c:pt idx="18">
                  <c:v>3.7999999999999989</c:v>
                </c:pt>
                <c:pt idx="19">
                  <c:v>1.7833333333333359</c:v>
                </c:pt>
                <c:pt idx="20">
                  <c:v>2.3916666666666666</c:v>
                </c:pt>
                <c:pt idx="21">
                  <c:v>2.5083333333333329</c:v>
                </c:pt>
                <c:pt idx="22">
                  <c:v>7.6916666666666682</c:v>
                </c:pt>
                <c:pt idx="23">
                  <c:v>3.7083333333333339</c:v>
                </c:pt>
                <c:pt idx="24">
                  <c:v>5.7249999999999988</c:v>
                </c:pt>
                <c:pt idx="25">
                  <c:v>4.549999999999998</c:v>
                </c:pt>
                <c:pt idx="26">
                  <c:v>2.7583333333333337</c:v>
                </c:pt>
                <c:pt idx="27">
                  <c:v>2.8333333333333348</c:v>
                </c:pt>
                <c:pt idx="28">
                  <c:v>5.6</c:v>
                </c:pt>
                <c:pt idx="29">
                  <c:v>3.6916666666666678</c:v>
                </c:pt>
                <c:pt idx="30">
                  <c:v>1.7999999999999998</c:v>
                </c:pt>
                <c:pt idx="31">
                  <c:v>2.416666666666667</c:v>
                </c:pt>
                <c:pt idx="32">
                  <c:v>1.3666666666666654</c:v>
                </c:pt>
                <c:pt idx="33">
                  <c:v>4.6499999999999995</c:v>
                </c:pt>
                <c:pt idx="34">
                  <c:v>1.6583333333333341</c:v>
                </c:pt>
                <c:pt idx="35">
                  <c:v>6.8166666666666709</c:v>
                </c:pt>
                <c:pt idx="36">
                  <c:v>2.95</c:v>
                </c:pt>
                <c:pt idx="37">
                  <c:v>4.9833333333333316</c:v>
                </c:pt>
                <c:pt idx="38">
                  <c:v>4.4166666666666687</c:v>
                </c:pt>
                <c:pt idx="39">
                  <c:v>5.8749999999999964</c:v>
                </c:pt>
                <c:pt idx="40">
                  <c:v>3.0583333333333327</c:v>
                </c:pt>
                <c:pt idx="41">
                  <c:v>5.9166666666666652</c:v>
                </c:pt>
                <c:pt idx="42">
                  <c:v>2.0666666666666669</c:v>
                </c:pt>
                <c:pt idx="43">
                  <c:v>5.6249999999999973</c:v>
                </c:pt>
                <c:pt idx="44">
                  <c:v>2.4583333333333339</c:v>
                </c:pt>
                <c:pt idx="45">
                  <c:v>3.9333333333333327</c:v>
                </c:pt>
                <c:pt idx="46">
                  <c:v>2.3666666666666654</c:v>
                </c:pt>
                <c:pt idx="47">
                  <c:v>2.583333333333333</c:v>
                </c:pt>
                <c:pt idx="48">
                  <c:v>5.1583333333333332</c:v>
                </c:pt>
                <c:pt idx="50">
                  <c:v>5.7666666666666666</c:v>
                </c:pt>
              </c:numCache>
            </c:numRef>
          </c:xVal>
          <c:yVal>
            <c:numRef>
              <c:f>'Figure 4 - Panel C'!$BH$6:$BH$56</c:f>
              <c:numCache>
                <c:formatCode>0.0</c:formatCode>
                <c:ptCount val="51"/>
                <c:pt idx="0">
                  <c:v>-2.7083333333333375</c:v>
                </c:pt>
                <c:pt idx="1">
                  <c:v>0</c:v>
                </c:pt>
                <c:pt idx="2">
                  <c:v>-4.9916666666666645</c:v>
                </c:pt>
                <c:pt idx="3">
                  <c:v>-1.0000000000000018</c:v>
                </c:pt>
                <c:pt idx="4">
                  <c:v>-2.2333333333333316</c:v>
                </c:pt>
                <c:pt idx="5">
                  <c:v>-2.1166666666666663</c:v>
                </c:pt>
                <c:pt idx="6">
                  <c:v>-2.2833333333333332</c:v>
                </c:pt>
                <c:pt idx="7">
                  <c:v>-2.3000000000000007</c:v>
                </c:pt>
                <c:pt idx="8">
                  <c:v>-1.7416666666666671</c:v>
                </c:pt>
                <c:pt idx="9">
                  <c:v>-1.8166666666666655</c:v>
                </c:pt>
                <c:pt idx="10">
                  <c:v>-1.5916666666666677</c:v>
                </c:pt>
                <c:pt idx="11">
                  <c:v>-0.56666666666666643</c:v>
                </c:pt>
                <c:pt idx="12">
                  <c:v>-1.6833333333333318</c:v>
                </c:pt>
                <c:pt idx="13">
                  <c:v>-2.216666666666665</c:v>
                </c:pt>
                <c:pt idx="14">
                  <c:v>-3.5249999999999986</c:v>
                </c:pt>
                <c:pt idx="15">
                  <c:v>-0.81666666666666643</c:v>
                </c:pt>
                <c:pt idx="16">
                  <c:v>-1.4333333333333345</c:v>
                </c:pt>
                <c:pt idx="17">
                  <c:v>-1.4500000000000011</c:v>
                </c:pt>
                <c:pt idx="18">
                  <c:v>-0.38333333333333286</c:v>
                </c:pt>
                <c:pt idx="19">
                  <c:v>-2.2583333333333355</c:v>
                </c:pt>
                <c:pt idx="20">
                  <c:v>-3.1333333333333329</c:v>
                </c:pt>
                <c:pt idx="21">
                  <c:v>-3.1499999999999995</c:v>
                </c:pt>
                <c:pt idx="22">
                  <c:v>-4.2083333333333339</c:v>
                </c:pt>
                <c:pt idx="23">
                  <c:v>-1.7583333333333337</c:v>
                </c:pt>
                <c:pt idx="24">
                  <c:v>-0.50833333333333464</c:v>
                </c:pt>
                <c:pt idx="25">
                  <c:v>-2.049999999999998</c:v>
                </c:pt>
                <c:pt idx="26">
                  <c:v>-0.4083333333333341</c:v>
                </c:pt>
                <c:pt idx="27">
                  <c:v>-1.2250000000000014</c:v>
                </c:pt>
                <c:pt idx="28">
                  <c:v>-2.9750000000000005</c:v>
                </c:pt>
                <c:pt idx="29">
                  <c:v>-2.6000000000000023</c:v>
                </c:pt>
                <c:pt idx="30">
                  <c:v>-2.4749999999999996</c:v>
                </c:pt>
                <c:pt idx="31">
                  <c:v>-0.94166666666666998</c:v>
                </c:pt>
                <c:pt idx="32">
                  <c:v>-1.4416666666666647</c:v>
                </c:pt>
                <c:pt idx="33">
                  <c:v>-2.7416666666666663</c:v>
                </c:pt>
                <c:pt idx="34">
                  <c:v>-0.3416666666666659</c:v>
                </c:pt>
                <c:pt idx="35">
                  <c:v>-3.266666666666671</c:v>
                </c:pt>
                <c:pt idx="36">
                  <c:v>0.83333333333333215</c:v>
                </c:pt>
                <c:pt idx="37">
                  <c:v>-2.3000000000000007</c:v>
                </c:pt>
                <c:pt idx="38">
                  <c:v>-2.0666666666666682</c:v>
                </c:pt>
                <c:pt idx="39">
                  <c:v>-2.2333333333333307</c:v>
                </c:pt>
                <c:pt idx="40">
                  <c:v>-3.6666666666666661</c:v>
                </c:pt>
                <c:pt idx="41">
                  <c:v>-4.0583333333333327</c:v>
                </c:pt>
                <c:pt idx="42">
                  <c:v>-1.0250000000000004</c:v>
                </c:pt>
                <c:pt idx="43">
                  <c:v>-2.6749999999999989</c:v>
                </c:pt>
                <c:pt idx="44">
                  <c:v>-0.65833333333333321</c:v>
                </c:pt>
                <c:pt idx="45">
                  <c:v>-1.8666666666666654</c:v>
                </c:pt>
                <c:pt idx="46">
                  <c:v>-2.3583333333333316</c:v>
                </c:pt>
                <c:pt idx="47">
                  <c:v>-2.2750000000000004</c:v>
                </c:pt>
                <c:pt idx="48">
                  <c:v>-2.6749999999999972</c:v>
                </c:pt>
                <c:pt idx="50">
                  <c:v>-2.9583333333333348</c:v>
                </c:pt>
              </c:numCache>
            </c:numRef>
          </c:yVal>
          <c:smooth val="0"/>
        </c:ser>
        <c:ser>
          <c:idx val="1"/>
          <c:order val="1"/>
          <c:tx>
            <c:v>1990 recession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ysDash"/>
              </a:ln>
            </c:spPr>
            <c:trendlineType val="linear"/>
            <c:forward val="3"/>
            <c:dispRSqr val="0"/>
            <c:dispEq val="0"/>
          </c:trendline>
          <c:xVal>
            <c:numRef>
              <c:f>'Figure 4 - Panel C'!$BI$6:$BI$56</c:f>
              <c:numCache>
                <c:formatCode>0.0</c:formatCode>
                <c:ptCount val="51"/>
                <c:pt idx="0">
                  <c:v>0.23333333333333339</c:v>
                </c:pt>
                <c:pt idx="1">
                  <c:v>1.9750000000000005</c:v>
                </c:pt>
                <c:pt idx="2">
                  <c:v>2.0999999999999996</c:v>
                </c:pt>
                <c:pt idx="3">
                  <c:v>0.10000000000000053</c:v>
                </c:pt>
                <c:pt idx="4">
                  <c:v>4.2333333333333307</c:v>
                </c:pt>
                <c:pt idx="5">
                  <c:v>0.4083333333333341</c:v>
                </c:pt>
                <c:pt idx="6">
                  <c:v>3.6249999999999987</c:v>
                </c:pt>
                <c:pt idx="7">
                  <c:v>2.2916666666666665</c:v>
                </c:pt>
                <c:pt idx="8">
                  <c:v>3.7250000000000023</c:v>
                </c:pt>
                <c:pt idx="9">
                  <c:v>2.6999999999999984</c:v>
                </c:pt>
                <c:pt idx="10">
                  <c:v>1.3333333333333339</c:v>
                </c:pt>
                <c:pt idx="11">
                  <c:v>1.8583333333333338</c:v>
                </c:pt>
                <c:pt idx="12">
                  <c:v>1.1083333333333352</c:v>
                </c:pt>
                <c:pt idx="13">
                  <c:v>1.7749999999999986</c:v>
                </c:pt>
                <c:pt idx="14">
                  <c:v>1.3250000000000002</c:v>
                </c:pt>
                <c:pt idx="15">
                  <c:v>0.14166666666666661</c:v>
                </c:pt>
                <c:pt idx="16">
                  <c:v>0.39999999999999947</c:v>
                </c:pt>
                <c:pt idx="17">
                  <c:v>0.48333333333333517</c:v>
                </c:pt>
                <c:pt idx="18">
                  <c:v>0.23333333333333162</c:v>
                </c:pt>
                <c:pt idx="19">
                  <c:v>3.1666666666666665</c:v>
                </c:pt>
                <c:pt idx="20">
                  <c:v>2.758333333333332</c:v>
                </c:pt>
                <c:pt idx="21">
                  <c:v>4.7083333333333339</c:v>
                </c:pt>
                <c:pt idx="22">
                  <c:v>1.9333333333333327</c:v>
                </c:pt>
                <c:pt idx="23">
                  <c:v>0.75833333333333464</c:v>
                </c:pt>
                <c:pt idx="24">
                  <c:v>0.28333333333333321</c:v>
                </c:pt>
                <c:pt idx="25">
                  <c:v>0.55833333333333357</c:v>
                </c:pt>
                <c:pt idx="26">
                  <c:v>0.25</c:v>
                </c:pt>
                <c:pt idx="27">
                  <c:v>8.3333333333337478E-3</c:v>
                </c:pt>
                <c:pt idx="28">
                  <c:v>2.1583333333333341</c:v>
                </c:pt>
                <c:pt idx="29">
                  <c:v>4.041666666666667</c:v>
                </c:pt>
                <c:pt idx="30">
                  <c:v>4.2916666666666679</c:v>
                </c:pt>
                <c:pt idx="31">
                  <c:v>0.70833333333333215</c:v>
                </c:pt>
                <c:pt idx="32">
                  <c:v>3.7</c:v>
                </c:pt>
                <c:pt idx="33">
                  <c:v>2.5250000000000008</c:v>
                </c:pt>
                <c:pt idx="34">
                  <c:v>0.34999999999999964</c:v>
                </c:pt>
                <c:pt idx="35">
                  <c:v>1.8083333333333318</c:v>
                </c:pt>
                <c:pt idx="36">
                  <c:v>0.4833333333333325</c:v>
                </c:pt>
                <c:pt idx="37">
                  <c:v>1.9083333333333341</c:v>
                </c:pt>
                <c:pt idx="38">
                  <c:v>2.9749999999999988</c:v>
                </c:pt>
                <c:pt idx="39">
                  <c:v>2.0916666666666668</c:v>
                </c:pt>
                <c:pt idx="40">
                  <c:v>4.875</c:v>
                </c:pt>
                <c:pt idx="41">
                  <c:v>2.0333333333333341</c:v>
                </c:pt>
                <c:pt idx="42">
                  <c:v>-0.4666666666666659</c:v>
                </c:pt>
                <c:pt idx="43">
                  <c:v>1.2583333333333337</c:v>
                </c:pt>
                <c:pt idx="44">
                  <c:v>0.89166666666666838</c:v>
                </c:pt>
                <c:pt idx="45">
                  <c:v>0.31666666666666554</c:v>
                </c:pt>
                <c:pt idx="46">
                  <c:v>2.808333333333334</c:v>
                </c:pt>
                <c:pt idx="47">
                  <c:v>2.2249999999999988</c:v>
                </c:pt>
                <c:pt idx="48">
                  <c:v>1.3583333333333352</c:v>
                </c:pt>
                <c:pt idx="49">
                  <c:v>2.5416666666666696</c:v>
                </c:pt>
                <c:pt idx="50">
                  <c:v>0.875</c:v>
                </c:pt>
              </c:numCache>
            </c:numRef>
          </c:xVal>
          <c:yVal>
            <c:numRef>
              <c:f>'Figure 4 - Panel C'!$BJ$6:$BJ$56</c:f>
              <c:numCache>
                <c:formatCode>0.0</c:formatCode>
                <c:ptCount val="51"/>
                <c:pt idx="0">
                  <c:v>-1.5</c:v>
                </c:pt>
                <c:pt idx="1">
                  <c:v>-1.416666666666667</c:v>
                </c:pt>
                <c:pt idx="2">
                  <c:v>-1.2833333333333314</c:v>
                </c:pt>
                <c:pt idx="3">
                  <c:v>-1.7750000000000012</c:v>
                </c:pt>
                <c:pt idx="4">
                  <c:v>-0.75833333333333286</c:v>
                </c:pt>
                <c:pt idx="5">
                  <c:v>-1.8333333333333339</c:v>
                </c:pt>
                <c:pt idx="6">
                  <c:v>-1.8500000000000005</c:v>
                </c:pt>
                <c:pt idx="7">
                  <c:v>-0.75833333333333286</c:v>
                </c:pt>
                <c:pt idx="8">
                  <c:v>-0.55833333333333357</c:v>
                </c:pt>
                <c:pt idx="9">
                  <c:v>-1.833333333333333</c:v>
                </c:pt>
                <c:pt idx="10">
                  <c:v>-1.5499999999999998</c:v>
                </c:pt>
                <c:pt idx="11">
                  <c:v>0.8583333333333325</c:v>
                </c:pt>
                <c:pt idx="12">
                  <c:v>-0.94166666666666732</c:v>
                </c:pt>
                <c:pt idx="13">
                  <c:v>-2.0749999999999993</c:v>
                </c:pt>
                <c:pt idx="14">
                  <c:v>-1.5333333333333332</c:v>
                </c:pt>
                <c:pt idx="15">
                  <c:v>-0.75833333333333153</c:v>
                </c:pt>
                <c:pt idx="16">
                  <c:v>0.2166666666666659</c:v>
                </c:pt>
                <c:pt idx="17">
                  <c:v>-1.491666666666668</c:v>
                </c:pt>
                <c:pt idx="18">
                  <c:v>-0.2916666666666643</c:v>
                </c:pt>
                <c:pt idx="19">
                  <c:v>-0.60833333333333339</c:v>
                </c:pt>
                <c:pt idx="20">
                  <c:v>-1.3249999999999993</c:v>
                </c:pt>
                <c:pt idx="21">
                  <c:v>-2.6333333333333329</c:v>
                </c:pt>
                <c:pt idx="22">
                  <c:v>-3.0083333333333337</c:v>
                </c:pt>
                <c:pt idx="23">
                  <c:v>-1.0666666666666682</c:v>
                </c:pt>
                <c:pt idx="24">
                  <c:v>-1.7000000000000002</c:v>
                </c:pt>
                <c:pt idx="25">
                  <c:v>-1.0749999999999984</c:v>
                </c:pt>
                <c:pt idx="26">
                  <c:v>-0.85000000000000142</c:v>
                </c:pt>
                <c:pt idx="27">
                  <c:v>-0.24999999999999956</c:v>
                </c:pt>
                <c:pt idx="28">
                  <c:v>-0.61666666666666714</c:v>
                </c:pt>
                <c:pt idx="29">
                  <c:v>-2.7916666666666679</c:v>
                </c:pt>
                <c:pt idx="30">
                  <c:v>-1.6166666666666671</c:v>
                </c:pt>
                <c:pt idx="31">
                  <c:v>-0.79166666666666696</c:v>
                </c:pt>
                <c:pt idx="32">
                  <c:v>-1.7250000000000005</c:v>
                </c:pt>
                <c:pt idx="33">
                  <c:v>-1.7000000000000011</c:v>
                </c:pt>
                <c:pt idx="34">
                  <c:v>-1.0083333333333329</c:v>
                </c:pt>
                <c:pt idx="35">
                  <c:v>-1.7166666666666659</c:v>
                </c:pt>
                <c:pt idx="36">
                  <c:v>-0.63333333333333286</c:v>
                </c:pt>
                <c:pt idx="37">
                  <c:v>-1.8333333333333339</c:v>
                </c:pt>
                <c:pt idx="38">
                  <c:v>-1.3499999999999988</c:v>
                </c:pt>
                <c:pt idx="39">
                  <c:v>-2.1833333333333336</c:v>
                </c:pt>
                <c:pt idx="40">
                  <c:v>-2.041666666666667</c:v>
                </c:pt>
                <c:pt idx="41">
                  <c:v>-0.55000000000000071</c:v>
                </c:pt>
                <c:pt idx="42">
                  <c:v>-0.20000000000000107</c:v>
                </c:pt>
                <c:pt idx="43">
                  <c:v>-1.4416666666666673</c:v>
                </c:pt>
                <c:pt idx="44">
                  <c:v>-1.0500000000000016</c:v>
                </c:pt>
                <c:pt idx="45">
                  <c:v>-1.1083333333333334</c:v>
                </c:pt>
                <c:pt idx="46">
                  <c:v>-1.8083333333333345</c:v>
                </c:pt>
                <c:pt idx="47">
                  <c:v>-1.3833333333333329</c:v>
                </c:pt>
                <c:pt idx="48">
                  <c:v>-0.6750000000000016</c:v>
                </c:pt>
                <c:pt idx="49">
                  <c:v>-2.4416666666666682</c:v>
                </c:pt>
                <c:pt idx="50">
                  <c:v>-0.86666666666666625</c:v>
                </c:pt>
              </c:numCache>
            </c:numRef>
          </c:yVal>
          <c:smooth val="0"/>
        </c:ser>
        <c:ser>
          <c:idx val="2"/>
          <c:order val="2"/>
          <c:tx>
            <c:v>2001 recession</c:v>
          </c:tx>
          <c:spPr>
            <a:ln w="28575">
              <a:noFill/>
            </a:ln>
          </c:spPr>
          <c:marker>
            <c:spPr>
              <a:noFill/>
              <a:ln>
                <a:solidFill>
                  <a:srgbClr val="008000"/>
                </a:solidFill>
              </a:ln>
            </c:spPr>
          </c:marker>
          <c:trendline>
            <c:spPr>
              <a:ln w="25400">
                <a:solidFill>
                  <a:srgbClr val="008000"/>
                </a:solidFill>
                <a:prstDash val="dashDot"/>
              </a:ln>
            </c:spPr>
            <c:trendlineType val="linear"/>
            <c:forward val="5"/>
            <c:dispRSqr val="0"/>
            <c:dispEq val="0"/>
          </c:trendline>
          <c:xVal>
            <c:numRef>
              <c:f>'Figure 4 - Panel C'!$BK$6:$BK$56</c:f>
              <c:numCache>
                <c:formatCode>0.0</c:formatCode>
                <c:ptCount val="51"/>
                <c:pt idx="0">
                  <c:v>1.3666666666666663</c:v>
                </c:pt>
                <c:pt idx="1">
                  <c:v>1.5166666666666639</c:v>
                </c:pt>
                <c:pt idx="2">
                  <c:v>1.6833333333333327</c:v>
                </c:pt>
                <c:pt idx="3">
                  <c:v>1.6666666666666661</c:v>
                </c:pt>
                <c:pt idx="4">
                  <c:v>1.9166666666666661</c:v>
                </c:pt>
                <c:pt idx="5">
                  <c:v>3.316666666666666</c:v>
                </c:pt>
                <c:pt idx="6">
                  <c:v>3.191666666666666</c:v>
                </c:pt>
                <c:pt idx="7">
                  <c:v>0.80000000000000027</c:v>
                </c:pt>
                <c:pt idx="8">
                  <c:v>1.3166666666666664</c:v>
                </c:pt>
                <c:pt idx="9">
                  <c:v>1.4500000000000002</c:v>
                </c:pt>
                <c:pt idx="10">
                  <c:v>1.3000000000000003</c:v>
                </c:pt>
                <c:pt idx="11">
                  <c:v>-0.11666666666666581</c:v>
                </c:pt>
                <c:pt idx="12">
                  <c:v>0.54999999999999893</c:v>
                </c:pt>
                <c:pt idx="13">
                  <c:v>2.2416666666666663</c:v>
                </c:pt>
                <c:pt idx="14">
                  <c:v>2.3833333333333337</c:v>
                </c:pt>
                <c:pt idx="15">
                  <c:v>1.6416666666666675</c:v>
                </c:pt>
                <c:pt idx="16">
                  <c:v>1.7916666666666661</c:v>
                </c:pt>
                <c:pt idx="17">
                  <c:v>2.0166666666666666</c:v>
                </c:pt>
                <c:pt idx="18">
                  <c:v>1.3083333333333336</c:v>
                </c:pt>
                <c:pt idx="19">
                  <c:v>1.7583333333333337</c:v>
                </c:pt>
                <c:pt idx="20">
                  <c:v>0.92499999999999938</c:v>
                </c:pt>
                <c:pt idx="21">
                  <c:v>3.0749999999999988</c:v>
                </c:pt>
                <c:pt idx="22">
                  <c:v>3.3833333333333337</c:v>
                </c:pt>
                <c:pt idx="23">
                  <c:v>1.7666666666666671</c:v>
                </c:pt>
                <c:pt idx="24">
                  <c:v>0.73333333333333428</c:v>
                </c:pt>
                <c:pt idx="25">
                  <c:v>2.25</c:v>
                </c:pt>
                <c:pt idx="26">
                  <c:v>-0.54999999999999982</c:v>
                </c:pt>
                <c:pt idx="27">
                  <c:v>1.2000000000000002</c:v>
                </c:pt>
                <c:pt idx="28">
                  <c:v>1.2333333333333325</c:v>
                </c:pt>
                <c:pt idx="29">
                  <c:v>1.7749999999999995</c:v>
                </c:pt>
                <c:pt idx="30">
                  <c:v>2.1833333333333327</c:v>
                </c:pt>
                <c:pt idx="31">
                  <c:v>0.90833333333333321</c:v>
                </c:pt>
                <c:pt idx="32">
                  <c:v>1.8916666666666675</c:v>
                </c:pt>
                <c:pt idx="33">
                  <c:v>2.6999999999999997</c:v>
                </c:pt>
                <c:pt idx="34">
                  <c:v>0.70000000000000018</c:v>
                </c:pt>
                <c:pt idx="35">
                  <c:v>2.166666666666667</c:v>
                </c:pt>
                <c:pt idx="36">
                  <c:v>2.5500000000000012</c:v>
                </c:pt>
                <c:pt idx="37">
                  <c:v>3.0166666666666666</c:v>
                </c:pt>
                <c:pt idx="38">
                  <c:v>1.5250000000000004</c:v>
                </c:pt>
                <c:pt idx="39">
                  <c:v>1.8083333333333353</c:v>
                </c:pt>
                <c:pt idx="40">
                  <c:v>1.2166666666666668</c:v>
                </c:pt>
                <c:pt idx="41">
                  <c:v>3.1416666666666648</c:v>
                </c:pt>
                <c:pt idx="42">
                  <c:v>0.86666666666666714</c:v>
                </c:pt>
                <c:pt idx="43">
                  <c:v>1.6749999999999989</c:v>
                </c:pt>
                <c:pt idx="44">
                  <c:v>2.3166666666666664</c:v>
                </c:pt>
                <c:pt idx="45">
                  <c:v>2.2416666666666667</c:v>
                </c:pt>
                <c:pt idx="46">
                  <c:v>1.7666666666666666</c:v>
                </c:pt>
                <c:pt idx="47">
                  <c:v>1.8083333333333331</c:v>
                </c:pt>
                <c:pt idx="48">
                  <c:v>2.4666666666666659</c:v>
                </c:pt>
                <c:pt idx="49">
                  <c:v>0.45833333333333481</c:v>
                </c:pt>
                <c:pt idx="50">
                  <c:v>2.2499999999999996</c:v>
                </c:pt>
              </c:numCache>
            </c:numRef>
          </c:xVal>
          <c:yVal>
            <c:numRef>
              <c:f>'Figure 4 - Panel C'!$BL$6:$BL$56</c:f>
              <c:numCache>
                <c:formatCode>0.0</c:formatCode>
                <c:ptCount val="51"/>
                <c:pt idx="0">
                  <c:v>-1.5583333333333331</c:v>
                </c:pt>
                <c:pt idx="1">
                  <c:v>-0.79166666666666519</c:v>
                </c:pt>
                <c:pt idx="2">
                  <c:v>-1.0666666666666664</c:v>
                </c:pt>
                <c:pt idx="3">
                  <c:v>-0.71666666666666679</c:v>
                </c:pt>
                <c:pt idx="4">
                  <c:v>-1.4500000000000011</c:v>
                </c:pt>
                <c:pt idx="5">
                  <c:v>-0.96666666666666679</c:v>
                </c:pt>
                <c:pt idx="6">
                  <c:v>-0.59166666666666679</c:v>
                </c:pt>
                <c:pt idx="7">
                  <c:v>-0.15000000000000036</c:v>
                </c:pt>
                <c:pt idx="8">
                  <c:v>-0.44166666666666643</c:v>
                </c:pt>
                <c:pt idx="9">
                  <c:v>-1.4749999999999992</c:v>
                </c:pt>
                <c:pt idx="10">
                  <c:v>0.45833333333333393</c:v>
                </c:pt>
                <c:pt idx="11">
                  <c:v>-1.1250000000000009</c:v>
                </c:pt>
                <c:pt idx="12">
                  <c:v>-1.5166666666666679</c:v>
                </c:pt>
                <c:pt idx="13">
                  <c:v>-0.95000000000000107</c:v>
                </c:pt>
                <c:pt idx="14">
                  <c:v>1.6666666666665719E-2</c:v>
                </c:pt>
                <c:pt idx="15">
                  <c:v>-0.125</c:v>
                </c:pt>
                <c:pt idx="16">
                  <c:v>-0.47499999999999876</c:v>
                </c:pt>
                <c:pt idx="17">
                  <c:v>-0.24166666666666536</c:v>
                </c:pt>
                <c:pt idx="18">
                  <c:v>0.47499999999999876</c:v>
                </c:pt>
                <c:pt idx="19">
                  <c:v>-0.15000000000000124</c:v>
                </c:pt>
                <c:pt idx="20">
                  <c:v>-0.35833333333333339</c:v>
                </c:pt>
                <c:pt idx="21">
                  <c:v>-0.96666666666666679</c:v>
                </c:pt>
                <c:pt idx="22">
                  <c:v>-0.24999999999999911</c:v>
                </c:pt>
                <c:pt idx="23">
                  <c:v>-0.69166666666666643</c:v>
                </c:pt>
                <c:pt idx="24">
                  <c:v>1.3499999999999979</c:v>
                </c:pt>
                <c:pt idx="25">
                  <c:v>-0.2166666666666659</c:v>
                </c:pt>
                <c:pt idx="26">
                  <c:v>-0.6333333333333333</c:v>
                </c:pt>
                <c:pt idx="27">
                  <c:v>-0.14999999999999991</c:v>
                </c:pt>
                <c:pt idx="28">
                  <c:v>-0.93333333333333268</c:v>
                </c:pt>
                <c:pt idx="29">
                  <c:v>-0.83333333333333259</c:v>
                </c:pt>
                <c:pt idx="30">
                  <c:v>-1.3999999999999995</c:v>
                </c:pt>
                <c:pt idx="31">
                  <c:v>-0.78333333333333321</c:v>
                </c:pt>
                <c:pt idx="32">
                  <c:v>-1.375</c:v>
                </c:pt>
                <c:pt idx="33">
                  <c:v>-1.1999999999999993</c:v>
                </c:pt>
                <c:pt idx="34">
                  <c:v>-0.15000000000000036</c:v>
                </c:pt>
                <c:pt idx="35">
                  <c:v>-0.34166666666666767</c:v>
                </c:pt>
                <c:pt idx="36">
                  <c:v>-1.166666666666667</c:v>
                </c:pt>
                <c:pt idx="37">
                  <c:v>-1.958333333333333</c:v>
                </c:pt>
                <c:pt idx="38">
                  <c:v>-0.72499999999999964</c:v>
                </c:pt>
                <c:pt idx="39">
                  <c:v>-0.68333333333333535</c:v>
                </c:pt>
                <c:pt idx="40">
                  <c:v>-0.3416666666666659</c:v>
                </c:pt>
                <c:pt idx="41">
                  <c:v>5.0000000000000711E-2</c:v>
                </c:pt>
                <c:pt idx="42">
                  <c:v>0.1083333333333325</c:v>
                </c:pt>
                <c:pt idx="43">
                  <c:v>-0.125</c:v>
                </c:pt>
                <c:pt idx="44">
                  <c:v>-1.3250000000000002</c:v>
                </c:pt>
                <c:pt idx="45">
                  <c:v>-1.4916666666666671</c:v>
                </c:pt>
                <c:pt idx="46">
                  <c:v>-0.94166666666666554</c:v>
                </c:pt>
                <c:pt idx="47">
                  <c:v>-0.59166666666666634</c:v>
                </c:pt>
                <c:pt idx="48">
                  <c:v>-1.916666666666667</c:v>
                </c:pt>
                <c:pt idx="49">
                  <c:v>-1.0750000000000011</c:v>
                </c:pt>
                <c:pt idx="50">
                  <c:v>-0.85000000000000142</c:v>
                </c:pt>
              </c:numCache>
            </c:numRef>
          </c:yVal>
          <c:smooth val="0"/>
        </c:ser>
        <c:ser>
          <c:idx val="3"/>
          <c:order val="3"/>
          <c:tx>
            <c:v>2007 recession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8575">
                <a:solidFill>
                  <a:schemeClr val="tx1"/>
                </a:solidFill>
                <a:prstDash val="lgDash"/>
              </a:ln>
            </c:spPr>
            <c:trendlineType val="linear"/>
            <c:backward val="2"/>
            <c:dispRSqr val="0"/>
            <c:dispEq val="0"/>
          </c:trendline>
          <c:xVal>
            <c:numRef>
              <c:f>'Figure 4 - Panel C'!$BE$6:$BE$56</c:f>
              <c:numCache>
                <c:formatCode>0.0</c:formatCode>
                <c:ptCount val="51"/>
                <c:pt idx="0">
                  <c:v>6.091666666666665</c:v>
                </c:pt>
                <c:pt idx="1">
                  <c:v>1.8583333333333325</c:v>
                </c:pt>
                <c:pt idx="2">
                  <c:v>6.783333333333335</c:v>
                </c:pt>
                <c:pt idx="3">
                  <c:v>2.6083333333333325</c:v>
                </c:pt>
                <c:pt idx="4">
                  <c:v>6.991666666666668</c:v>
                </c:pt>
                <c:pt idx="5">
                  <c:v>5.1333333333333346</c:v>
                </c:pt>
                <c:pt idx="6">
                  <c:v>4.7166666666666677</c:v>
                </c:pt>
                <c:pt idx="7">
                  <c:v>4.5166666666666675</c:v>
                </c:pt>
                <c:pt idx="8">
                  <c:v>4.6916666666666655</c:v>
                </c:pt>
                <c:pt idx="9">
                  <c:v>7.283333333333335</c:v>
                </c:pt>
                <c:pt idx="10">
                  <c:v>5.583333333333333</c:v>
                </c:pt>
                <c:pt idx="11">
                  <c:v>4.1833333333333318</c:v>
                </c:pt>
                <c:pt idx="12">
                  <c:v>5.7916666666666679</c:v>
                </c:pt>
                <c:pt idx="13">
                  <c:v>5.3916666666666684</c:v>
                </c:pt>
                <c:pt idx="14">
                  <c:v>5.4750000000000014</c:v>
                </c:pt>
                <c:pt idx="15">
                  <c:v>2.5083333333333337</c:v>
                </c:pt>
                <c:pt idx="16">
                  <c:v>3.049999999999998</c:v>
                </c:pt>
                <c:pt idx="17">
                  <c:v>4.5749999999999993</c:v>
                </c:pt>
                <c:pt idx="18">
                  <c:v>3.6666666666666665</c:v>
                </c:pt>
                <c:pt idx="19">
                  <c:v>3.4250000000000016</c:v>
                </c:pt>
                <c:pt idx="20">
                  <c:v>4.375</c:v>
                </c:pt>
                <c:pt idx="21">
                  <c:v>3.791666666666667</c:v>
                </c:pt>
                <c:pt idx="22">
                  <c:v>5.5666666666666655</c:v>
                </c:pt>
                <c:pt idx="23">
                  <c:v>2.6749999999999989</c:v>
                </c:pt>
                <c:pt idx="24">
                  <c:v>4.1916666666666664</c:v>
                </c:pt>
                <c:pt idx="25">
                  <c:v>4.2999999999999989</c:v>
                </c:pt>
                <c:pt idx="26">
                  <c:v>3.4499999999999988</c:v>
                </c:pt>
                <c:pt idx="27">
                  <c:v>1.7333333333333334</c:v>
                </c:pt>
                <c:pt idx="28">
                  <c:v>9.0749999999999993</c:v>
                </c:pt>
                <c:pt idx="29">
                  <c:v>2.5916666666666672</c:v>
                </c:pt>
                <c:pt idx="30">
                  <c:v>5.2750000000000012</c:v>
                </c:pt>
                <c:pt idx="31">
                  <c:v>4.4583333333333339</c:v>
                </c:pt>
                <c:pt idx="32">
                  <c:v>4.0500000000000007</c:v>
                </c:pt>
                <c:pt idx="33">
                  <c:v>6.1583333333333332</c:v>
                </c:pt>
                <c:pt idx="34">
                  <c:v>0.71666666666666767</c:v>
                </c:pt>
                <c:pt idx="35">
                  <c:v>4.3166666666666682</c:v>
                </c:pt>
                <c:pt idx="36">
                  <c:v>2.799999999999998</c:v>
                </c:pt>
                <c:pt idx="37">
                  <c:v>5.4833333333333325</c:v>
                </c:pt>
                <c:pt idx="38">
                  <c:v>4.0916666666666641</c:v>
                </c:pt>
                <c:pt idx="39">
                  <c:v>5.1750000000000025</c:v>
                </c:pt>
                <c:pt idx="40">
                  <c:v>6.4499999999999975</c:v>
                </c:pt>
                <c:pt idx="41">
                  <c:v>5.6000000000000023</c:v>
                </c:pt>
                <c:pt idx="42">
                  <c:v>2.1583333333333323</c:v>
                </c:pt>
                <c:pt idx="43">
                  <c:v>5.0083333333333346</c:v>
                </c:pt>
                <c:pt idx="44">
                  <c:v>3.8250000000000011</c:v>
                </c:pt>
                <c:pt idx="45">
                  <c:v>5.4083333333333332</c:v>
                </c:pt>
                <c:pt idx="46">
                  <c:v>2.4750000000000005</c:v>
                </c:pt>
                <c:pt idx="47">
                  <c:v>3.8499999999999983</c:v>
                </c:pt>
                <c:pt idx="48">
                  <c:v>5.383333333333332</c:v>
                </c:pt>
                <c:pt idx="49">
                  <c:v>4.2333333333333343</c:v>
                </c:pt>
                <c:pt idx="50">
                  <c:v>3.6916666666666664</c:v>
                </c:pt>
              </c:numCache>
            </c:numRef>
          </c:xVal>
          <c:yVal>
            <c:numRef>
              <c:f>'Figure 4 - Panel C'!$BF$6:$BF$56</c:f>
              <c:numCache>
                <c:formatCode>0.0</c:formatCode>
                <c:ptCount val="51"/>
                <c:pt idx="0">
                  <c:v>-1.7007575757575744</c:v>
                </c:pt>
                <c:pt idx="1">
                  <c:v>-0.75984848484848566</c:v>
                </c:pt>
                <c:pt idx="2">
                  <c:v>-2.1833333333333353</c:v>
                </c:pt>
                <c:pt idx="3">
                  <c:v>-0.63409090909090882</c:v>
                </c:pt>
                <c:pt idx="4">
                  <c:v>-1.7416666666666689</c:v>
                </c:pt>
                <c:pt idx="5">
                  <c:v>-0.95227272727272805</c:v>
                </c:pt>
                <c:pt idx="6">
                  <c:v>-0.99166666666666892</c:v>
                </c:pt>
                <c:pt idx="7">
                  <c:v>-1.1886363636363635</c:v>
                </c:pt>
                <c:pt idx="8">
                  <c:v>-1.01212121212121</c:v>
                </c:pt>
                <c:pt idx="9">
                  <c:v>-2.4666666666666686</c:v>
                </c:pt>
                <c:pt idx="10">
                  <c:v>-1.2606060606060598</c:v>
                </c:pt>
                <c:pt idx="11">
                  <c:v>-0.74924242424242227</c:v>
                </c:pt>
                <c:pt idx="12">
                  <c:v>-1.2045454545454559</c:v>
                </c:pt>
                <c:pt idx="13">
                  <c:v>-1.577272727272728</c:v>
                </c:pt>
                <c:pt idx="14">
                  <c:v>-1.8946969696969713</c:v>
                </c:pt>
                <c:pt idx="15">
                  <c:v>-1.0666666666666664</c:v>
                </c:pt>
                <c:pt idx="16">
                  <c:v>-1.1234848484848472</c:v>
                </c:pt>
                <c:pt idx="17">
                  <c:v>-1.7734848484848467</c:v>
                </c:pt>
                <c:pt idx="18">
                  <c:v>-0.45681818181818201</c:v>
                </c:pt>
                <c:pt idx="19">
                  <c:v>-0.79545454545454497</c:v>
                </c:pt>
                <c:pt idx="20">
                  <c:v>-1.0628787878787884</c:v>
                </c:pt>
                <c:pt idx="21">
                  <c:v>-1.8810606060606077</c:v>
                </c:pt>
                <c:pt idx="22">
                  <c:v>-3.7871212121212103</c:v>
                </c:pt>
                <c:pt idx="23">
                  <c:v>-1.6060606060606046</c:v>
                </c:pt>
                <c:pt idx="24">
                  <c:v>-1.4098484848484851</c:v>
                </c:pt>
                <c:pt idx="25">
                  <c:v>-2.1689393939393904</c:v>
                </c:pt>
                <c:pt idx="26">
                  <c:v>-0.68333333333333268</c:v>
                </c:pt>
                <c:pt idx="27">
                  <c:v>-0.75530303030303125</c:v>
                </c:pt>
                <c:pt idx="28">
                  <c:v>-1.906060606060608</c:v>
                </c:pt>
                <c:pt idx="29">
                  <c:v>-0.79696969696969688</c:v>
                </c:pt>
                <c:pt idx="30">
                  <c:v>-0.15606060606060623</c:v>
                </c:pt>
                <c:pt idx="31">
                  <c:v>-1.2515151515151519</c:v>
                </c:pt>
                <c:pt idx="32">
                  <c:v>7.2727272727272307E-2</c:v>
                </c:pt>
                <c:pt idx="33">
                  <c:v>-1.3522727272727284</c:v>
                </c:pt>
                <c:pt idx="34">
                  <c:v>-0.78863636363636447</c:v>
                </c:pt>
                <c:pt idx="35">
                  <c:v>-2.6946969696969694</c:v>
                </c:pt>
                <c:pt idx="36">
                  <c:v>-1.6462121212121197</c:v>
                </c:pt>
                <c:pt idx="37">
                  <c:v>-2.0234848484848467</c:v>
                </c:pt>
                <c:pt idx="38">
                  <c:v>-0.69621212121212039</c:v>
                </c:pt>
                <c:pt idx="39">
                  <c:v>-1.8742424242424232</c:v>
                </c:pt>
                <c:pt idx="40">
                  <c:v>-0.86590909090908674</c:v>
                </c:pt>
                <c:pt idx="41">
                  <c:v>-2.1015151515151551</c:v>
                </c:pt>
                <c:pt idx="42">
                  <c:v>-0.68787878787878753</c:v>
                </c:pt>
                <c:pt idx="43">
                  <c:v>-1.6939393939393952</c:v>
                </c:pt>
                <c:pt idx="44">
                  <c:v>-1.2659090909090915</c:v>
                </c:pt>
                <c:pt idx="45">
                  <c:v>-2.2999999999999998</c:v>
                </c:pt>
                <c:pt idx="46">
                  <c:v>-1.4075757575757581</c:v>
                </c:pt>
                <c:pt idx="47">
                  <c:v>-1.1810606060606039</c:v>
                </c:pt>
                <c:pt idx="48">
                  <c:v>-1.6075757575757574</c:v>
                </c:pt>
                <c:pt idx="49">
                  <c:v>-1.2583333333333346</c:v>
                </c:pt>
                <c:pt idx="50">
                  <c:v>-1.4681818181818178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091920"/>
        <c:axId val="462092480"/>
      </c:scatterChart>
      <c:valAx>
        <c:axId val="462091920"/>
        <c:scaling>
          <c:orientation val="minMax"/>
          <c:max val="9.200000000000001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Rise in State</a:t>
                </a:r>
                <a:r>
                  <a:rPr lang="en-US" baseline="0"/>
                  <a:t> Unemployment in First Two Years of Recessions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6512977600559801"/>
              <c:y val="0.900777356534137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62092480"/>
        <c:crossesAt val="-5.2"/>
        <c:crossBetween val="midCat"/>
        <c:majorUnit val="1"/>
      </c:valAx>
      <c:valAx>
        <c:axId val="462092480"/>
        <c:scaling>
          <c:orientation val="minMax"/>
          <c:max val="2"/>
          <c:min val="-5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State Unemployment in Subsequent</a:t>
                </a:r>
                <a:r>
                  <a:rPr lang="en-US" baseline="0"/>
                  <a:t> Two Years of Recession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6.2316244804163398E-4"/>
              <c:y val="7.806175757666999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62091920"/>
        <c:crossesAt val="-1"/>
        <c:crossBetween val="midCat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2186538721971805"/>
          <c:y val="2.9018741078417798E-3"/>
          <c:w val="0.26970167733947298"/>
          <c:h val="0.257837945695384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457232813"/>
          <c:y val="4.1234984902653198E-2"/>
          <c:w val="0.85178750737465103"/>
          <c:h val="0.80293939508649703"/>
        </c:manualLayout>
      </c:layout>
      <c:scatterChart>
        <c:scatterStyle val="lineMarker"/>
        <c:varyColors val="0"/>
        <c:ser>
          <c:idx val="0"/>
          <c:order val="0"/>
          <c:tx>
            <c:v>2008 recession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Data!$BE$6:$BE$57</c:f>
              <c:numCache>
                <c:formatCode>0.0</c:formatCode>
                <c:ptCount val="52"/>
                <c:pt idx="0">
                  <c:v>6.091666666666665</c:v>
                </c:pt>
                <c:pt idx="1">
                  <c:v>1.8583333333333325</c:v>
                </c:pt>
                <c:pt idx="2">
                  <c:v>6.783333333333335</c:v>
                </c:pt>
                <c:pt idx="3">
                  <c:v>2.6083333333333325</c:v>
                </c:pt>
                <c:pt idx="4">
                  <c:v>6.991666666666668</c:v>
                </c:pt>
                <c:pt idx="5">
                  <c:v>5.1333333333333346</c:v>
                </c:pt>
                <c:pt idx="6">
                  <c:v>4.7166666666666677</c:v>
                </c:pt>
                <c:pt idx="7">
                  <c:v>4.5166666666666675</c:v>
                </c:pt>
                <c:pt idx="8">
                  <c:v>4.6916666666666655</c:v>
                </c:pt>
                <c:pt idx="9">
                  <c:v>7.283333333333335</c:v>
                </c:pt>
                <c:pt idx="10">
                  <c:v>5.583333333333333</c:v>
                </c:pt>
                <c:pt idx="11">
                  <c:v>4.1833333333333318</c:v>
                </c:pt>
                <c:pt idx="12">
                  <c:v>5.7916666666666679</c:v>
                </c:pt>
                <c:pt idx="13">
                  <c:v>5.3916666666666684</c:v>
                </c:pt>
                <c:pt idx="14">
                  <c:v>5.4750000000000014</c:v>
                </c:pt>
                <c:pt idx="15">
                  <c:v>2.5083333333333337</c:v>
                </c:pt>
                <c:pt idx="16">
                  <c:v>3.049999999999998</c:v>
                </c:pt>
                <c:pt idx="17">
                  <c:v>4.5749999999999993</c:v>
                </c:pt>
                <c:pt idx="18">
                  <c:v>3.6666666666666665</c:v>
                </c:pt>
                <c:pt idx="19">
                  <c:v>3.4250000000000016</c:v>
                </c:pt>
                <c:pt idx="20">
                  <c:v>4.375</c:v>
                </c:pt>
                <c:pt idx="21">
                  <c:v>3.791666666666667</c:v>
                </c:pt>
                <c:pt idx="22">
                  <c:v>5.5666666666666655</c:v>
                </c:pt>
                <c:pt idx="23">
                  <c:v>2.6749999999999989</c:v>
                </c:pt>
                <c:pt idx="24">
                  <c:v>4.1916666666666664</c:v>
                </c:pt>
                <c:pt idx="25">
                  <c:v>4.2999999999999989</c:v>
                </c:pt>
                <c:pt idx="26">
                  <c:v>3.4499999999999988</c:v>
                </c:pt>
                <c:pt idx="27">
                  <c:v>1.7333333333333334</c:v>
                </c:pt>
                <c:pt idx="28">
                  <c:v>9.0749999999999993</c:v>
                </c:pt>
                <c:pt idx="29">
                  <c:v>2.5916666666666672</c:v>
                </c:pt>
                <c:pt idx="30">
                  <c:v>5.2750000000000012</c:v>
                </c:pt>
                <c:pt idx="31">
                  <c:v>4.4583333333333339</c:v>
                </c:pt>
                <c:pt idx="32">
                  <c:v>4.0500000000000007</c:v>
                </c:pt>
                <c:pt idx="33">
                  <c:v>6.1583333333333332</c:v>
                </c:pt>
                <c:pt idx="34">
                  <c:v>0.71666666666666767</c:v>
                </c:pt>
                <c:pt idx="35">
                  <c:v>4.3166666666666682</c:v>
                </c:pt>
                <c:pt idx="36">
                  <c:v>2.799999999999998</c:v>
                </c:pt>
                <c:pt idx="37">
                  <c:v>5.4833333333333325</c:v>
                </c:pt>
                <c:pt idx="38">
                  <c:v>4.0916666666666641</c:v>
                </c:pt>
                <c:pt idx="39">
                  <c:v>5.1750000000000025</c:v>
                </c:pt>
                <c:pt idx="40">
                  <c:v>6.4499999999999975</c:v>
                </c:pt>
                <c:pt idx="41">
                  <c:v>5.6000000000000023</c:v>
                </c:pt>
                <c:pt idx="42">
                  <c:v>2.1583333333333323</c:v>
                </c:pt>
                <c:pt idx="43">
                  <c:v>5.0083333333333346</c:v>
                </c:pt>
                <c:pt idx="44">
                  <c:v>3.8250000000000011</c:v>
                </c:pt>
                <c:pt idx="45">
                  <c:v>5.4083333333333332</c:v>
                </c:pt>
                <c:pt idx="46">
                  <c:v>2.4750000000000005</c:v>
                </c:pt>
                <c:pt idx="47">
                  <c:v>3.8499999999999983</c:v>
                </c:pt>
                <c:pt idx="48">
                  <c:v>5.383333333333332</c:v>
                </c:pt>
                <c:pt idx="49">
                  <c:v>4.2333333333333343</c:v>
                </c:pt>
                <c:pt idx="50">
                  <c:v>3.6916666666666664</c:v>
                </c:pt>
              </c:numCache>
            </c:numRef>
          </c:xVal>
          <c:yVal>
            <c:numRef>
              <c:f>Data!$BF$6:$BF$57</c:f>
              <c:numCache>
                <c:formatCode>0.0</c:formatCode>
                <c:ptCount val="52"/>
                <c:pt idx="0">
                  <c:v>-1.7007575757575744</c:v>
                </c:pt>
                <c:pt idx="1">
                  <c:v>-0.75984848484848566</c:v>
                </c:pt>
                <c:pt idx="2">
                  <c:v>-2.1833333333333353</c:v>
                </c:pt>
                <c:pt idx="3">
                  <c:v>-0.63409090909090882</c:v>
                </c:pt>
                <c:pt idx="4">
                  <c:v>-1.7416666666666689</c:v>
                </c:pt>
                <c:pt idx="5">
                  <c:v>-0.95227272727272805</c:v>
                </c:pt>
                <c:pt idx="6">
                  <c:v>-0.99166666666666892</c:v>
                </c:pt>
                <c:pt idx="7">
                  <c:v>-1.1886363636363635</c:v>
                </c:pt>
                <c:pt idx="8">
                  <c:v>-1.01212121212121</c:v>
                </c:pt>
                <c:pt idx="9">
                  <c:v>-2.4666666666666686</c:v>
                </c:pt>
                <c:pt idx="10">
                  <c:v>-1.2606060606060598</c:v>
                </c:pt>
                <c:pt idx="11">
                  <c:v>-0.74924242424242227</c:v>
                </c:pt>
                <c:pt idx="12">
                  <c:v>-1.2045454545454559</c:v>
                </c:pt>
                <c:pt idx="13">
                  <c:v>-1.577272727272728</c:v>
                </c:pt>
                <c:pt idx="14">
                  <c:v>-1.8946969696969713</c:v>
                </c:pt>
                <c:pt idx="15">
                  <c:v>-1.0666666666666664</c:v>
                </c:pt>
                <c:pt idx="16">
                  <c:v>-1.1234848484848472</c:v>
                </c:pt>
                <c:pt idx="17">
                  <c:v>-1.7734848484848467</c:v>
                </c:pt>
                <c:pt idx="18">
                  <c:v>-0.45681818181818201</c:v>
                </c:pt>
                <c:pt idx="19">
                  <c:v>-0.79545454545454497</c:v>
                </c:pt>
                <c:pt idx="20">
                  <c:v>-1.0628787878787884</c:v>
                </c:pt>
                <c:pt idx="21">
                  <c:v>-1.8810606060606077</c:v>
                </c:pt>
                <c:pt idx="22">
                  <c:v>-3.7871212121212103</c:v>
                </c:pt>
                <c:pt idx="23">
                  <c:v>-1.6060606060606046</c:v>
                </c:pt>
                <c:pt idx="24">
                  <c:v>-1.4098484848484851</c:v>
                </c:pt>
                <c:pt idx="25">
                  <c:v>-2.1689393939393904</c:v>
                </c:pt>
                <c:pt idx="26">
                  <c:v>-0.68333333333333268</c:v>
                </c:pt>
                <c:pt idx="27">
                  <c:v>-0.75530303030303125</c:v>
                </c:pt>
                <c:pt idx="28">
                  <c:v>-1.906060606060608</c:v>
                </c:pt>
                <c:pt idx="29">
                  <c:v>-0.79696969696969688</c:v>
                </c:pt>
                <c:pt idx="30">
                  <c:v>-0.15606060606060623</c:v>
                </c:pt>
                <c:pt idx="31">
                  <c:v>-1.2515151515151519</c:v>
                </c:pt>
                <c:pt idx="32">
                  <c:v>7.2727272727272307E-2</c:v>
                </c:pt>
                <c:pt idx="33">
                  <c:v>-1.3522727272727284</c:v>
                </c:pt>
                <c:pt idx="34">
                  <c:v>-0.78863636363636447</c:v>
                </c:pt>
                <c:pt idx="35">
                  <c:v>-2.6946969696969694</c:v>
                </c:pt>
                <c:pt idx="36">
                  <c:v>-1.6462121212121197</c:v>
                </c:pt>
                <c:pt idx="37">
                  <c:v>-2.0234848484848467</c:v>
                </c:pt>
                <c:pt idx="38">
                  <c:v>-0.69621212121212039</c:v>
                </c:pt>
                <c:pt idx="39">
                  <c:v>-1.8742424242424232</c:v>
                </c:pt>
                <c:pt idx="40">
                  <c:v>-0.86590909090908674</c:v>
                </c:pt>
                <c:pt idx="41">
                  <c:v>-2.1015151515151551</c:v>
                </c:pt>
                <c:pt idx="42">
                  <c:v>-0.68787878787878753</c:v>
                </c:pt>
                <c:pt idx="43">
                  <c:v>-1.6939393939393952</c:v>
                </c:pt>
                <c:pt idx="44">
                  <c:v>-1.2659090909090915</c:v>
                </c:pt>
                <c:pt idx="45">
                  <c:v>-2.2999999999999998</c:v>
                </c:pt>
                <c:pt idx="46">
                  <c:v>-1.4075757575757581</c:v>
                </c:pt>
                <c:pt idx="47">
                  <c:v>-1.1810606060606039</c:v>
                </c:pt>
                <c:pt idx="48">
                  <c:v>-1.6075757575757574</c:v>
                </c:pt>
                <c:pt idx="49">
                  <c:v>-1.2583333333333346</c:v>
                </c:pt>
                <c:pt idx="50">
                  <c:v>-1.4681818181818178</c:v>
                </c:pt>
              </c:numCache>
            </c:numRef>
          </c:yVal>
          <c:smooth val="0"/>
        </c:ser>
        <c:ser>
          <c:idx val="1"/>
          <c:order val="1"/>
          <c:tx>
            <c:v>1980 recession</c:v>
          </c:tx>
          <c:spPr>
            <a:ln w="28575">
              <a:noFill/>
            </a:ln>
          </c:spPr>
          <c:marker>
            <c:symbol val="square"/>
            <c:size val="4"/>
          </c:marke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Data!$BM$6:$BM$57</c:f>
              <c:numCache>
                <c:formatCode>0.0</c:formatCode>
                <c:ptCount val="52"/>
                <c:pt idx="0">
                  <c:v>6.2583333333333355</c:v>
                </c:pt>
                <c:pt idx="1">
                  <c:v>0.97500000000000142</c:v>
                </c:pt>
                <c:pt idx="2">
                  <c:v>4.8499999999999988</c:v>
                </c:pt>
                <c:pt idx="3">
                  <c:v>3.666666666666667</c:v>
                </c:pt>
                <c:pt idx="4">
                  <c:v>3.7749999999999986</c:v>
                </c:pt>
                <c:pt idx="5">
                  <c:v>2.9499999999999993</c:v>
                </c:pt>
                <c:pt idx="6">
                  <c:v>1.6166666666666663</c:v>
                </c:pt>
                <c:pt idx="7">
                  <c:v>1.3749999999999991</c:v>
                </c:pt>
                <c:pt idx="9">
                  <c:v>2.5249999999999995</c:v>
                </c:pt>
                <c:pt idx="10">
                  <c:v>2.5333333333333332</c:v>
                </c:pt>
                <c:pt idx="11">
                  <c:v>0.29999999999999893</c:v>
                </c:pt>
                <c:pt idx="12">
                  <c:v>3.3</c:v>
                </c:pt>
                <c:pt idx="13">
                  <c:v>6.1250000000000009</c:v>
                </c:pt>
                <c:pt idx="14">
                  <c:v>5.4916666666666636</c:v>
                </c:pt>
                <c:pt idx="15">
                  <c:v>3.8416666666666668</c:v>
                </c:pt>
                <c:pt idx="16">
                  <c:v>3.3000000000000007</c:v>
                </c:pt>
                <c:pt idx="17">
                  <c:v>5.6416666666666675</c:v>
                </c:pt>
                <c:pt idx="18">
                  <c:v>5.3416666666666668</c:v>
                </c:pt>
                <c:pt idx="19">
                  <c:v>1.7833333333333359</c:v>
                </c:pt>
                <c:pt idx="20">
                  <c:v>2.3916666666666666</c:v>
                </c:pt>
                <c:pt idx="21">
                  <c:v>2.5083333333333329</c:v>
                </c:pt>
                <c:pt idx="22">
                  <c:v>7.6916666666666682</c:v>
                </c:pt>
                <c:pt idx="23">
                  <c:v>3.7083333333333339</c:v>
                </c:pt>
                <c:pt idx="24">
                  <c:v>6.8500000000000023</c:v>
                </c:pt>
                <c:pt idx="25">
                  <c:v>5.1583333333333341</c:v>
                </c:pt>
                <c:pt idx="26">
                  <c:v>3.1166666666666663</c:v>
                </c:pt>
                <c:pt idx="27">
                  <c:v>2.833333333333333</c:v>
                </c:pt>
                <c:pt idx="28">
                  <c:v>5.6</c:v>
                </c:pt>
                <c:pt idx="29">
                  <c:v>3.6916666666666678</c:v>
                </c:pt>
                <c:pt idx="30">
                  <c:v>1.7999999999999998</c:v>
                </c:pt>
                <c:pt idx="31">
                  <c:v>2.8999999999999995</c:v>
                </c:pt>
                <c:pt idx="32">
                  <c:v>1.4666666666666668</c:v>
                </c:pt>
                <c:pt idx="33">
                  <c:v>4.6499999999999995</c:v>
                </c:pt>
                <c:pt idx="34">
                  <c:v>1.9000000000000012</c:v>
                </c:pt>
                <c:pt idx="35">
                  <c:v>6.8166666666666709</c:v>
                </c:pt>
                <c:pt idx="36">
                  <c:v>5.4166666666666661</c:v>
                </c:pt>
                <c:pt idx="37">
                  <c:v>4.9833333333333316</c:v>
                </c:pt>
                <c:pt idx="38">
                  <c:v>4.8000000000000016</c:v>
                </c:pt>
                <c:pt idx="39">
                  <c:v>6.3249999999999993</c:v>
                </c:pt>
                <c:pt idx="40">
                  <c:v>3.0583333333333327</c:v>
                </c:pt>
                <c:pt idx="41">
                  <c:v>5.9166666666666652</c:v>
                </c:pt>
                <c:pt idx="42">
                  <c:v>2.0666666666666669</c:v>
                </c:pt>
                <c:pt idx="43">
                  <c:v>5.6249999999999973</c:v>
                </c:pt>
                <c:pt idx="44">
                  <c:v>3.4333333333333327</c:v>
                </c:pt>
                <c:pt idx="45">
                  <c:v>4.541666666666667</c:v>
                </c:pt>
                <c:pt idx="46">
                  <c:v>2.3666666666666654</c:v>
                </c:pt>
                <c:pt idx="47">
                  <c:v>2.583333333333333</c:v>
                </c:pt>
                <c:pt idx="48">
                  <c:v>5.1583333333333332</c:v>
                </c:pt>
                <c:pt idx="49">
                  <c:v>10.425000000000001</c:v>
                </c:pt>
                <c:pt idx="50">
                  <c:v>5.7666666666666666</c:v>
                </c:pt>
              </c:numCache>
            </c:numRef>
          </c:xVal>
          <c:yVal>
            <c:numRef>
              <c:f>Data!$BN$6:$BN$57</c:f>
              <c:numCache>
                <c:formatCode>0.0</c:formatCode>
                <c:ptCount val="52"/>
                <c:pt idx="0">
                  <c:v>-2.7083333333333375</c:v>
                </c:pt>
                <c:pt idx="1">
                  <c:v>-0.44166666666666821</c:v>
                </c:pt>
                <c:pt idx="2">
                  <c:v>-4.9916666666666645</c:v>
                </c:pt>
                <c:pt idx="3">
                  <c:v>-1.2416666666666671</c:v>
                </c:pt>
                <c:pt idx="4">
                  <c:v>-2.2333333333333316</c:v>
                </c:pt>
                <c:pt idx="5">
                  <c:v>-2.1166666666666663</c:v>
                </c:pt>
                <c:pt idx="6">
                  <c:v>-2.2833333333333332</c:v>
                </c:pt>
                <c:pt idx="7">
                  <c:v>-2.3000000000000007</c:v>
                </c:pt>
                <c:pt idx="9">
                  <c:v>-2.4249999999999998</c:v>
                </c:pt>
                <c:pt idx="10">
                  <c:v>-1.5916666666666677</c:v>
                </c:pt>
                <c:pt idx="11">
                  <c:v>-0.56666666666666643</c:v>
                </c:pt>
                <c:pt idx="12">
                  <c:v>-1.6833333333333318</c:v>
                </c:pt>
                <c:pt idx="13">
                  <c:v>-2.6416666666666675</c:v>
                </c:pt>
                <c:pt idx="14">
                  <c:v>-3.5249999999999986</c:v>
                </c:pt>
                <c:pt idx="15">
                  <c:v>-0.33333333333333393</c:v>
                </c:pt>
                <c:pt idx="16">
                  <c:v>-1.4333333333333345</c:v>
                </c:pt>
                <c:pt idx="17">
                  <c:v>-2.2083333333333339</c:v>
                </c:pt>
                <c:pt idx="18">
                  <c:v>-0.30833333333333357</c:v>
                </c:pt>
                <c:pt idx="19">
                  <c:v>-2.2583333333333355</c:v>
                </c:pt>
                <c:pt idx="20">
                  <c:v>-3.1333333333333329</c:v>
                </c:pt>
                <c:pt idx="21">
                  <c:v>-3.1499999999999995</c:v>
                </c:pt>
                <c:pt idx="22">
                  <c:v>-4.2083333333333339</c:v>
                </c:pt>
                <c:pt idx="23">
                  <c:v>-1.7583333333333337</c:v>
                </c:pt>
                <c:pt idx="24">
                  <c:v>-1.8083333333333353</c:v>
                </c:pt>
                <c:pt idx="25">
                  <c:v>-3.4000000000000012</c:v>
                </c:pt>
                <c:pt idx="26">
                  <c:v>-0.75000000000000089</c:v>
                </c:pt>
                <c:pt idx="27">
                  <c:v>-0.54999999999999893</c:v>
                </c:pt>
                <c:pt idx="28">
                  <c:v>-2.9750000000000005</c:v>
                </c:pt>
                <c:pt idx="29">
                  <c:v>-2.6000000000000023</c:v>
                </c:pt>
                <c:pt idx="30">
                  <c:v>-2.4749999999999996</c:v>
                </c:pt>
                <c:pt idx="31">
                  <c:v>-0.85833333333333428</c:v>
                </c:pt>
                <c:pt idx="32">
                  <c:v>-2.0250000000000004</c:v>
                </c:pt>
                <c:pt idx="33">
                  <c:v>-2.7416666666666663</c:v>
                </c:pt>
                <c:pt idx="34">
                  <c:v>-0.25833333333333286</c:v>
                </c:pt>
                <c:pt idx="35">
                  <c:v>-3.266666666666671</c:v>
                </c:pt>
                <c:pt idx="36">
                  <c:v>-1.3166666666666673</c:v>
                </c:pt>
                <c:pt idx="37">
                  <c:v>-2.3000000000000007</c:v>
                </c:pt>
                <c:pt idx="38">
                  <c:v>-3.5666666666666664</c:v>
                </c:pt>
                <c:pt idx="39">
                  <c:v>-1.6916666666666664</c:v>
                </c:pt>
                <c:pt idx="40">
                  <c:v>-3.6666666666666661</c:v>
                </c:pt>
                <c:pt idx="41">
                  <c:v>-4.0583333333333327</c:v>
                </c:pt>
                <c:pt idx="42">
                  <c:v>-1.0250000000000004</c:v>
                </c:pt>
                <c:pt idx="43">
                  <c:v>-2.6749999999999989</c:v>
                </c:pt>
                <c:pt idx="44">
                  <c:v>-1.1083333333333316</c:v>
                </c:pt>
                <c:pt idx="45">
                  <c:v>-2.8416666666666668</c:v>
                </c:pt>
                <c:pt idx="46">
                  <c:v>-2.3583333333333316</c:v>
                </c:pt>
                <c:pt idx="47">
                  <c:v>-2.2750000000000004</c:v>
                </c:pt>
                <c:pt idx="48">
                  <c:v>-2.6749999999999972</c:v>
                </c:pt>
                <c:pt idx="49">
                  <c:v>-3.9416666666666647</c:v>
                </c:pt>
                <c:pt idx="50">
                  <c:v>-2.9583333333333348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162512"/>
        <c:axId val="461163072"/>
      </c:scatterChart>
      <c:valAx>
        <c:axId val="46116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UE in</a:t>
                </a:r>
                <a:r>
                  <a:rPr lang="en-US" baseline="0"/>
                  <a:t> peak UE year relative to year prior start of recession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163072"/>
        <c:crossesAt val="-6"/>
        <c:crossBetween val="midCat"/>
      </c:valAx>
      <c:valAx>
        <c:axId val="461163072"/>
        <c:scaling>
          <c:orientation val="minMax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 in two years after the peak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162512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06129167413701"/>
          <c:y val="2.58832498959004E-2"/>
          <c:w val="0.88995381071871504"/>
          <c:h val="7.8849557103380402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457232813"/>
          <c:y val="4.1234984902653198E-2"/>
          <c:w val="0.85178750737465103"/>
          <c:h val="0.80293939508649703"/>
        </c:manualLayout>
      </c:layout>
      <c:scatterChart>
        <c:scatterStyle val="lineMarker"/>
        <c:varyColors val="0"/>
        <c:ser>
          <c:idx val="0"/>
          <c:order val="0"/>
          <c:tx>
            <c:v>2008 recession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Data!$BE$6:$BE$57</c:f>
              <c:numCache>
                <c:formatCode>0.0</c:formatCode>
                <c:ptCount val="52"/>
                <c:pt idx="0">
                  <c:v>6.091666666666665</c:v>
                </c:pt>
                <c:pt idx="1">
                  <c:v>1.8583333333333325</c:v>
                </c:pt>
                <c:pt idx="2">
                  <c:v>6.783333333333335</c:v>
                </c:pt>
                <c:pt idx="3">
                  <c:v>2.6083333333333325</c:v>
                </c:pt>
                <c:pt idx="4">
                  <c:v>6.991666666666668</c:v>
                </c:pt>
                <c:pt idx="5">
                  <c:v>5.1333333333333346</c:v>
                </c:pt>
                <c:pt idx="6">
                  <c:v>4.7166666666666677</c:v>
                </c:pt>
                <c:pt idx="7">
                  <c:v>4.5166666666666675</c:v>
                </c:pt>
                <c:pt idx="8">
                  <c:v>4.6916666666666655</c:v>
                </c:pt>
                <c:pt idx="9">
                  <c:v>7.283333333333335</c:v>
                </c:pt>
                <c:pt idx="10">
                  <c:v>5.583333333333333</c:v>
                </c:pt>
                <c:pt idx="11">
                  <c:v>4.1833333333333318</c:v>
                </c:pt>
                <c:pt idx="12">
                  <c:v>5.7916666666666679</c:v>
                </c:pt>
                <c:pt idx="13">
                  <c:v>5.3916666666666684</c:v>
                </c:pt>
                <c:pt idx="14">
                  <c:v>5.4750000000000014</c:v>
                </c:pt>
                <c:pt idx="15">
                  <c:v>2.5083333333333337</c:v>
                </c:pt>
                <c:pt idx="16">
                  <c:v>3.049999999999998</c:v>
                </c:pt>
                <c:pt idx="17">
                  <c:v>4.5749999999999993</c:v>
                </c:pt>
                <c:pt idx="18">
                  <c:v>3.6666666666666665</c:v>
                </c:pt>
                <c:pt idx="19">
                  <c:v>3.4250000000000016</c:v>
                </c:pt>
                <c:pt idx="20">
                  <c:v>4.375</c:v>
                </c:pt>
                <c:pt idx="21">
                  <c:v>3.791666666666667</c:v>
                </c:pt>
                <c:pt idx="22">
                  <c:v>5.5666666666666655</c:v>
                </c:pt>
                <c:pt idx="23">
                  <c:v>2.6749999999999989</c:v>
                </c:pt>
                <c:pt idx="24">
                  <c:v>4.1916666666666664</c:v>
                </c:pt>
                <c:pt idx="25">
                  <c:v>4.2999999999999989</c:v>
                </c:pt>
                <c:pt idx="26">
                  <c:v>3.4499999999999988</c:v>
                </c:pt>
                <c:pt idx="27">
                  <c:v>1.7333333333333334</c:v>
                </c:pt>
                <c:pt idx="28">
                  <c:v>9.0749999999999993</c:v>
                </c:pt>
                <c:pt idx="29">
                  <c:v>2.5916666666666672</c:v>
                </c:pt>
                <c:pt idx="30">
                  <c:v>5.2750000000000012</c:v>
                </c:pt>
                <c:pt idx="31">
                  <c:v>4.4583333333333339</c:v>
                </c:pt>
                <c:pt idx="32">
                  <c:v>4.0500000000000007</c:v>
                </c:pt>
                <c:pt idx="33">
                  <c:v>6.1583333333333332</c:v>
                </c:pt>
                <c:pt idx="34">
                  <c:v>0.71666666666666767</c:v>
                </c:pt>
                <c:pt idx="35">
                  <c:v>4.3166666666666682</c:v>
                </c:pt>
                <c:pt idx="36">
                  <c:v>2.799999999999998</c:v>
                </c:pt>
                <c:pt idx="37">
                  <c:v>5.4833333333333325</c:v>
                </c:pt>
                <c:pt idx="38">
                  <c:v>4.0916666666666641</c:v>
                </c:pt>
                <c:pt idx="39">
                  <c:v>5.1750000000000025</c:v>
                </c:pt>
                <c:pt idx="40">
                  <c:v>6.4499999999999975</c:v>
                </c:pt>
                <c:pt idx="41">
                  <c:v>5.6000000000000023</c:v>
                </c:pt>
                <c:pt idx="42">
                  <c:v>2.1583333333333323</c:v>
                </c:pt>
                <c:pt idx="43">
                  <c:v>5.0083333333333346</c:v>
                </c:pt>
                <c:pt idx="44">
                  <c:v>3.8250000000000011</c:v>
                </c:pt>
                <c:pt idx="45">
                  <c:v>5.4083333333333332</c:v>
                </c:pt>
                <c:pt idx="46">
                  <c:v>2.4750000000000005</c:v>
                </c:pt>
                <c:pt idx="47">
                  <c:v>3.8499999999999983</c:v>
                </c:pt>
                <c:pt idx="48">
                  <c:v>5.383333333333332</c:v>
                </c:pt>
                <c:pt idx="49">
                  <c:v>4.2333333333333343</c:v>
                </c:pt>
                <c:pt idx="50">
                  <c:v>3.6916666666666664</c:v>
                </c:pt>
              </c:numCache>
            </c:numRef>
          </c:xVal>
          <c:yVal>
            <c:numRef>
              <c:f>Data!$BF$6:$BF$57</c:f>
              <c:numCache>
                <c:formatCode>0.0</c:formatCode>
                <c:ptCount val="52"/>
                <c:pt idx="0">
                  <c:v>-1.7007575757575744</c:v>
                </c:pt>
                <c:pt idx="1">
                  <c:v>-0.75984848484848566</c:v>
                </c:pt>
                <c:pt idx="2">
                  <c:v>-2.1833333333333353</c:v>
                </c:pt>
                <c:pt idx="3">
                  <c:v>-0.63409090909090882</c:v>
                </c:pt>
                <c:pt idx="4">
                  <c:v>-1.7416666666666689</c:v>
                </c:pt>
                <c:pt idx="5">
                  <c:v>-0.95227272727272805</c:v>
                </c:pt>
                <c:pt idx="6">
                  <c:v>-0.99166666666666892</c:v>
                </c:pt>
                <c:pt idx="7">
                  <c:v>-1.1886363636363635</c:v>
                </c:pt>
                <c:pt idx="8">
                  <c:v>-1.01212121212121</c:v>
                </c:pt>
                <c:pt idx="9">
                  <c:v>-2.4666666666666686</c:v>
                </c:pt>
                <c:pt idx="10">
                  <c:v>-1.2606060606060598</c:v>
                </c:pt>
                <c:pt idx="11">
                  <c:v>-0.74924242424242227</c:v>
                </c:pt>
                <c:pt idx="12">
                  <c:v>-1.2045454545454559</c:v>
                </c:pt>
                <c:pt idx="13">
                  <c:v>-1.577272727272728</c:v>
                </c:pt>
                <c:pt idx="14">
                  <c:v>-1.8946969696969713</c:v>
                </c:pt>
                <c:pt idx="15">
                  <c:v>-1.0666666666666664</c:v>
                </c:pt>
                <c:pt idx="16">
                  <c:v>-1.1234848484848472</c:v>
                </c:pt>
                <c:pt idx="17">
                  <c:v>-1.7734848484848467</c:v>
                </c:pt>
                <c:pt idx="18">
                  <c:v>-0.45681818181818201</c:v>
                </c:pt>
                <c:pt idx="19">
                  <c:v>-0.79545454545454497</c:v>
                </c:pt>
                <c:pt idx="20">
                  <c:v>-1.0628787878787884</c:v>
                </c:pt>
                <c:pt idx="21">
                  <c:v>-1.8810606060606077</c:v>
                </c:pt>
                <c:pt idx="22">
                  <c:v>-3.7871212121212103</c:v>
                </c:pt>
                <c:pt idx="23">
                  <c:v>-1.6060606060606046</c:v>
                </c:pt>
                <c:pt idx="24">
                  <c:v>-1.4098484848484851</c:v>
                </c:pt>
                <c:pt idx="25">
                  <c:v>-2.1689393939393904</c:v>
                </c:pt>
                <c:pt idx="26">
                  <c:v>-0.68333333333333268</c:v>
                </c:pt>
                <c:pt idx="27">
                  <c:v>-0.75530303030303125</c:v>
                </c:pt>
                <c:pt idx="28">
                  <c:v>-1.906060606060608</c:v>
                </c:pt>
                <c:pt idx="29">
                  <c:v>-0.79696969696969688</c:v>
                </c:pt>
                <c:pt idx="30">
                  <c:v>-0.15606060606060623</c:v>
                </c:pt>
                <c:pt idx="31">
                  <c:v>-1.2515151515151519</c:v>
                </c:pt>
                <c:pt idx="32">
                  <c:v>7.2727272727272307E-2</c:v>
                </c:pt>
                <c:pt idx="33">
                  <c:v>-1.3522727272727284</c:v>
                </c:pt>
                <c:pt idx="34">
                  <c:v>-0.78863636363636447</c:v>
                </c:pt>
                <c:pt idx="35">
                  <c:v>-2.6946969696969694</c:v>
                </c:pt>
                <c:pt idx="36">
                  <c:v>-1.6462121212121197</c:v>
                </c:pt>
                <c:pt idx="37">
                  <c:v>-2.0234848484848467</c:v>
                </c:pt>
                <c:pt idx="38">
                  <c:v>-0.69621212121212039</c:v>
                </c:pt>
                <c:pt idx="39">
                  <c:v>-1.8742424242424232</c:v>
                </c:pt>
                <c:pt idx="40">
                  <c:v>-0.86590909090908674</c:v>
                </c:pt>
                <c:pt idx="41">
                  <c:v>-2.1015151515151551</c:v>
                </c:pt>
                <c:pt idx="42">
                  <c:v>-0.68787878787878753</c:v>
                </c:pt>
                <c:pt idx="43">
                  <c:v>-1.6939393939393952</c:v>
                </c:pt>
                <c:pt idx="44">
                  <c:v>-1.2659090909090915</c:v>
                </c:pt>
                <c:pt idx="45">
                  <c:v>-2.2999999999999998</c:v>
                </c:pt>
                <c:pt idx="46">
                  <c:v>-1.4075757575757581</c:v>
                </c:pt>
                <c:pt idx="47">
                  <c:v>-1.1810606060606039</c:v>
                </c:pt>
                <c:pt idx="48">
                  <c:v>-1.6075757575757574</c:v>
                </c:pt>
                <c:pt idx="49">
                  <c:v>-1.2583333333333346</c:v>
                </c:pt>
                <c:pt idx="50">
                  <c:v>-1.4681818181818178</c:v>
                </c:pt>
              </c:numCache>
            </c:numRef>
          </c:yVal>
          <c:smooth val="0"/>
        </c:ser>
        <c:ser>
          <c:idx val="1"/>
          <c:order val="1"/>
          <c:tx>
            <c:v>1980 recession</c:v>
          </c:tx>
          <c:spPr>
            <a:ln w="28575">
              <a:noFill/>
            </a:ln>
          </c:spPr>
          <c:marker>
            <c:symbol val="square"/>
            <c:size val="4"/>
          </c:marker>
          <c:trendline>
            <c:spPr>
              <a:ln w="22225"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Data!$BG$6:$BG$57</c:f>
              <c:numCache>
                <c:formatCode>0.0</c:formatCode>
                <c:ptCount val="52"/>
                <c:pt idx="0">
                  <c:v>6.2583333333333355</c:v>
                </c:pt>
                <c:pt idx="1">
                  <c:v>0.75833333333333286</c:v>
                </c:pt>
                <c:pt idx="2">
                  <c:v>4.8499999999999988</c:v>
                </c:pt>
                <c:pt idx="3">
                  <c:v>3.2250000000000005</c:v>
                </c:pt>
                <c:pt idx="4">
                  <c:v>3.7749999999999986</c:v>
                </c:pt>
                <c:pt idx="5">
                  <c:v>2.9499999999999993</c:v>
                </c:pt>
                <c:pt idx="6">
                  <c:v>1.6166666666666663</c:v>
                </c:pt>
                <c:pt idx="7">
                  <c:v>1.3749999999999991</c:v>
                </c:pt>
                <c:pt idx="8">
                  <c:v>4.1583333333333323</c:v>
                </c:pt>
                <c:pt idx="9">
                  <c:v>2.4083333333333323</c:v>
                </c:pt>
                <c:pt idx="10">
                  <c:v>2.5333333333333332</c:v>
                </c:pt>
                <c:pt idx="11">
                  <c:v>0.29999999999999893</c:v>
                </c:pt>
                <c:pt idx="12">
                  <c:v>3.3</c:v>
                </c:pt>
                <c:pt idx="13">
                  <c:v>5.7249999999999988</c:v>
                </c:pt>
                <c:pt idx="14">
                  <c:v>5.4916666666666636</c:v>
                </c:pt>
                <c:pt idx="15">
                  <c:v>3.625</c:v>
                </c:pt>
                <c:pt idx="16">
                  <c:v>3.3000000000000007</c:v>
                </c:pt>
                <c:pt idx="17">
                  <c:v>5.0583333333333353</c:v>
                </c:pt>
                <c:pt idx="18">
                  <c:v>3.7999999999999989</c:v>
                </c:pt>
                <c:pt idx="19">
                  <c:v>1.7833333333333359</c:v>
                </c:pt>
                <c:pt idx="20">
                  <c:v>2.3916666666666666</c:v>
                </c:pt>
                <c:pt idx="21">
                  <c:v>2.5083333333333329</c:v>
                </c:pt>
                <c:pt idx="22">
                  <c:v>7.6916666666666682</c:v>
                </c:pt>
                <c:pt idx="23">
                  <c:v>3.7083333333333339</c:v>
                </c:pt>
                <c:pt idx="24">
                  <c:v>5.7249999999999988</c:v>
                </c:pt>
                <c:pt idx="25">
                  <c:v>4.549999999999998</c:v>
                </c:pt>
                <c:pt idx="26">
                  <c:v>2.7583333333333337</c:v>
                </c:pt>
                <c:pt idx="27">
                  <c:v>2.8333333333333348</c:v>
                </c:pt>
                <c:pt idx="28">
                  <c:v>5.6</c:v>
                </c:pt>
                <c:pt idx="29">
                  <c:v>3.6916666666666678</c:v>
                </c:pt>
                <c:pt idx="30">
                  <c:v>1.7999999999999998</c:v>
                </c:pt>
                <c:pt idx="31">
                  <c:v>2.416666666666667</c:v>
                </c:pt>
                <c:pt idx="32">
                  <c:v>1.3666666666666654</c:v>
                </c:pt>
                <c:pt idx="33">
                  <c:v>4.6499999999999995</c:v>
                </c:pt>
                <c:pt idx="34">
                  <c:v>1.6583333333333341</c:v>
                </c:pt>
                <c:pt idx="35">
                  <c:v>6.8166666666666709</c:v>
                </c:pt>
                <c:pt idx="36">
                  <c:v>2.95</c:v>
                </c:pt>
                <c:pt idx="37">
                  <c:v>4.9833333333333316</c:v>
                </c:pt>
                <c:pt idx="38">
                  <c:v>4.4166666666666687</c:v>
                </c:pt>
                <c:pt idx="39">
                  <c:v>5.8749999999999964</c:v>
                </c:pt>
                <c:pt idx="40">
                  <c:v>3.0583333333333327</c:v>
                </c:pt>
                <c:pt idx="41">
                  <c:v>5.9166666666666652</c:v>
                </c:pt>
                <c:pt idx="42">
                  <c:v>2.0666666666666669</c:v>
                </c:pt>
                <c:pt idx="43">
                  <c:v>5.6249999999999973</c:v>
                </c:pt>
                <c:pt idx="44">
                  <c:v>2.4583333333333339</c:v>
                </c:pt>
                <c:pt idx="45">
                  <c:v>3.9333333333333327</c:v>
                </c:pt>
                <c:pt idx="46">
                  <c:v>2.3666666666666654</c:v>
                </c:pt>
                <c:pt idx="47">
                  <c:v>2.583333333333333</c:v>
                </c:pt>
                <c:pt idx="48">
                  <c:v>5.1583333333333332</c:v>
                </c:pt>
                <c:pt idx="50">
                  <c:v>5.7666666666666666</c:v>
                </c:pt>
              </c:numCache>
            </c:numRef>
          </c:xVal>
          <c:yVal>
            <c:numRef>
              <c:f>Data!$BH$6:$BH$57</c:f>
              <c:numCache>
                <c:formatCode>0.0</c:formatCode>
                <c:ptCount val="52"/>
                <c:pt idx="0">
                  <c:v>-2.7083333333333375</c:v>
                </c:pt>
                <c:pt idx="1">
                  <c:v>0</c:v>
                </c:pt>
                <c:pt idx="2">
                  <c:v>-4.9916666666666645</c:v>
                </c:pt>
                <c:pt idx="3">
                  <c:v>-1.0000000000000018</c:v>
                </c:pt>
                <c:pt idx="4">
                  <c:v>-2.2333333333333316</c:v>
                </c:pt>
                <c:pt idx="5">
                  <c:v>-2.1166666666666663</c:v>
                </c:pt>
                <c:pt idx="6">
                  <c:v>-2.2833333333333332</c:v>
                </c:pt>
                <c:pt idx="7">
                  <c:v>-2.3000000000000007</c:v>
                </c:pt>
                <c:pt idx="8">
                  <c:v>-1.7416666666666671</c:v>
                </c:pt>
                <c:pt idx="9">
                  <c:v>-1.8166666666666655</c:v>
                </c:pt>
                <c:pt idx="10">
                  <c:v>-1.5916666666666677</c:v>
                </c:pt>
                <c:pt idx="11">
                  <c:v>-0.56666666666666643</c:v>
                </c:pt>
                <c:pt idx="12">
                  <c:v>-1.6833333333333318</c:v>
                </c:pt>
                <c:pt idx="13">
                  <c:v>-2.216666666666665</c:v>
                </c:pt>
                <c:pt idx="14">
                  <c:v>-3.5249999999999986</c:v>
                </c:pt>
                <c:pt idx="15">
                  <c:v>-0.81666666666666643</c:v>
                </c:pt>
                <c:pt idx="16">
                  <c:v>-1.4333333333333345</c:v>
                </c:pt>
                <c:pt idx="17">
                  <c:v>-1.4500000000000011</c:v>
                </c:pt>
                <c:pt idx="18">
                  <c:v>-0.38333333333333286</c:v>
                </c:pt>
                <c:pt idx="19">
                  <c:v>-2.2583333333333355</c:v>
                </c:pt>
                <c:pt idx="20">
                  <c:v>-3.1333333333333329</c:v>
                </c:pt>
                <c:pt idx="21">
                  <c:v>-3.1499999999999995</c:v>
                </c:pt>
                <c:pt idx="22">
                  <c:v>-4.2083333333333339</c:v>
                </c:pt>
                <c:pt idx="23">
                  <c:v>-1.7583333333333337</c:v>
                </c:pt>
                <c:pt idx="24">
                  <c:v>-0.50833333333333464</c:v>
                </c:pt>
                <c:pt idx="25">
                  <c:v>-2.049999999999998</c:v>
                </c:pt>
                <c:pt idx="26">
                  <c:v>-0.4083333333333341</c:v>
                </c:pt>
                <c:pt idx="27">
                  <c:v>-1.2250000000000014</c:v>
                </c:pt>
                <c:pt idx="28">
                  <c:v>-2.9750000000000005</c:v>
                </c:pt>
                <c:pt idx="29">
                  <c:v>-2.6000000000000023</c:v>
                </c:pt>
                <c:pt idx="30">
                  <c:v>-2.4749999999999996</c:v>
                </c:pt>
                <c:pt idx="31">
                  <c:v>-0.94166666666666998</c:v>
                </c:pt>
                <c:pt idx="32">
                  <c:v>-1.4416666666666647</c:v>
                </c:pt>
                <c:pt idx="33">
                  <c:v>-2.7416666666666663</c:v>
                </c:pt>
                <c:pt idx="34">
                  <c:v>-0.3416666666666659</c:v>
                </c:pt>
                <c:pt idx="35">
                  <c:v>-3.266666666666671</c:v>
                </c:pt>
                <c:pt idx="36">
                  <c:v>0.83333333333333215</c:v>
                </c:pt>
                <c:pt idx="37">
                  <c:v>-2.3000000000000007</c:v>
                </c:pt>
                <c:pt idx="38">
                  <c:v>-2.0666666666666682</c:v>
                </c:pt>
                <c:pt idx="39">
                  <c:v>-2.2333333333333307</c:v>
                </c:pt>
                <c:pt idx="40">
                  <c:v>-3.6666666666666661</c:v>
                </c:pt>
                <c:pt idx="41">
                  <c:v>-4.0583333333333327</c:v>
                </c:pt>
                <c:pt idx="42">
                  <c:v>-1.0250000000000004</c:v>
                </c:pt>
                <c:pt idx="43">
                  <c:v>-2.6749999999999989</c:v>
                </c:pt>
                <c:pt idx="44">
                  <c:v>-0.65833333333333321</c:v>
                </c:pt>
                <c:pt idx="45">
                  <c:v>-1.8666666666666654</c:v>
                </c:pt>
                <c:pt idx="46">
                  <c:v>-2.3583333333333316</c:v>
                </c:pt>
                <c:pt idx="47">
                  <c:v>-2.2750000000000004</c:v>
                </c:pt>
                <c:pt idx="48">
                  <c:v>-2.6749999999999972</c:v>
                </c:pt>
                <c:pt idx="50">
                  <c:v>-2.9583333333333348</c:v>
                </c:pt>
              </c:numCache>
            </c:numRef>
          </c:yVal>
          <c:smooth val="0"/>
        </c:ser>
        <c:ser>
          <c:idx val="3"/>
          <c:order val="2"/>
          <c:tx>
            <c:v>Europe 1980 Recession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Data!$BG$98:$BG$193</c:f>
              <c:numCache>
                <c:formatCode>0.0</c:formatCode>
                <c:ptCount val="96"/>
                <c:pt idx="0">
                  <c:v>2.3868074999999997</c:v>
                </c:pt>
                <c:pt idx="1">
                  <c:v>2.8507539999999998</c:v>
                </c:pt>
                <c:pt idx="2">
                  <c:v>2.9104444999999997</c:v>
                </c:pt>
                <c:pt idx="3">
                  <c:v>4.0985260000000006</c:v>
                </c:pt>
                <c:pt idx="4">
                  <c:v>5.353237</c:v>
                </c:pt>
                <c:pt idx="5">
                  <c:v>2.7567504999999999</c:v>
                </c:pt>
                <c:pt idx="6">
                  <c:v>4.0169869999999994</c:v>
                </c:pt>
                <c:pt idx="7">
                  <c:v>4.6373555</c:v>
                </c:pt>
                <c:pt idx="8">
                  <c:v>3.4933294999999998</c:v>
                </c:pt>
                <c:pt idx="9">
                  <c:v>2.8274295</c:v>
                </c:pt>
                <c:pt idx="12">
                  <c:v>1.8967500000000008</c:v>
                </c:pt>
                <c:pt idx="13">
                  <c:v>3.7965599999999986</c:v>
                </c:pt>
                <c:pt idx="14">
                  <c:v>3.1715889999999991</c:v>
                </c:pt>
                <c:pt idx="15">
                  <c:v>3.5453890000000001</c:v>
                </c:pt>
                <c:pt idx="16">
                  <c:v>3.6158625000000013</c:v>
                </c:pt>
                <c:pt idx="17">
                  <c:v>3.8160834999999995</c:v>
                </c:pt>
                <c:pt idx="18">
                  <c:v>2.9431545000000003</c:v>
                </c:pt>
                <c:pt idx="19">
                  <c:v>3.6427300000000002</c:v>
                </c:pt>
                <c:pt idx="21">
                  <c:v>3.8663699999999999</c:v>
                </c:pt>
                <c:pt idx="22">
                  <c:v>5.1748230000000008</c:v>
                </c:pt>
                <c:pt idx="23">
                  <c:v>8.213749</c:v>
                </c:pt>
                <c:pt idx="24">
                  <c:v>4.8016630000000005</c:v>
                </c:pt>
                <c:pt idx="25">
                  <c:v>3.9390470000000004</c:v>
                </c:pt>
                <c:pt idx="26">
                  <c:v>3.7693980000000007</c:v>
                </c:pt>
                <c:pt idx="27">
                  <c:v>3.9390470000000004</c:v>
                </c:pt>
                <c:pt idx="28">
                  <c:v>5.97363</c:v>
                </c:pt>
                <c:pt idx="29">
                  <c:v>4.0019020000000012</c:v>
                </c:pt>
                <c:pt idx="30">
                  <c:v>2.4543270000000001</c:v>
                </c:pt>
                <c:pt idx="31">
                  <c:v>5.9504580000000002</c:v>
                </c:pt>
                <c:pt idx="33">
                  <c:v>2.2161075206479275</c:v>
                </c:pt>
                <c:pt idx="34">
                  <c:v>0.8167745362180403</c:v>
                </c:pt>
                <c:pt idx="35">
                  <c:v>0.96459878601898752</c:v>
                </c:pt>
                <c:pt idx="36">
                  <c:v>1.5301894922700185</c:v>
                </c:pt>
                <c:pt idx="37">
                  <c:v>1.664062232916881</c:v>
                </c:pt>
                <c:pt idx="38">
                  <c:v>1.2281183564581815</c:v>
                </c:pt>
                <c:pt idx="39">
                  <c:v>1.7763938736320988</c:v>
                </c:pt>
                <c:pt idx="40">
                  <c:v>0.50838255686043121</c:v>
                </c:pt>
                <c:pt idx="41">
                  <c:v>1.7098014678085853</c:v>
                </c:pt>
                <c:pt idx="43">
                  <c:v>-0.79999999999999982</c:v>
                </c:pt>
                <c:pt idx="44">
                  <c:v>-0.10000000000000053</c:v>
                </c:pt>
                <c:pt idx="45">
                  <c:v>-0.7</c:v>
                </c:pt>
                <c:pt idx="46">
                  <c:v>1</c:v>
                </c:pt>
                <c:pt idx="47">
                  <c:v>1</c:v>
                </c:pt>
                <c:pt idx="48">
                  <c:v>9.9999999999999645E-2</c:v>
                </c:pt>
                <c:pt idx="49">
                  <c:v>-9.9999999999999645E-2</c:v>
                </c:pt>
                <c:pt idx="50">
                  <c:v>9.9999999999999645E-2</c:v>
                </c:pt>
                <c:pt idx="51">
                  <c:v>9.9999999999999645E-2</c:v>
                </c:pt>
                <c:pt idx="52">
                  <c:v>0.60000000000000053</c:v>
                </c:pt>
                <c:pt idx="53">
                  <c:v>-1.2000000000000011</c:v>
                </c:pt>
                <c:pt idx="54">
                  <c:v>1.6999999999999993</c:v>
                </c:pt>
                <c:pt idx="56">
                  <c:v>6.6933539476869175</c:v>
                </c:pt>
                <c:pt idx="57">
                  <c:v>5.7412200029089178</c:v>
                </c:pt>
                <c:pt idx="58">
                  <c:v>6.3688312187894676</c:v>
                </c:pt>
                <c:pt idx="59">
                  <c:v>6.9284825053915418</c:v>
                </c:pt>
                <c:pt idx="60">
                  <c:v>7.592310437919739</c:v>
                </c:pt>
                <c:pt idx="61">
                  <c:v>6.9202374714340236</c:v>
                </c:pt>
                <c:pt idx="62">
                  <c:v>6.0623364405645734</c:v>
                </c:pt>
                <c:pt idx="63">
                  <c:v>5.4322193319126004</c:v>
                </c:pt>
                <c:pt idx="64">
                  <c:v>11.162042673067482</c:v>
                </c:pt>
                <c:pt idx="65">
                  <c:v>10.124820201028905</c:v>
                </c:pt>
                <c:pt idx="66">
                  <c:v>3.9098675657862767</c:v>
                </c:pt>
                <c:pt idx="67">
                  <c:v>4.1155630648095967</c:v>
                </c:pt>
                <c:pt idx="68">
                  <c:v>4.1308389642178476</c:v>
                </c:pt>
                <c:pt idx="69">
                  <c:v>7.3417668102453879</c:v>
                </c:pt>
                <c:pt idx="70">
                  <c:v>4.9501904571492155</c:v>
                </c:pt>
                <c:pt idx="71">
                  <c:v>8.8041119599440414</c:v>
                </c:pt>
                <c:pt idx="73">
                  <c:v>6.849892980447744</c:v>
                </c:pt>
                <c:pt idx="75">
                  <c:v>5.3975034999999991</c:v>
                </c:pt>
                <c:pt idx="76">
                  <c:v>3.5530805000000005</c:v>
                </c:pt>
                <c:pt idx="77">
                  <c:v>5.4917029999999993</c:v>
                </c:pt>
                <c:pt idx="78">
                  <c:v>4.0863879999999995</c:v>
                </c:pt>
                <c:pt idx="79">
                  <c:v>6.9864954999999984</c:v>
                </c:pt>
                <c:pt idx="80">
                  <c:v>8.3432899999999997</c:v>
                </c:pt>
                <c:pt idx="81">
                  <c:v>7.3940599999999996</c:v>
                </c:pt>
                <c:pt idx="82">
                  <c:v>9.4038109999999993</c:v>
                </c:pt>
                <c:pt idx="83">
                  <c:v>11.657204999999999</c:v>
                </c:pt>
                <c:pt idx="84">
                  <c:v>5.7343150000000005</c:v>
                </c:pt>
                <c:pt idx="85">
                  <c:v>6.2218924999999992</c:v>
                </c:pt>
                <c:pt idx="86">
                  <c:v>6.2218924999999992</c:v>
                </c:pt>
                <c:pt idx="87">
                  <c:v>5.3288729999999997</c:v>
                </c:pt>
                <c:pt idx="88">
                  <c:v>6.1897530000000005</c:v>
                </c:pt>
                <c:pt idx="89">
                  <c:v>5.9550550000000007</c:v>
                </c:pt>
                <c:pt idx="90">
                  <c:v>6.2693090000000007</c:v>
                </c:pt>
                <c:pt idx="91">
                  <c:v>5.9669880000000006</c:v>
                </c:pt>
                <c:pt idx="92">
                  <c:v>4.7678000000000011</c:v>
                </c:pt>
                <c:pt idx="93">
                  <c:v>3.8714615000000006</c:v>
                </c:pt>
                <c:pt idx="94">
                  <c:v>10.249121999999998</c:v>
                </c:pt>
                <c:pt idx="95">
                  <c:v>10.156339999999998</c:v>
                </c:pt>
              </c:numCache>
            </c:numRef>
          </c:xVal>
          <c:yVal>
            <c:numRef>
              <c:f>Data!$BH$98:$BH$193</c:f>
              <c:numCache>
                <c:formatCode>0.0</c:formatCode>
                <c:ptCount val="96"/>
                <c:pt idx="0">
                  <c:v>0.93536650000000066</c:v>
                </c:pt>
                <c:pt idx="1">
                  <c:v>-0.17296099999999992</c:v>
                </c:pt>
                <c:pt idx="2">
                  <c:v>-0.48333749999999931</c:v>
                </c:pt>
                <c:pt idx="3">
                  <c:v>0.16982799999999987</c:v>
                </c:pt>
                <c:pt idx="4">
                  <c:v>2.7149750000000008</c:v>
                </c:pt>
                <c:pt idx="5">
                  <c:v>2.5402965000000002</c:v>
                </c:pt>
                <c:pt idx="6">
                  <c:v>0.27124700000000068</c:v>
                </c:pt>
                <c:pt idx="7">
                  <c:v>0.9798214999999999</c:v>
                </c:pt>
                <c:pt idx="8">
                  <c:v>2.5228615000000003</c:v>
                </c:pt>
                <c:pt idx="9">
                  <c:v>0.86427350000000036</c:v>
                </c:pt>
                <c:pt idx="12">
                  <c:v>0.66960899999999945</c:v>
                </c:pt>
                <c:pt idx="13">
                  <c:v>1.4725920000000006</c:v>
                </c:pt>
                <c:pt idx="14">
                  <c:v>1.049633</c:v>
                </c:pt>
                <c:pt idx="15">
                  <c:v>0.70523599999999931</c:v>
                </c:pt>
                <c:pt idx="16">
                  <c:v>1.2761054999999999</c:v>
                </c:pt>
                <c:pt idx="17">
                  <c:v>0.75824449999999999</c:v>
                </c:pt>
                <c:pt idx="18">
                  <c:v>0.14792749999999977</c:v>
                </c:pt>
                <c:pt idx="19">
                  <c:v>1.1852</c:v>
                </c:pt>
                <c:pt idx="21">
                  <c:v>1.7244200000000003</c:v>
                </c:pt>
                <c:pt idx="22">
                  <c:v>0.59867999999999988</c:v>
                </c:pt>
                <c:pt idx="23">
                  <c:v>1.1677700000000009</c:v>
                </c:pt>
                <c:pt idx="24">
                  <c:v>-1.4139370000000007</c:v>
                </c:pt>
                <c:pt idx="25">
                  <c:v>0.87376000000000076</c:v>
                </c:pt>
                <c:pt idx="26">
                  <c:v>0.14924199999999921</c:v>
                </c:pt>
                <c:pt idx="27">
                  <c:v>0.87376000000000076</c:v>
                </c:pt>
                <c:pt idx="28">
                  <c:v>-0.15236999999999945</c:v>
                </c:pt>
                <c:pt idx="29">
                  <c:v>-1.6085200000000004</c:v>
                </c:pt>
                <c:pt idx="30">
                  <c:v>-9.189500000000006E-2</c:v>
                </c:pt>
                <c:pt idx="31">
                  <c:v>0.54953500000000055</c:v>
                </c:pt>
                <c:pt idx="33">
                  <c:v>-0.38996122173325709</c:v>
                </c:pt>
                <c:pt idx="34">
                  <c:v>-0.16988056929702466</c:v>
                </c:pt>
                <c:pt idx="35">
                  <c:v>0.53328656235156568</c:v>
                </c:pt>
                <c:pt idx="36">
                  <c:v>-0.49119411883974795</c:v>
                </c:pt>
                <c:pt idx="37">
                  <c:v>-0.60932929569785488</c:v>
                </c:pt>
                <c:pt idx="38">
                  <c:v>0.33806427228383518</c:v>
                </c:pt>
                <c:pt idx="39">
                  <c:v>-0.60778602475139598</c:v>
                </c:pt>
                <c:pt idx="40">
                  <c:v>-0.50702025975204101</c:v>
                </c:pt>
                <c:pt idx="41">
                  <c:v>0.97630636723384523</c:v>
                </c:pt>
                <c:pt idx="43">
                  <c:v>-0.10000000000000009</c:v>
                </c:pt>
                <c:pt idx="44">
                  <c:v>0</c:v>
                </c:pt>
                <c:pt idx="45">
                  <c:v>0.19999999999999996</c:v>
                </c:pt>
                <c:pt idx="46">
                  <c:v>-9.9999999999999645E-2</c:v>
                </c:pt>
                <c:pt idx="47">
                  <c:v>-0.20000000000000018</c:v>
                </c:pt>
                <c:pt idx="48">
                  <c:v>-0.79999999999999982</c:v>
                </c:pt>
                <c:pt idx="49">
                  <c:v>-9.9999999999999645E-2</c:v>
                </c:pt>
                <c:pt idx="50">
                  <c:v>-0.5</c:v>
                </c:pt>
                <c:pt idx="51">
                  <c:v>0.29999999999999982</c:v>
                </c:pt>
                <c:pt idx="52">
                  <c:v>0.70000000000000018</c:v>
                </c:pt>
                <c:pt idx="53">
                  <c:v>1.5999999999999996</c:v>
                </c:pt>
                <c:pt idx="54">
                  <c:v>-1.7999999999999989</c:v>
                </c:pt>
                <c:pt idx="56">
                  <c:v>8.3675403769262005</c:v>
                </c:pt>
                <c:pt idx="57">
                  <c:v>2.9740195327141326</c:v>
                </c:pt>
                <c:pt idx="58">
                  <c:v>1.9543206931085368</c:v>
                </c:pt>
                <c:pt idx="59">
                  <c:v>2.2847076272863749</c:v>
                </c:pt>
                <c:pt idx="60">
                  <c:v>4.1306998651599969</c:v>
                </c:pt>
                <c:pt idx="61">
                  <c:v>3.5716127190781517</c:v>
                </c:pt>
                <c:pt idx="62">
                  <c:v>2.5449924973670957</c:v>
                </c:pt>
                <c:pt idx="63">
                  <c:v>3.8370949442795919</c:v>
                </c:pt>
                <c:pt idx="64">
                  <c:v>2.584372625362672</c:v>
                </c:pt>
                <c:pt idx="65">
                  <c:v>2.7298564359335487</c:v>
                </c:pt>
                <c:pt idx="66">
                  <c:v>9.1415203190691514</c:v>
                </c:pt>
                <c:pt idx="67">
                  <c:v>4.0840773445933074</c:v>
                </c:pt>
                <c:pt idx="68">
                  <c:v>4.8836596230829183</c:v>
                </c:pt>
                <c:pt idx="69">
                  <c:v>1.5947254387412908</c:v>
                </c:pt>
                <c:pt idx="70">
                  <c:v>2.8322728190813713</c:v>
                </c:pt>
                <c:pt idx="71">
                  <c:v>3.4291375147990628</c:v>
                </c:pt>
                <c:pt idx="73">
                  <c:v>2.8128474706886095</c:v>
                </c:pt>
                <c:pt idx="75">
                  <c:v>-0.45695649999999866</c:v>
                </c:pt>
                <c:pt idx="76">
                  <c:v>5.3562874999999988</c:v>
                </c:pt>
                <c:pt idx="77">
                  <c:v>-0.41149500000000039</c:v>
                </c:pt>
                <c:pt idx="78">
                  <c:v>-0.64902700000000024</c:v>
                </c:pt>
                <c:pt idx="79">
                  <c:v>-4.2690734999999975</c:v>
                </c:pt>
                <c:pt idx="80">
                  <c:v>-5.4541230000000001</c:v>
                </c:pt>
                <c:pt idx="81">
                  <c:v>-3.7185699999999997</c:v>
                </c:pt>
                <c:pt idx="82">
                  <c:v>-4.4733249999999991</c:v>
                </c:pt>
                <c:pt idx="83">
                  <c:v>-10.134409999999999</c:v>
                </c:pt>
                <c:pt idx="84">
                  <c:v>-3.5589850000000016</c:v>
                </c:pt>
                <c:pt idx="85">
                  <c:v>-2.5005744999999999</c:v>
                </c:pt>
                <c:pt idx="86">
                  <c:v>-2.5005744999999999</c:v>
                </c:pt>
                <c:pt idx="87">
                  <c:v>-0.78379900000000013</c:v>
                </c:pt>
                <c:pt idx="88">
                  <c:v>-0.2200400000000009</c:v>
                </c:pt>
                <c:pt idx="89">
                  <c:v>-0.92506200000000049</c:v>
                </c:pt>
                <c:pt idx="90">
                  <c:v>-1.1100080000000005</c:v>
                </c:pt>
                <c:pt idx="91">
                  <c:v>0.17575499999999877</c:v>
                </c:pt>
                <c:pt idx="92">
                  <c:v>-0.62454100000000068</c:v>
                </c:pt>
                <c:pt idx="93">
                  <c:v>-1.8926715000000005</c:v>
                </c:pt>
                <c:pt idx="94">
                  <c:v>-2.6612049999999989</c:v>
                </c:pt>
                <c:pt idx="95">
                  <c:v>-1.624884999999999</c:v>
                </c:pt>
              </c:numCache>
            </c:numRef>
          </c:yVal>
          <c:smooth val="0"/>
        </c:ser>
        <c:ser>
          <c:idx val="2"/>
          <c:order val="3"/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Data!$BO$55</c:f>
              <c:numCache>
                <c:formatCode>0.0</c:formatCode>
                <c:ptCount val="1"/>
                <c:pt idx="0">
                  <c:v>7.2916666666666679</c:v>
                </c:pt>
              </c:numCache>
            </c:numRef>
          </c:xVal>
          <c:yVal>
            <c:numRef>
              <c:f>Data!$BP$55</c:f>
              <c:numCache>
                <c:formatCode>0.0</c:formatCode>
                <c:ptCount val="1"/>
                <c:pt idx="0">
                  <c:v>0.46666666666666679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356352"/>
        <c:axId val="461356912"/>
      </c:scatterChart>
      <c:valAx>
        <c:axId val="46135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UE in</a:t>
                </a:r>
                <a:r>
                  <a:rPr lang="en-US" baseline="0"/>
                  <a:t> peak UE year relative to year prior start of recession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356912"/>
        <c:crossesAt val="-6"/>
        <c:crossBetween val="midCat"/>
      </c:valAx>
      <c:valAx>
        <c:axId val="461356912"/>
        <c:scaling>
          <c:orientation val="minMax"/>
          <c:min val="-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 in two years after the peak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61356352"/>
        <c:crossesAt val="-2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06129167413701"/>
          <c:y val="2.58832498959004E-2"/>
          <c:w val="0.89387083258629896"/>
          <c:h val="0.10176930772791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532057451151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Data!$D$6:$D$57</c:f>
              <c:numCache>
                <c:formatCode>0.0</c:formatCode>
                <c:ptCount val="52"/>
                <c:pt idx="0">
                  <c:v>13.075000000000003</c:v>
                </c:pt>
                <c:pt idx="1">
                  <c:v>9.8083333333333318</c:v>
                </c:pt>
                <c:pt idx="2">
                  <c:v>9.9416666666666647</c:v>
                </c:pt>
                <c:pt idx="3">
                  <c:v>9.3333333333333339</c:v>
                </c:pt>
                <c:pt idx="4">
                  <c:v>10.016666666666666</c:v>
                </c:pt>
                <c:pt idx="5">
                  <c:v>7.5749999999999993</c:v>
                </c:pt>
                <c:pt idx="6">
                  <c:v>6.8500000000000005</c:v>
                </c:pt>
                <c:pt idx="7">
                  <c:v>8.2416666666666671</c:v>
                </c:pt>
                <c:pt idx="8">
                  <c:v>10.791666666666666</c:v>
                </c:pt>
                <c:pt idx="9">
                  <c:v>8.4499999999999993</c:v>
                </c:pt>
                <c:pt idx="10">
                  <c:v>7.6916666666666664</c:v>
                </c:pt>
                <c:pt idx="11">
                  <c:v>5.9666666666666659</c:v>
                </c:pt>
                <c:pt idx="12">
                  <c:v>9.0416666666666661</c:v>
                </c:pt>
                <c:pt idx="13">
                  <c:v>11.299999999999999</c:v>
                </c:pt>
                <c:pt idx="14">
                  <c:v>11.916666666666664</c:v>
                </c:pt>
                <c:pt idx="15">
                  <c:v>8.0583333333333336</c:v>
                </c:pt>
                <c:pt idx="16">
                  <c:v>6.4333333333333336</c:v>
                </c:pt>
                <c:pt idx="17">
                  <c:v>10.750000000000002</c:v>
                </c:pt>
                <c:pt idx="18">
                  <c:v>10.241666666666665</c:v>
                </c:pt>
                <c:pt idx="19">
                  <c:v>8.3166666666666682</c:v>
                </c:pt>
                <c:pt idx="20">
                  <c:v>8.2249999999999996</c:v>
                </c:pt>
                <c:pt idx="21">
                  <c:v>7.966666666666665</c:v>
                </c:pt>
                <c:pt idx="22">
                  <c:v>15.575000000000001</c:v>
                </c:pt>
                <c:pt idx="23">
                  <c:v>8.0250000000000004</c:v>
                </c:pt>
                <c:pt idx="24">
                  <c:v>11.433333333333332</c:v>
                </c:pt>
                <c:pt idx="25">
                  <c:v>9.1999999999999975</c:v>
                </c:pt>
                <c:pt idx="26">
                  <c:v>8.1166666666666671</c:v>
                </c:pt>
                <c:pt idx="27">
                  <c:v>5.6500000000000012</c:v>
                </c:pt>
                <c:pt idx="28">
                  <c:v>10.666666666666666</c:v>
                </c:pt>
                <c:pt idx="29">
                  <c:v>6.9166666666666679</c:v>
                </c:pt>
                <c:pt idx="30">
                  <c:v>8.6583333333333332</c:v>
                </c:pt>
                <c:pt idx="31">
                  <c:v>8.9583333333333339</c:v>
                </c:pt>
                <c:pt idx="32">
                  <c:v>8.5499999999999989</c:v>
                </c:pt>
                <c:pt idx="33">
                  <c:v>9.4749999999999996</c:v>
                </c:pt>
                <c:pt idx="34">
                  <c:v>5.6999999999999993</c:v>
                </c:pt>
                <c:pt idx="35">
                  <c:v>12.675000000000002</c:v>
                </c:pt>
                <c:pt idx="36">
                  <c:v>6.2</c:v>
                </c:pt>
                <c:pt idx="37">
                  <c:v>11.633333333333333</c:v>
                </c:pt>
                <c:pt idx="38">
                  <c:v>11.233333333333334</c:v>
                </c:pt>
                <c:pt idx="39">
                  <c:v>22.924999999999997</c:v>
                </c:pt>
                <c:pt idx="40">
                  <c:v>9.35</c:v>
                </c:pt>
                <c:pt idx="41">
                  <c:v>10.858333333333333</c:v>
                </c:pt>
                <c:pt idx="42">
                  <c:v>5.4916666666666671</c:v>
                </c:pt>
                <c:pt idx="43">
                  <c:v>11.683333333333332</c:v>
                </c:pt>
                <c:pt idx="44">
                  <c:v>6.916666666666667</c:v>
                </c:pt>
                <c:pt idx="45">
                  <c:v>8.35</c:v>
                </c:pt>
                <c:pt idx="46">
                  <c:v>7.3166666666666655</c:v>
                </c:pt>
                <c:pt idx="47">
                  <c:v>7.3083333333333336</c:v>
                </c:pt>
                <c:pt idx="48">
                  <c:v>11.833333333333334</c:v>
                </c:pt>
                <c:pt idx="49">
                  <c:v>14.233333333333334</c:v>
                </c:pt>
                <c:pt idx="50">
                  <c:v>10.266666666666667</c:v>
                </c:pt>
                <c:pt idx="51">
                  <c:v>6.083333333333333</c:v>
                </c:pt>
              </c:numCache>
            </c:numRef>
          </c:xVal>
          <c:yVal>
            <c:numRef>
              <c:f>Data!$F$6:$F$57</c:f>
              <c:numCache>
                <c:formatCode>0.0</c:formatCode>
                <c:ptCount val="52"/>
                <c:pt idx="0">
                  <c:v>-6.7083333333333384</c:v>
                </c:pt>
                <c:pt idx="1">
                  <c:v>-2.7499999999999991</c:v>
                </c:pt>
                <c:pt idx="2">
                  <c:v>-4.7083333333333304</c:v>
                </c:pt>
                <c:pt idx="3">
                  <c:v>-2.5500000000000016</c:v>
                </c:pt>
                <c:pt idx="4">
                  <c:v>-4.258333333333332</c:v>
                </c:pt>
                <c:pt idx="5">
                  <c:v>-2.383333333333332</c:v>
                </c:pt>
                <c:pt idx="6">
                  <c:v>-1.9083333333333341</c:v>
                </c:pt>
                <c:pt idx="7">
                  <c:v>-4.0666666666666673</c:v>
                </c:pt>
                <c:pt idx="8">
                  <c:v>-4.883333333333332</c:v>
                </c:pt>
                <c:pt idx="9">
                  <c:v>-2.208333333333333</c:v>
                </c:pt>
                <c:pt idx="10">
                  <c:v>-2.4749999999999996</c:v>
                </c:pt>
                <c:pt idx="11">
                  <c:v>-3.5083333333333333</c:v>
                </c:pt>
                <c:pt idx="12">
                  <c:v>-3.5916666666666659</c:v>
                </c:pt>
                <c:pt idx="13">
                  <c:v>-5.0249999999999995</c:v>
                </c:pt>
                <c:pt idx="14">
                  <c:v>-6.8999999999999986</c:v>
                </c:pt>
                <c:pt idx="15">
                  <c:v>-3.583333333333333</c:v>
                </c:pt>
                <c:pt idx="16">
                  <c:v>-2.0583333333333336</c:v>
                </c:pt>
                <c:pt idx="17">
                  <c:v>-4.6083333333333352</c:v>
                </c:pt>
                <c:pt idx="18">
                  <c:v>-4.3833333333333311</c:v>
                </c:pt>
                <c:pt idx="19">
                  <c:v>-3.0750000000000011</c:v>
                </c:pt>
                <c:pt idx="20">
                  <c:v>-3.6833333333333327</c:v>
                </c:pt>
                <c:pt idx="21">
                  <c:v>-1.6166666666666645</c:v>
                </c:pt>
                <c:pt idx="22">
                  <c:v>-7.8416666666666677</c:v>
                </c:pt>
                <c:pt idx="23">
                  <c:v>-3.2333333333333343</c:v>
                </c:pt>
                <c:pt idx="24">
                  <c:v>-3.7249999999999996</c:v>
                </c:pt>
                <c:pt idx="25">
                  <c:v>-3.4166666666666652</c:v>
                </c:pt>
                <c:pt idx="26">
                  <c:v>-2.1000000000000014</c:v>
                </c:pt>
                <c:pt idx="27">
                  <c:v>-3.283333333333335</c:v>
                </c:pt>
                <c:pt idx="28">
                  <c:v>-5.6416666666666666</c:v>
                </c:pt>
                <c:pt idx="29">
                  <c:v>-1.2416666666666671</c:v>
                </c:pt>
                <c:pt idx="30">
                  <c:v>-3.55</c:v>
                </c:pt>
                <c:pt idx="31">
                  <c:v>-2.1916666666666673</c:v>
                </c:pt>
                <c:pt idx="32">
                  <c:v>-3.208333333333333</c:v>
                </c:pt>
                <c:pt idx="33">
                  <c:v>-5.3</c:v>
                </c:pt>
                <c:pt idx="34">
                  <c:v>-1.6416666666666648</c:v>
                </c:pt>
                <c:pt idx="35">
                  <c:v>-6.9333333333333353</c:v>
                </c:pt>
                <c:pt idx="36">
                  <c:v>-0.55000000000000071</c:v>
                </c:pt>
                <c:pt idx="37">
                  <c:v>-6.208333333333333</c:v>
                </c:pt>
                <c:pt idx="38">
                  <c:v>-5.8083333333333345</c:v>
                </c:pt>
                <c:pt idx="39">
                  <c:v>-8.5499999999999972</c:v>
                </c:pt>
                <c:pt idx="40">
                  <c:v>-3.2249999999999996</c:v>
                </c:pt>
                <c:pt idx="41">
                  <c:v>-6.041666666666667</c:v>
                </c:pt>
                <c:pt idx="42">
                  <c:v>-1.7500000000000004</c:v>
                </c:pt>
                <c:pt idx="43">
                  <c:v>-6.174999999999998</c:v>
                </c:pt>
                <c:pt idx="44">
                  <c:v>-0.49166666666666714</c:v>
                </c:pt>
                <c:pt idx="45">
                  <c:v>-3.8916666666666666</c:v>
                </c:pt>
                <c:pt idx="46">
                  <c:v>-2.333333333333333</c:v>
                </c:pt>
                <c:pt idx="47">
                  <c:v>-2.8250000000000002</c:v>
                </c:pt>
                <c:pt idx="48">
                  <c:v>-6.666666666666667</c:v>
                </c:pt>
                <c:pt idx="49">
                  <c:v>-5.6333333333333346</c:v>
                </c:pt>
                <c:pt idx="50">
                  <c:v>-5.916666666666667</c:v>
                </c:pt>
                <c:pt idx="51">
                  <c:v>-0.76666666666666661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161728"/>
        <c:axId val="226162288"/>
      </c:scatterChart>
      <c:valAx>
        <c:axId val="2261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26162288"/>
        <c:crossesAt val="-9"/>
        <c:crossBetween val="midCat"/>
      </c:valAx>
      <c:valAx>
        <c:axId val="226162288"/>
        <c:scaling>
          <c:orientation val="minMax"/>
          <c:min val="-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26161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tx>
            <c:v>English Regions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Data!$D$59:$D$66</c:f>
              <c:numCache>
                <c:formatCode>0.0</c:formatCode>
                <c:ptCount val="8"/>
                <c:pt idx="0">
                  <c:v>15.139655000000001</c:v>
                </c:pt>
                <c:pt idx="1">
                  <c:v>14.257235</c:v>
                </c:pt>
                <c:pt idx="2">
                  <c:v>12.883595</c:v>
                </c:pt>
                <c:pt idx="3">
                  <c:v>10.740951500000001</c:v>
                </c:pt>
                <c:pt idx="4">
                  <c:v>14.852205</c:v>
                </c:pt>
                <c:pt idx="5">
                  <c:v>11.176824499999999</c:v>
                </c:pt>
                <c:pt idx="6">
                  <c:v>9.4582955000000002</c:v>
                </c:pt>
                <c:pt idx="7">
                  <c:v>9.9638604999999991</c:v>
                </c:pt>
              </c:numCache>
            </c:numRef>
          </c:xVal>
          <c:yVal>
            <c:numRef>
              <c:f>Data!$F$59:$F$66</c:f>
              <c:numCache>
                <c:formatCode>0.0</c:formatCode>
                <c:ptCount val="8"/>
                <c:pt idx="0">
                  <c:v>-5.0304350000000007</c:v>
                </c:pt>
                <c:pt idx="1">
                  <c:v>-5.135548</c:v>
                </c:pt>
                <c:pt idx="2">
                  <c:v>-4.9286769999999995</c:v>
                </c:pt>
                <c:pt idx="3">
                  <c:v>-4.866012500000001</c:v>
                </c:pt>
                <c:pt idx="4">
                  <c:v>-7.9516419999999997</c:v>
                </c:pt>
                <c:pt idx="5">
                  <c:v>-6.9403254999999984</c:v>
                </c:pt>
                <c:pt idx="6">
                  <c:v>-4.7128125000000001</c:v>
                </c:pt>
                <c:pt idx="7">
                  <c:v>-5.0284044999999988</c:v>
                </c:pt>
              </c:numCache>
            </c:numRef>
          </c:yVal>
          <c:smooth val="0"/>
        </c:ser>
        <c:ser>
          <c:idx val="1"/>
          <c:order val="1"/>
          <c:tx>
            <c:v>Wales</c:v>
          </c:tx>
          <c:spPr>
            <a:ln w="28575">
              <a:noFill/>
            </a:ln>
          </c:spPr>
          <c:xVal>
            <c:numRef>
              <c:f>Data!$D$67</c:f>
              <c:numCache>
                <c:formatCode>0.0</c:formatCode>
                <c:ptCount val="1"/>
                <c:pt idx="0">
                  <c:v>14.155325000000001</c:v>
                </c:pt>
              </c:numCache>
            </c:numRef>
          </c:xVal>
          <c:yVal>
            <c:numRef>
              <c:f>Data!$F$67</c:f>
              <c:numCache>
                <c:formatCode>0.0</c:formatCode>
                <c:ptCount val="1"/>
                <c:pt idx="0">
                  <c:v>-6.5440490000000011</c:v>
                </c:pt>
              </c:numCache>
            </c:numRef>
          </c:yVal>
          <c:smooth val="0"/>
        </c:ser>
        <c:ser>
          <c:idx val="2"/>
          <c:order val="2"/>
          <c:tx>
            <c:v>Scotland</c:v>
          </c:tx>
          <c:spPr>
            <a:ln w="28575">
              <a:noFill/>
            </a:ln>
          </c:spPr>
          <c:xVal>
            <c:numRef>
              <c:f>Data!$D$68</c:f>
              <c:numCache>
                <c:formatCode>0.0</c:formatCode>
                <c:ptCount val="1"/>
                <c:pt idx="0">
                  <c:v>14.371174999999999</c:v>
                </c:pt>
              </c:numCache>
            </c:numRef>
          </c:xVal>
          <c:yVal>
            <c:numRef>
              <c:f>Data!$F$68</c:f>
              <c:numCache>
                <c:formatCode>0.0</c:formatCode>
                <c:ptCount val="1"/>
                <c:pt idx="0">
                  <c:v>-4.2478649999999991</c:v>
                </c:pt>
              </c:numCache>
            </c:numRef>
          </c:yVal>
          <c:smooth val="0"/>
        </c:ser>
        <c:ser>
          <c:idx val="3"/>
          <c:order val="3"/>
          <c:tx>
            <c:v>N. Ireland</c:v>
          </c:tx>
          <c:spPr>
            <a:ln w="28575">
              <a:noFill/>
            </a:ln>
          </c:spPr>
          <c:xVal>
            <c:numRef>
              <c:f>Data!$D$69</c:f>
              <c:numCache>
                <c:formatCode>0.0</c:formatCode>
                <c:ptCount val="1"/>
                <c:pt idx="0">
                  <c:v>16.873439999999999</c:v>
                </c:pt>
              </c:numCache>
            </c:numRef>
          </c:xVal>
          <c:yVal>
            <c:numRef>
              <c:f>Data!$F$69</c:f>
              <c:numCache>
                <c:formatCode>0.0</c:formatCode>
                <c:ptCount val="1"/>
                <c:pt idx="0">
                  <c:v>0.25699000000000183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34528"/>
        <c:axId val="310635088"/>
      </c:scatterChart>
      <c:valAx>
        <c:axId val="310634528"/>
        <c:scaling>
          <c:orientation val="minMax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10635088"/>
        <c:crossesAt val="-9"/>
        <c:crossBetween val="midCat"/>
      </c:valAx>
      <c:valAx>
        <c:axId val="310635088"/>
        <c:scaling>
          <c:orientation val="minMax"/>
          <c:min val="-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10634528"/>
        <c:crosses val="autoZero"/>
        <c:crossBetween val="midCat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167693350831146"/>
          <c:y val="4.9966097987751597E-2"/>
          <c:w val="0.221360892388451"/>
          <c:h val="0.33486876640419999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Netherlands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Data!$D$71:$D$74</c:f>
              <c:numCache>
                <c:formatCode>0.0</c:formatCode>
                <c:ptCount val="4"/>
                <c:pt idx="0">
                  <c:v>14.590534999999999</c:v>
                </c:pt>
                <c:pt idx="1">
                  <c:v>12.84376</c:v>
                </c:pt>
                <c:pt idx="2">
                  <c:v>10.647870000000001</c:v>
                </c:pt>
                <c:pt idx="3">
                  <c:v>13.817665</c:v>
                </c:pt>
              </c:numCache>
            </c:numRef>
          </c:xVal>
          <c:yVal>
            <c:numRef>
              <c:f>Data!$F$71:$F$74</c:f>
              <c:numCache>
                <c:formatCode>0.0</c:formatCode>
                <c:ptCount val="4"/>
                <c:pt idx="0">
                  <c:v>-4.382814999999999</c:v>
                </c:pt>
                <c:pt idx="1">
                  <c:v>-5.3856389999999994</c:v>
                </c:pt>
                <c:pt idx="2">
                  <c:v>-3.567870000000001</c:v>
                </c:pt>
                <c:pt idx="3">
                  <c:v>-7.3416009999999998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415248"/>
        <c:axId val="334415808"/>
      </c:scatterChart>
      <c:valAx>
        <c:axId val="334415248"/>
        <c:scaling>
          <c:orientation val="minMax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34415808"/>
        <c:crossesAt val="-9"/>
        <c:crossBetween val="midCat"/>
      </c:valAx>
      <c:valAx>
        <c:axId val="334415808"/>
        <c:scaling>
          <c:orientation val="minMax"/>
          <c:min val="-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344152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Sweden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Data!$D$76:$D$96</c:f>
              <c:numCache>
                <c:formatCode>0.0</c:formatCode>
                <c:ptCount val="21"/>
                <c:pt idx="0">
                  <c:v>1.4748242885125016</c:v>
                </c:pt>
                <c:pt idx="1">
                  <c:v>2.0424194815396701</c:v>
                </c:pt>
                <c:pt idx="2">
                  <c:v>3.9032006245121003</c:v>
                </c:pt>
                <c:pt idx="3">
                  <c:v>3.1077694235588971</c:v>
                </c:pt>
                <c:pt idx="4">
                  <c:v>2.513227513227513</c:v>
                </c:pt>
                <c:pt idx="5">
                  <c:v>3.3333333333333335</c:v>
                </c:pt>
                <c:pt idx="6">
                  <c:v>3.7735849056603774</c:v>
                </c:pt>
                <c:pt idx="7">
                  <c:v>2.1276595744680851</c:v>
                </c:pt>
                <c:pt idx="8">
                  <c:v>3.6241610738255035</c:v>
                </c:pt>
                <c:pt idx="9">
                  <c:v>3.9045970378919019</c:v>
                </c:pt>
                <c:pt idx="10">
                  <c:v>3.3022861981371721</c:v>
                </c:pt>
                <c:pt idx="11">
                  <c:v>3.2414461836819499</c:v>
                </c:pt>
                <c:pt idx="12">
                  <c:v>4.6099290780141837</c:v>
                </c:pt>
                <c:pt idx="13">
                  <c:v>3.40826686004351</c:v>
                </c:pt>
                <c:pt idx="14">
                  <c:v>3.9068369646882046</c:v>
                </c:pt>
                <c:pt idx="15">
                  <c:v>3.3773861967694567</c:v>
                </c:pt>
                <c:pt idx="16">
                  <c:v>3.7396121883656508</c:v>
                </c:pt>
                <c:pt idx="17">
                  <c:v>4.4072948328267474</c:v>
                </c:pt>
                <c:pt idx="18">
                  <c:v>3.7707390648567118</c:v>
                </c:pt>
                <c:pt idx="19">
                  <c:v>4.1700080192461906</c:v>
                </c:pt>
                <c:pt idx="20">
                  <c:v>6.9381598793363501</c:v>
                </c:pt>
              </c:numCache>
            </c:numRef>
          </c:xVal>
          <c:yVal>
            <c:numRef>
              <c:f>Data!$F$76:$F$96</c:f>
              <c:numCache>
                <c:formatCode>0.0</c:formatCode>
                <c:ptCount val="21"/>
                <c:pt idx="0">
                  <c:v>-0.56255103084834557</c:v>
                </c:pt>
                <c:pt idx="1">
                  <c:v>-0.89763833675852522</c:v>
                </c:pt>
                <c:pt idx="2">
                  <c:v>-2.3694582932237567</c:v>
                </c:pt>
                <c:pt idx="3">
                  <c:v>-1.6913388286580471</c:v>
                </c:pt>
                <c:pt idx="4">
                  <c:v>-1.094350276953608</c:v>
                </c:pt>
                <c:pt idx="5">
                  <c:v>-2.0332249909714699</c:v>
                </c:pt>
                <c:pt idx="6">
                  <c:v>-2.2933217477656407</c:v>
                </c:pt>
                <c:pt idx="7">
                  <c:v>0.13040494166094696</c:v>
                </c:pt>
                <c:pt idx="8">
                  <c:v>-1.6134372132356911</c:v>
                </c:pt>
                <c:pt idx="9">
                  <c:v>-1.968419196371644</c:v>
                </c:pt>
                <c:pt idx="10">
                  <c:v>-2.2448843854483505</c:v>
                </c:pt>
                <c:pt idx="11">
                  <c:v>-1.6733227903657546</c:v>
                </c:pt>
                <c:pt idx="12">
                  <c:v>-1.8721769166308984</c:v>
                </c:pt>
                <c:pt idx="13">
                  <c:v>-1.1176440969798023</c:v>
                </c:pt>
                <c:pt idx="14">
                  <c:v>-2.0965545606331721</c:v>
                </c:pt>
                <c:pt idx="15">
                  <c:v>-1.4635105986833323</c:v>
                </c:pt>
                <c:pt idx="16">
                  <c:v>-1.5612595675351542</c:v>
                </c:pt>
                <c:pt idx="17">
                  <c:v>-2.2591466846785995</c:v>
                </c:pt>
                <c:pt idx="18">
                  <c:v>-2.4433054365381279</c:v>
                </c:pt>
                <c:pt idx="19">
                  <c:v>-2.1883007021730201</c:v>
                </c:pt>
                <c:pt idx="20">
                  <c:v>-2.4538549466009245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37520"/>
        <c:axId val="454338080"/>
      </c:scatterChart>
      <c:valAx>
        <c:axId val="45433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4338080"/>
        <c:crossesAt val="-9"/>
        <c:crossBetween val="midCat"/>
      </c:valAx>
      <c:valAx>
        <c:axId val="454338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43375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France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6405293088364"/>
          <c:y val="0.125474628171479"/>
          <c:w val="0.79840726159230102"/>
          <c:h val="0.725427967337415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Data!$D$110:$D$117</c:f>
              <c:numCache>
                <c:formatCode>0.0</c:formatCode>
                <c:ptCount val="8"/>
                <c:pt idx="0">
                  <c:v>6.8739380000000008</c:v>
                </c:pt>
                <c:pt idx="1">
                  <c:v>9.0243779999999987</c:v>
                </c:pt>
                <c:pt idx="2">
                  <c:v>10.518236999999999</c:v>
                </c:pt>
                <c:pt idx="3">
                  <c:v>7.6014730000000004</c:v>
                </c:pt>
                <c:pt idx="4">
                  <c:v>8.4407375000000009</c:v>
                </c:pt>
                <c:pt idx="5">
                  <c:v>9.1075634999999995</c:v>
                </c:pt>
                <c:pt idx="6">
                  <c:v>8.1450455000000002</c:v>
                </c:pt>
                <c:pt idx="7">
                  <c:v>11.500500000000001</c:v>
                </c:pt>
              </c:numCache>
            </c:numRef>
          </c:xVal>
          <c:yVal>
            <c:numRef>
              <c:f>Data!$F$110:$F$117</c:f>
              <c:numCache>
                <c:formatCode>0.0</c:formatCode>
                <c:ptCount val="8"/>
                <c:pt idx="0">
                  <c:v>0.25135499999999933</c:v>
                </c:pt>
                <c:pt idx="1">
                  <c:v>0.15876100000000193</c:v>
                </c:pt>
                <c:pt idx="2">
                  <c:v>1.3834030000000013</c:v>
                </c:pt>
                <c:pt idx="3">
                  <c:v>-1.0138389999999999</c:v>
                </c:pt>
                <c:pt idx="4">
                  <c:v>0.69213749999999941</c:v>
                </c:pt>
                <c:pt idx="5">
                  <c:v>-3.4475000000000477E-3</c:v>
                </c:pt>
                <c:pt idx="6">
                  <c:v>-0.47272449999999999</c:v>
                </c:pt>
                <c:pt idx="7">
                  <c:v>-0.24424000000000134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340320"/>
        <c:axId val="454340880"/>
      </c:scatterChart>
      <c:valAx>
        <c:axId val="454340320"/>
        <c:scaling>
          <c:orientation val="minMax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1982</a:t>
                </a:r>
                <a:r>
                  <a:rPr lang="en-US" baseline="0"/>
                  <a:t> UE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4340880"/>
        <c:crossesAt val="-9"/>
        <c:crossBetween val="midCat"/>
      </c:valAx>
      <c:valAx>
        <c:axId val="454340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1990 UE - 1982 UE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54340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68</xdr:col>
      <xdr:colOff>47625</xdr:colOff>
      <xdr:row>5</xdr:row>
      <xdr:rowOff>9525</xdr:rowOff>
    </xdr:from>
    <xdr:to>
      <xdr:col>75</xdr:col>
      <xdr:colOff>352425</xdr:colOff>
      <xdr:row>19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68</xdr:col>
      <xdr:colOff>352424</xdr:colOff>
      <xdr:row>19</xdr:row>
      <xdr:rowOff>180975</xdr:rowOff>
    </xdr:from>
    <xdr:to>
      <xdr:col>77</xdr:col>
      <xdr:colOff>47625</xdr:colOff>
      <xdr:row>37</xdr:row>
      <xdr:rowOff>133351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77</xdr:col>
      <xdr:colOff>47625</xdr:colOff>
      <xdr:row>19</xdr:row>
      <xdr:rowOff>142875</xdr:rowOff>
    </xdr:from>
    <xdr:to>
      <xdr:col>85</xdr:col>
      <xdr:colOff>352426</xdr:colOff>
      <xdr:row>37</xdr:row>
      <xdr:rowOff>95251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0</xdr:colOff>
      <xdr:row>38</xdr:row>
      <xdr:rowOff>0</xdr:rowOff>
    </xdr:from>
    <xdr:to>
      <xdr:col>76</xdr:col>
      <xdr:colOff>304801</xdr:colOff>
      <xdr:row>55</xdr:row>
      <xdr:rowOff>161926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0.6875</cdr:x>
      <cdr:y>0.12394</cdr:y>
    </cdr:from>
    <cdr:to>
      <cdr:x>0.78493</cdr:x>
      <cdr:y>0.19437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62350" y="419101"/>
          <a:ext cx="504826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Wisc.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0</xdr:rowOff>
    </xdr:from>
    <xdr:to>
      <xdr:col>7</xdr:col>
      <xdr:colOff>352425</xdr:colOff>
      <xdr:row>16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1</xdr:row>
      <xdr:rowOff>171450</xdr:rowOff>
    </xdr:from>
    <xdr:to>
      <xdr:col>14</xdr:col>
      <xdr:colOff>523875</xdr:colOff>
      <xdr:row>16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447675</xdr:colOff>
      <xdr:row>2</xdr:row>
      <xdr:rowOff>0</xdr:rowOff>
    </xdr:from>
    <xdr:to>
      <xdr:col>22</xdr:col>
      <xdr:colOff>142875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7</xdr:col>
      <xdr:colOff>304800</xdr:colOff>
      <xdr:row>31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514350</xdr:colOff>
      <xdr:row>16</xdr:row>
      <xdr:rowOff>57150</xdr:rowOff>
    </xdr:from>
    <xdr:to>
      <xdr:col>22</xdr:col>
      <xdr:colOff>209550</xdr:colOff>
      <xdr:row>30</xdr:row>
      <xdr:rowOff>133350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304800</xdr:colOff>
      <xdr:row>45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200025</xdr:colOff>
      <xdr:row>30</xdr:row>
      <xdr:rowOff>161925</xdr:rowOff>
    </xdr:from>
    <xdr:to>
      <xdr:col>14</xdr:col>
      <xdr:colOff>504825</xdr:colOff>
      <xdr:row>45</xdr:row>
      <xdr:rowOff>47625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314325</xdr:colOff>
      <xdr:row>16</xdr:row>
      <xdr:rowOff>104775</xdr:rowOff>
    </xdr:from>
    <xdr:to>
      <xdr:col>15</xdr:col>
      <xdr:colOff>9525</xdr:colOff>
      <xdr:row>30</xdr:row>
      <xdr:rowOff>180975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304800</xdr:colOff>
      <xdr:row>60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390525</xdr:colOff>
      <xdr:row>45</xdr:row>
      <xdr:rowOff>123825</xdr:rowOff>
    </xdr:from>
    <xdr:to>
      <xdr:col>15</xdr:col>
      <xdr:colOff>85725</xdr:colOff>
      <xdr:row>60</xdr:row>
      <xdr:rowOff>9525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590550</xdr:colOff>
      <xdr:row>30</xdr:row>
      <xdr:rowOff>114300</xdr:rowOff>
    </xdr:from>
    <xdr:to>
      <xdr:col>22</xdr:col>
      <xdr:colOff>285750</xdr:colOff>
      <xdr:row>45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304800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438150</xdr:colOff>
      <xdr:row>2</xdr:row>
      <xdr:rowOff>0</xdr:rowOff>
    </xdr:from>
    <xdr:to>
      <xdr:col>16</xdr:col>
      <xdr:colOff>133350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95250</xdr:colOff>
      <xdr:row>1</xdr:row>
      <xdr:rowOff>180975</xdr:rowOff>
    </xdr:from>
    <xdr:to>
      <xdr:col>23</xdr:col>
      <xdr:colOff>400050</xdr:colOff>
      <xdr:row>16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8</xdr:col>
      <xdr:colOff>304800</xdr:colOff>
      <xdr:row>31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180975</xdr:colOff>
      <xdr:row>30</xdr:row>
      <xdr:rowOff>171450</xdr:rowOff>
    </xdr:from>
    <xdr:to>
      <xdr:col>23</xdr:col>
      <xdr:colOff>485775</xdr:colOff>
      <xdr:row>45</xdr:row>
      <xdr:rowOff>57150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16</xdr:row>
      <xdr:rowOff>0</xdr:rowOff>
    </xdr:from>
    <xdr:to>
      <xdr:col>23</xdr:col>
      <xdr:colOff>304800</xdr:colOff>
      <xdr:row>30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8</xdr:col>
      <xdr:colOff>304800</xdr:colOff>
      <xdr:row>46</xdr:row>
      <xdr:rowOff>76200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495300</xdr:colOff>
      <xdr:row>31</xdr:row>
      <xdr:rowOff>47625</xdr:rowOff>
    </xdr:from>
    <xdr:to>
      <xdr:col>16</xdr:col>
      <xdr:colOff>190500</xdr:colOff>
      <xdr:row>45</xdr:row>
      <xdr:rowOff>123825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400050</xdr:colOff>
      <xdr:row>16</xdr:row>
      <xdr:rowOff>66675</xdr:rowOff>
    </xdr:from>
    <xdr:to>
      <xdr:col>16</xdr:col>
      <xdr:colOff>95250</xdr:colOff>
      <xdr:row>30</xdr:row>
      <xdr:rowOff>142875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47</xdr:row>
      <xdr:rowOff>0</xdr:rowOff>
    </xdr:from>
    <xdr:to>
      <xdr:col>8</xdr:col>
      <xdr:colOff>304800</xdr:colOff>
      <xdr:row>61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0</xdr:colOff>
      <xdr:row>47</xdr:row>
      <xdr:rowOff>0</xdr:rowOff>
    </xdr:from>
    <xdr:to>
      <xdr:col>16</xdr:col>
      <xdr:colOff>304800</xdr:colOff>
      <xdr:row>61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304800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47625</xdr:colOff>
      <xdr:row>19</xdr:row>
      <xdr:rowOff>142875</xdr:rowOff>
    </xdr:from>
    <xdr:to>
      <xdr:col>89</xdr:col>
      <xdr:colOff>352426</xdr:colOff>
      <xdr:row>37</xdr:row>
      <xdr:rowOff>95251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66</xdr:col>
      <xdr:colOff>0</xdr:colOff>
      <xdr:row>1</xdr:row>
      <xdr:rowOff>158750</xdr:rowOff>
    </xdr:from>
    <xdr:to>
      <xdr:col>75</xdr:col>
      <xdr:colOff>25400</xdr:colOff>
      <xdr:row>19</xdr:row>
      <xdr:rowOff>152400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X193"/>
  <sheetViews>
    <sheetView workbookViewId="0">
      <pane xSplit="2" ySplit="4" topLeftCell="AW18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ColWidth="9.109375" defaultRowHeight="13.8" x14ac:dyDescent="0.25"/>
  <cols>
    <col min="1" max="1" width="12.109375" style="2" customWidth="1"/>
    <col min="2" max="6" width="9.109375" style="2"/>
    <col min="7" max="8" width="14.33203125" style="2" customWidth="1"/>
    <col min="9" max="56" width="6.6640625" style="11" customWidth="1"/>
    <col min="57" max="57" width="7.44140625" style="11" customWidth="1"/>
    <col min="58" max="68" width="6.6640625" style="11" customWidth="1"/>
    <col min="69" max="88" width="9.109375" style="2"/>
    <col min="89" max="89" width="12.44140625" style="2" customWidth="1"/>
    <col min="90" max="16384" width="9.109375" style="2"/>
  </cols>
  <sheetData>
    <row r="2" spans="1:102" x14ac:dyDescent="0.25">
      <c r="CL2" s="2" t="s">
        <v>352</v>
      </c>
      <c r="CN2" s="2" t="s">
        <v>354</v>
      </c>
    </row>
    <row r="3" spans="1:102" x14ac:dyDescent="0.25">
      <c r="BB3" s="11" t="s">
        <v>287</v>
      </c>
      <c r="BE3" s="33" t="s">
        <v>344</v>
      </c>
      <c r="BJ3" s="33" t="s">
        <v>347</v>
      </c>
      <c r="BO3" s="11" t="s">
        <v>346</v>
      </c>
      <c r="CK3" s="2" t="s">
        <v>348</v>
      </c>
      <c r="CL3" s="2" t="s">
        <v>350</v>
      </c>
      <c r="CM3" s="2">
        <v>2008</v>
      </c>
      <c r="CN3" s="2" t="s">
        <v>350</v>
      </c>
    </row>
    <row r="4" spans="1:102" ht="18.75" customHeight="1" x14ac:dyDescent="0.25">
      <c r="B4" s="3"/>
      <c r="C4" s="3" t="s">
        <v>54</v>
      </c>
      <c r="D4" s="3" t="s">
        <v>55</v>
      </c>
      <c r="E4" s="3" t="s">
        <v>57</v>
      </c>
      <c r="F4" s="3" t="s">
        <v>56</v>
      </c>
      <c r="G4" s="3" t="s">
        <v>60</v>
      </c>
      <c r="H4" s="3"/>
      <c r="I4" s="4">
        <f t="shared" ref="I4:N4" si="0">J4-1</f>
        <v>1970</v>
      </c>
      <c r="J4" s="4">
        <f t="shared" si="0"/>
        <v>1971</v>
      </c>
      <c r="K4" s="4">
        <f t="shared" si="0"/>
        <v>1972</v>
      </c>
      <c r="L4" s="4">
        <f t="shared" si="0"/>
        <v>1973</v>
      </c>
      <c r="M4" s="4">
        <f t="shared" si="0"/>
        <v>1974</v>
      </c>
      <c r="N4" s="4">
        <f t="shared" si="0"/>
        <v>1975</v>
      </c>
      <c r="O4" s="4">
        <v>1976</v>
      </c>
      <c r="P4" s="4">
        <f t="shared" ref="P4:AY4" si="1">O4+1</f>
        <v>1977</v>
      </c>
      <c r="Q4" s="4">
        <f t="shared" si="1"/>
        <v>1978</v>
      </c>
      <c r="R4" s="4">
        <f t="shared" si="1"/>
        <v>1979</v>
      </c>
      <c r="S4" s="4">
        <f t="shared" si="1"/>
        <v>1980</v>
      </c>
      <c r="T4" s="4">
        <f t="shared" si="1"/>
        <v>1981</v>
      </c>
      <c r="U4" s="4">
        <f t="shared" si="1"/>
        <v>1982</v>
      </c>
      <c r="V4" s="4">
        <f t="shared" si="1"/>
        <v>1983</v>
      </c>
      <c r="W4" s="4">
        <f t="shared" si="1"/>
        <v>1984</v>
      </c>
      <c r="X4" s="4">
        <f t="shared" si="1"/>
        <v>1985</v>
      </c>
      <c r="Y4" s="4">
        <f t="shared" si="1"/>
        <v>1986</v>
      </c>
      <c r="Z4" s="4">
        <f t="shared" si="1"/>
        <v>1987</v>
      </c>
      <c r="AA4" s="4">
        <f t="shared" si="1"/>
        <v>1988</v>
      </c>
      <c r="AB4" s="4">
        <f t="shared" si="1"/>
        <v>1989</v>
      </c>
      <c r="AC4" s="4">
        <f t="shared" si="1"/>
        <v>1990</v>
      </c>
      <c r="AD4" s="4">
        <f t="shared" si="1"/>
        <v>1991</v>
      </c>
      <c r="AE4" s="4">
        <f t="shared" si="1"/>
        <v>1992</v>
      </c>
      <c r="AF4" s="4">
        <f t="shared" si="1"/>
        <v>1993</v>
      </c>
      <c r="AG4" s="4">
        <f t="shared" si="1"/>
        <v>1994</v>
      </c>
      <c r="AH4" s="4">
        <f t="shared" si="1"/>
        <v>1995</v>
      </c>
      <c r="AI4" s="4">
        <f t="shared" si="1"/>
        <v>1996</v>
      </c>
      <c r="AJ4" s="4">
        <f t="shared" si="1"/>
        <v>1997</v>
      </c>
      <c r="AK4" s="4">
        <f t="shared" si="1"/>
        <v>1998</v>
      </c>
      <c r="AL4" s="4">
        <f t="shared" si="1"/>
        <v>1999</v>
      </c>
      <c r="AM4" s="4">
        <f t="shared" si="1"/>
        <v>2000</v>
      </c>
      <c r="AN4" s="4">
        <f t="shared" si="1"/>
        <v>2001</v>
      </c>
      <c r="AO4" s="4">
        <f t="shared" si="1"/>
        <v>2002</v>
      </c>
      <c r="AP4" s="4">
        <f t="shared" si="1"/>
        <v>2003</v>
      </c>
      <c r="AQ4" s="4">
        <f t="shared" si="1"/>
        <v>2004</v>
      </c>
      <c r="AR4" s="4">
        <f t="shared" si="1"/>
        <v>2005</v>
      </c>
      <c r="AS4" s="4">
        <f t="shared" si="1"/>
        <v>2006</v>
      </c>
      <c r="AT4" s="4">
        <f t="shared" si="1"/>
        <v>2007</v>
      </c>
      <c r="AU4" s="4">
        <f t="shared" si="1"/>
        <v>2008</v>
      </c>
      <c r="AV4" s="4">
        <f t="shared" si="1"/>
        <v>2009</v>
      </c>
      <c r="AW4" s="4">
        <f t="shared" si="1"/>
        <v>2010</v>
      </c>
      <c r="AX4" s="4">
        <f t="shared" si="1"/>
        <v>2011</v>
      </c>
      <c r="AY4" s="4">
        <f t="shared" si="1"/>
        <v>2012</v>
      </c>
      <c r="AZ4" s="5"/>
      <c r="BA4" s="5"/>
      <c r="BB4" s="5">
        <v>2010</v>
      </c>
      <c r="BC4" s="5" t="s">
        <v>288</v>
      </c>
      <c r="BD4" s="5"/>
      <c r="BE4" s="5" t="s">
        <v>289</v>
      </c>
      <c r="BF4" s="5" t="s">
        <v>288</v>
      </c>
      <c r="BG4" s="5" t="s">
        <v>290</v>
      </c>
      <c r="BH4" s="5" t="s">
        <v>291</v>
      </c>
      <c r="BI4" s="5"/>
      <c r="BJ4" s="5" t="s">
        <v>289</v>
      </c>
      <c r="BK4" s="5" t="s">
        <v>288</v>
      </c>
      <c r="BL4" s="5" t="s">
        <v>345</v>
      </c>
      <c r="BM4" s="5" t="s">
        <v>290</v>
      </c>
      <c r="BN4" s="5" t="s">
        <v>291</v>
      </c>
      <c r="BO4" s="5" t="s">
        <v>290</v>
      </c>
      <c r="BP4" s="5" t="s">
        <v>291</v>
      </c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K4" s="2" t="s">
        <v>349</v>
      </c>
      <c r="CL4" s="2" t="s">
        <v>351</v>
      </c>
      <c r="CM4" s="2" t="s">
        <v>353</v>
      </c>
      <c r="CN4" s="2" t="s">
        <v>355</v>
      </c>
    </row>
    <row r="5" spans="1:102" x14ac:dyDescent="0.25">
      <c r="A5" s="15" t="s">
        <v>53</v>
      </c>
      <c r="B5" s="16" t="s">
        <v>0</v>
      </c>
      <c r="C5" s="3">
        <v>0.646671</v>
      </c>
      <c r="D5" s="12">
        <f>U5</f>
        <v>9.6999999999999993</v>
      </c>
      <c r="E5" s="12">
        <f>U5-O5</f>
        <v>1.9999999999999991</v>
      </c>
      <c r="F5" s="12">
        <f>AC5-U5</f>
        <v>-4.0999999999999996</v>
      </c>
      <c r="G5" s="12">
        <f>F5/E5</f>
        <v>-2.0500000000000007</v>
      </c>
      <c r="H5" s="12"/>
      <c r="I5" s="7">
        <v>5</v>
      </c>
      <c r="J5" s="7">
        <v>6</v>
      </c>
      <c r="K5" s="7">
        <v>5.6</v>
      </c>
      <c r="L5" s="7">
        <v>4.9000000000000004</v>
      </c>
      <c r="M5" s="7">
        <v>5.6</v>
      </c>
      <c r="N5" s="7">
        <v>8.5</v>
      </c>
      <c r="O5" s="7">
        <v>7.7</v>
      </c>
      <c r="P5" s="7">
        <v>7.1</v>
      </c>
      <c r="Q5" s="7">
        <v>6.1</v>
      </c>
      <c r="R5" s="7">
        <v>5.9</v>
      </c>
      <c r="S5" s="7">
        <v>7.2</v>
      </c>
      <c r="T5" s="7">
        <v>7.6</v>
      </c>
      <c r="U5" s="7">
        <v>9.6999999999999993</v>
      </c>
      <c r="V5" s="7">
        <v>9.6</v>
      </c>
      <c r="W5" s="7">
        <v>7.5</v>
      </c>
      <c r="X5" s="7">
        <v>7.2</v>
      </c>
      <c r="Y5" s="7">
        <v>7</v>
      </c>
      <c r="Z5" s="7">
        <v>6.2</v>
      </c>
      <c r="AA5" s="7">
        <v>5.5</v>
      </c>
      <c r="AB5" s="7">
        <v>5.3</v>
      </c>
      <c r="AC5" s="7">
        <v>5.6</v>
      </c>
      <c r="AD5" s="7">
        <v>6.9</v>
      </c>
      <c r="AE5" s="7">
        <v>7.5</v>
      </c>
      <c r="AF5" s="7">
        <v>6.9</v>
      </c>
      <c r="AG5" s="7">
        <v>6.1</v>
      </c>
      <c r="AH5" s="7">
        <v>5.6</v>
      </c>
      <c r="AI5" s="7">
        <v>5.4</v>
      </c>
      <c r="AJ5" s="7">
        <v>4.9000000000000004</v>
      </c>
      <c r="AK5" s="7">
        <v>4.5</v>
      </c>
      <c r="AL5" s="7">
        <v>4.2</v>
      </c>
      <c r="AM5" s="7">
        <v>4</v>
      </c>
      <c r="AN5" s="7">
        <v>4.7</v>
      </c>
      <c r="AO5" s="7">
        <v>5.8</v>
      </c>
      <c r="AP5" s="7">
        <v>6</v>
      </c>
      <c r="AQ5" s="7">
        <v>5.5</v>
      </c>
      <c r="AR5" s="7">
        <v>5.0999999999999996</v>
      </c>
      <c r="AS5" s="7">
        <v>4.5999999999999996</v>
      </c>
      <c r="AT5" s="7">
        <v>4.5999999999999996</v>
      </c>
      <c r="AU5" s="7">
        <v>5.8</v>
      </c>
      <c r="AV5" s="7">
        <v>9.3000000000000007</v>
      </c>
      <c r="AW5" s="7">
        <v>9.6</v>
      </c>
      <c r="AX5" s="7">
        <v>8.9</v>
      </c>
      <c r="AY5" s="7">
        <v>8.1</v>
      </c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</row>
    <row r="6" spans="1:102" ht="14.4" x14ac:dyDescent="0.3">
      <c r="A6" s="32" t="s">
        <v>292</v>
      </c>
      <c r="B6" s="8" t="s">
        <v>1</v>
      </c>
      <c r="C6" s="8">
        <v>0.76424984673711305</v>
      </c>
      <c r="D6" s="12">
        <f t="shared" ref="D6:D57" si="2">U6</f>
        <v>13.075000000000003</v>
      </c>
      <c r="E6" s="12">
        <f t="shared" ref="E6:E57" si="3">U6-O6</f>
        <v>6.7833333333333359</v>
      </c>
      <c r="F6" s="12">
        <f t="shared" ref="F6:F57" si="4">AC6-U6</f>
        <v>-6.7083333333333384</v>
      </c>
      <c r="G6" s="12">
        <f t="shared" ref="G6:G57" si="5">F6/E6</f>
        <v>-0.98894348894348927</v>
      </c>
      <c r="H6" s="12"/>
      <c r="I6" s="9"/>
      <c r="J6" s="9"/>
      <c r="K6" s="9"/>
      <c r="L6" s="9"/>
      <c r="M6" s="9"/>
      <c r="N6" s="9"/>
      <c r="O6" s="10">
        <v>6.291666666666667</v>
      </c>
      <c r="P6" s="10">
        <v>6.75</v>
      </c>
      <c r="Q6" s="10">
        <v>5.916666666666667</v>
      </c>
      <c r="R6" s="10">
        <v>6.8166666666666673</v>
      </c>
      <c r="S6" s="10">
        <v>8.3250000000000011</v>
      </c>
      <c r="T6" s="10">
        <v>9.8416666666666668</v>
      </c>
      <c r="U6" s="10">
        <v>13.075000000000003</v>
      </c>
      <c r="V6" s="10">
        <v>12.808333333333332</v>
      </c>
      <c r="W6" s="10">
        <v>10.366666666666665</v>
      </c>
      <c r="X6" s="10">
        <v>8.65</v>
      </c>
      <c r="Y6" s="10">
        <v>9.0416666666666661</v>
      </c>
      <c r="Z6" s="10">
        <v>7.6499999999999995</v>
      </c>
      <c r="AA6" s="10">
        <v>6.875</v>
      </c>
      <c r="AB6" s="10">
        <v>6.6416666666666666</v>
      </c>
      <c r="AC6" s="10">
        <v>6.3666666666666645</v>
      </c>
      <c r="AD6" s="10">
        <v>6.75</v>
      </c>
      <c r="AE6" s="10">
        <v>6.875</v>
      </c>
      <c r="AF6" s="10">
        <v>6.5916666666666659</v>
      </c>
      <c r="AG6" s="10">
        <v>5.375</v>
      </c>
      <c r="AH6" s="10">
        <v>5.1416666666666666</v>
      </c>
      <c r="AI6" s="10">
        <v>4.4583333333333321</v>
      </c>
      <c r="AJ6" s="10">
        <v>4.3500000000000005</v>
      </c>
      <c r="AK6" s="10">
        <v>3.85</v>
      </c>
      <c r="AL6" s="10">
        <v>4.1833333333333327</v>
      </c>
      <c r="AM6" s="10">
        <v>4.0083333333333337</v>
      </c>
      <c r="AN6" s="10">
        <v>4.5916666666666659</v>
      </c>
      <c r="AO6" s="10">
        <v>5.3083333333333327</v>
      </c>
      <c r="AP6" s="10">
        <v>5.375</v>
      </c>
      <c r="AQ6" s="10">
        <v>5.0166666666666666</v>
      </c>
      <c r="AR6" s="10">
        <v>3.8166666666666669</v>
      </c>
      <c r="AS6" s="10">
        <v>3.4583333333333335</v>
      </c>
      <c r="AT6" s="10">
        <v>3.4000000000000004</v>
      </c>
      <c r="AU6" s="10">
        <v>5.0583333333333327</v>
      </c>
      <c r="AV6" s="10">
        <v>9.8999999999999986</v>
      </c>
      <c r="AW6" s="10">
        <v>9.4916666666666654</v>
      </c>
      <c r="AX6" s="10">
        <v>8.9666666666666668</v>
      </c>
      <c r="AY6" s="10">
        <v>7.790909090909091</v>
      </c>
      <c r="BB6" s="10">
        <f>AW6</f>
        <v>9.4916666666666654</v>
      </c>
      <c r="BC6" s="10">
        <f>AY6-AX6</f>
        <v>-1.1757575757575758</v>
      </c>
      <c r="BE6" s="31">
        <f>AW6-AT6</f>
        <v>6.091666666666665</v>
      </c>
      <c r="BF6" s="31">
        <f>AY6-AW6</f>
        <v>-1.7007575757575744</v>
      </c>
      <c r="BG6" s="31">
        <f>U6-R6</f>
        <v>6.2583333333333355</v>
      </c>
      <c r="BH6" s="31">
        <f>W6-U6</f>
        <v>-2.7083333333333375</v>
      </c>
      <c r="BI6" s="31"/>
      <c r="BJ6" s="31">
        <f>AW6-AT6</f>
        <v>6.091666666666665</v>
      </c>
      <c r="BK6" s="31">
        <f>AY6-AW6</f>
        <v>-1.7007575757575744</v>
      </c>
      <c r="BL6" s="31">
        <f>IF(U6&gt;V6,1,0)</f>
        <v>1</v>
      </c>
      <c r="BM6" s="31">
        <f>IF(BL6=1,U6-R6,V6-R6)</f>
        <v>6.2583333333333355</v>
      </c>
      <c r="BN6" s="31">
        <f>IF(BL6=1,W6-U6,X6-V6)</f>
        <v>-2.7083333333333375</v>
      </c>
      <c r="BO6" s="31"/>
      <c r="BP6" s="31"/>
      <c r="CI6" s="32" t="s">
        <v>292</v>
      </c>
      <c r="CJ6" s="8" t="s">
        <v>1</v>
      </c>
      <c r="CK6" s="2">
        <v>-2.7083333333333375</v>
      </c>
      <c r="CL6" s="2">
        <v>6.2583333333333355</v>
      </c>
      <c r="CM6" s="2">
        <v>0</v>
      </c>
      <c r="CN6" s="2">
        <v>0</v>
      </c>
      <c r="CP6" t="s">
        <v>356</v>
      </c>
      <c r="CQ6"/>
      <c r="CR6"/>
      <c r="CS6"/>
      <c r="CT6"/>
      <c r="CU6"/>
      <c r="CV6"/>
      <c r="CW6"/>
      <c r="CX6"/>
    </row>
    <row r="7" spans="1:102" ht="15" thickBot="1" x14ac:dyDescent="0.35">
      <c r="A7" s="32" t="s">
        <v>293</v>
      </c>
      <c r="B7" s="8" t="s">
        <v>2</v>
      </c>
      <c r="C7" s="8">
        <v>0.71446335848346498</v>
      </c>
      <c r="D7" s="12">
        <f t="shared" si="2"/>
        <v>9.8083333333333318</v>
      </c>
      <c r="E7" s="12">
        <f t="shared" si="3"/>
        <v>2.2416666666666645</v>
      </c>
      <c r="F7" s="12">
        <f t="shared" si="4"/>
        <v>-2.7499999999999991</v>
      </c>
      <c r="G7" s="12">
        <f t="shared" si="5"/>
        <v>-1.2267657992565064</v>
      </c>
      <c r="H7" s="12"/>
      <c r="I7" s="9"/>
      <c r="J7" s="9"/>
      <c r="K7" s="9"/>
      <c r="L7" s="9"/>
      <c r="M7" s="9"/>
      <c r="N7" s="9"/>
      <c r="O7" s="10">
        <v>7.5666666666666673</v>
      </c>
      <c r="P7" s="10">
        <v>9.6750000000000007</v>
      </c>
      <c r="Q7" s="10">
        <v>10.591666666666667</v>
      </c>
      <c r="R7" s="10">
        <v>9.0499999999999989</v>
      </c>
      <c r="S7" s="10">
        <v>9.4083333333333332</v>
      </c>
      <c r="T7" s="10">
        <v>9.0666666666666647</v>
      </c>
      <c r="U7" s="10">
        <v>9.8083333333333318</v>
      </c>
      <c r="V7" s="10">
        <v>10.025</v>
      </c>
      <c r="W7" s="10">
        <v>9.8083333333333336</v>
      </c>
      <c r="X7" s="10">
        <v>9.5833333333333321</v>
      </c>
      <c r="Y7" s="10">
        <v>11.024999999999999</v>
      </c>
      <c r="Z7" s="10">
        <v>10.141666666666666</v>
      </c>
      <c r="AA7" s="10">
        <v>8.6916666666666682</v>
      </c>
      <c r="AB7" s="10">
        <v>6.9249999999999998</v>
      </c>
      <c r="AC7" s="10">
        <v>7.0583333333333327</v>
      </c>
      <c r="AD7" s="10">
        <v>8.2583333333333346</v>
      </c>
      <c r="AE7" s="10">
        <v>8.9</v>
      </c>
      <c r="AF7" s="10">
        <v>7.7</v>
      </c>
      <c r="AG7" s="10">
        <v>7.4833333333333334</v>
      </c>
      <c r="AH7" s="10">
        <v>7.1333333333333337</v>
      </c>
      <c r="AI7" s="10">
        <v>7.4499999999999993</v>
      </c>
      <c r="AJ7" s="10">
        <v>7.0249999999999995</v>
      </c>
      <c r="AK7" s="10">
        <v>6.1333333333333337</v>
      </c>
      <c r="AL7" s="10">
        <v>6.1666666666666679</v>
      </c>
      <c r="AM7" s="10">
        <v>6.1583333333333341</v>
      </c>
      <c r="AN7" s="10">
        <v>6.1416666666666684</v>
      </c>
      <c r="AO7" s="10">
        <v>7.0750000000000002</v>
      </c>
      <c r="AP7" s="10">
        <v>7.674999999999998</v>
      </c>
      <c r="AQ7" s="10">
        <v>7.3833333333333329</v>
      </c>
      <c r="AR7" s="10">
        <v>6.8833333333333329</v>
      </c>
      <c r="AS7" s="10">
        <v>6.5250000000000012</v>
      </c>
      <c r="AT7" s="10">
        <v>6.0833333333333348</v>
      </c>
      <c r="AU7" s="10">
        <v>6.4416666666666664</v>
      </c>
      <c r="AV7" s="10">
        <v>7.7416666666666663</v>
      </c>
      <c r="AW7" s="10">
        <v>7.9416666666666673</v>
      </c>
      <c r="AX7" s="10">
        <v>7.5666666666666673</v>
      </c>
      <c r="AY7" s="10">
        <v>7.1818181818181817</v>
      </c>
      <c r="BB7" s="10">
        <f t="shared" ref="BB7:BB57" si="6">AW7</f>
        <v>7.9416666666666673</v>
      </c>
      <c r="BC7" s="10">
        <f t="shared" ref="BC7:BC57" si="7">AY7-AX7</f>
        <v>-0.38484848484848566</v>
      </c>
      <c r="BE7" s="31">
        <f t="shared" ref="BE7:BE56" si="8">AW7-AT7</f>
        <v>1.8583333333333325</v>
      </c>
      <c r="BF7" s="31">
        <f t="shared" ref="BF7:BF56" si="9">AY7-AW7</f>
        <v>-0.75984848484848566</v>
      </c>
      <c r="BG7" s="31">
        <f t="shared" ref="BG7:BG56" si="10">U7-R7</f>
        <v>0.75833333333333286</v>
      </c>
      <c r="BH7" s="31">
        <f t="shared" ref="BH7:BH56" si="11">W7-U7</f>
        <v>0</v>
      </c>
      <c r="BI7" s="31"/>
      <c r="BJ7" s="31">
        <f t="shared" ref="BJ7:BJ56" si="12">AW7-AT7</f>
        <v>1.8583333333333325</v>
      </c>
      <c r="BK7" s="31">
        <f t="shared" ref="BK7:BK56" si="13">AY7-AW7</f>
        <v>-0.75984848484848566</v>
      </c>
      <c r="BL7" s="31">
        <f t="shared" ref="BL7:BL56" si="14">IF(U7&gt;V7,1,0)</f>
        <v>0</v>
      </c>
      <c r="BM7" s="31">
        <f t="shared" ref="BM7:BM56" si="15">IF(BL7=1,U7-R7,V7-R7)</f>
        <v>0.97500000000000142</v>
      </c>
      <c r="BN7" s="31">
        <f t="shared" ref="BN7:BN56" si="16">IF(BL7=1,W7-U7,X7-V7)</f>
        <v>-0.44166666666666821</v>
      </c>
      <c r="BO7" s="31"/>
      <c r="BP7" s="31"/>
      <c r="CI7" s="32" t="s">
        <v>293</v>
      </c>
      <c r="CJ7" s="8" t="s">
        <v>2</v>
      </c>
      <c r="CK7" s="2">
        <v>0</v>
      </c>
      <c r="CL7" s="2">
        <v>0.75833333333333286</v>
      </c>
      <c r="CM7" s="2">
        <v>0</v>
      </c>
      <c r="CN7" s="2">
        <v>0</v>
      </c>
      <c r="CP7"/>
      <c r="CQ7"/>
      <c r="CR7"/>
      <c r="CS7"/>
      <c r="CT7"/>
      <c r="CU7"/>
      <c r="CV7"/>
      <c r="CW7"/>
      <c r="CX7"/>
    </row>
    <row r="8" spans="1:102" ht="14.4" x14ac:dyDescent="0.3">
      <c r="A8" s="32" t="s">
        <v>294</v>
      </c>
      <c r="B8" s="8" t="s">
        <v>3</v>
      </c>
      <c r="C8" s="8">
        <v>0.32652029773917901</v>
      </c>
      <c r="D8" s="12">
        <f t="shared" si="2"/>
        <v>9.9416666666666647</v>
      </c>
      <c r="E8" s="12">
        <f t="shared" si="3"/>
        <v>0.19166666666666643</v>
      </c>
      <c r="F8" s="12">
        <f t="shared" si="4"/>
        <v>-4.7083333333333304</v>
      </c>
      <c r="G8" s="12">
        <f t="shared" si="5"/>
        <v>-24.565217391304362</v>
      </c>
      <c r="H8" s="12"/>
      <c r="I8" s="9"/>
      <c r="J8" s="9"/>
      <c r="K8" s="9"/>
      <c r="L8" s="9"/>
      <c r="M8" s="9"/>
      <c r="N8" s="9"/>
      <c r="O8" s="10">
        <v>9.7499999999999982</v>
      </c>
      <c r="P8" s="10">
        <v>8.4249999999999989</v>
      </c>
      <c r="Q8" s="10">
        <v>6.0500000000000007</v>
      </c>
      <c r="R8" s="10">
        <v>5.0916666666666659</v>
      </c>
      <c r="S8" s="10">
        <v>6.6833333333333336</v>
      </c>
      <c r="T8" s="10">
        <v>6.1999999999999993</v>
      </c>
      <c r="U8" s="10">
        <v>9.9416666666666647</v>
      </c>
      <c r="V8" s="10">
        <v>9.2166666666666686</v>
      </c>
      <c r="W8" s="10">
        <v>4.95</v>
      </c>
      <c r="X8" s="10">
        <v>6.25</v>
      </c>
      <c r="Y8" s="10">
        <v>6.9666666666666677</v>
      </c>
      <c r="Z8" s="10">
        <v>6.4249999999999998</v>
      </c>
      <c r="AA8" s="10">
        <v>6.3166666666666664</v>
      </c>
      <c r="AB8" s="10">
        <v>5.2666666666666666</v>
      </c>
      <c r="AC8" s="10">
        <v>5.2333333333333343</v>
      </c>
      <c r="AD8" s="10">
        <v>5.8583333333333334</v>
      </c>
      <c r="AE8" s="10">
        <v>7.3666666666666663</v>
      </c>
      <c r="AF8" s="10">
        <v>6.3083333333333336</v>
      </c>
      <c r="AG8" s="10">
        <v>6.0833333333333348</v>
      </c>
      <c r="AH8" s="10">
        <v>5.3916666666666657</v>
      </c>
      <c r="AI8" s="10">
        <v>5.4750000000000014</v>
      </c>
      <c r="AJ8" s="10">
        <v>4.6166666666666663</v>
      </c>
      <c r="AK8" s="10">
        <v>4.2916666666666661</v>
      </c>
      <c r="AL8" s="10">
        <v>4.4666666666666659</v>
      </c>
      <c r="AM8" s="10">
        <v>4.0583333333333336</v>
      </c>
      <c r="AN8" s="10">
        <v>4.708333333333333</v>
      </c>
      <c r="AO8" s="10">
        <v>6.0083333333333337</v>
      </c>
      <c r="AP8" s="10">
        <v>5.7416666666666663</v>
      </c>
      <c r="AQ8" s="10">
        <v>4.9833333333333334</v>
      </c>
      <c r="AR8" s="10">
        <v>4.6749999999999998</v>
      </c>
      <c r="AS8" s="10">
        <v>4.1249999999999991</v>
      </c>
      <c r="AT8" s="10">
        <v>3.6999999999999997</v>
      </c>
      <c r="AU8" s="10">
        <v>5.95</v>
      </c>
      <c r="AV8" s="10">
        <v>9.8916666666666657</v>
      </c>
      <c r="AW8" s="10">
        <v>10.483333333333334</v>
      </c>
      <c r="AX8" s="10">
        <v>9.4833333333333343</v>
      </c>
      <c r="AY8" s="10">
        <v>8.2999999999999989</v>
      </c>
      <c r="BB8" s="10">
        <f t="shared" si="6"/>
        <v>10.483333333333334</v>
      </c>
      <c r="BC8" s="10">
        <f t="shared" si="7"/>
        <v>-1.1833333333333353</v>
      </c>
      <c r="BE8" s="31">
        <f t="shared" si="8"/>
        <v>6.783333333333335</v>
      </c>
      <c r="BF8" s="31">
        <f t="shared" si="9"/>
        <v>-2.1833333333333353</v>
      </c>
      <c r="BG8" s="31">
        <f t="shared" si="10"/>
        <v>4.8499999999999988</v>
      </c>
      <c r="BH8" s="31">
        <f t="shared" si="11"/>
        <v>-4.9916666666666645</v>
      </c>
      <c r="BI8" s="31"/>
      <c r="BJ8" s="31">
        <f t="shared" si="12"/>
        <v>6.783333333333335</v>
      </c>
      <c r="BK8" s="31">
        <f t="shared" si="13"/>
        <v>-2.1833333333333353</v>
      </c>
      <c r="BL8" s="31">
        <f t="shared" si="14"/>
        <v>1</v>
      </c>
      <c r="BM8" s="31">
        <f t="shared" si="15"/>
        <v>4.8499999999999988</v>
      </c>
      <c r="BN8" s="31">
        <f t="shared" si="16"/>
        <v>-4.9916666666666645</v>
      </c>
      <c r="BO8" s="31"/>
      <c r="BP8" s="31"/>
      <c r="CI8" s="32" t="s">
        <v>294</v>
      </c>
      <c r="CJ8" s="8" t="s">
        <v>3</v>
      </c>
      <c r="CK8" s="2">
        <v>-4.9916666666666645</v>
      </c>
      <c r="CL8" s="2">
        <v>4.8499999999999988</v>
      </c>
      <c r="CM8" s="2">
        <v>0</v>
      </c>
      <c r="CN8" s="2">
        <v>0</v>
      </c>
      <c r="CP8" s="37" t="s">
        <v>357</v>
      </c>
      <c r="CQ8" s="37"/>
      <c r="CR8"/>
      <c r="CS8"/>
      <c r="CT8"/>
      <c r="CU8"/>
      <c r="CV8"/>
      <c r="CW8"/>
      <c r="CX8"/>
    </row>
    <row r="9" spans="1:102" ht="14.4" x14ac:dyDescent="0.3">
      <c r="A9" s="32" t="s">
        <v>295</v>
      </c>
      <c r="B9" s="8" t="s">
        <v>4</v>
      </c>
      <c r="C9" s="8">
        <v>0.83533522618643097</v>
      </c>
      <c r="D9" s="12">
        <f t="shared" si="2"/>
        <v>9.3333333333333339</v>
      </c>
      <c r="E9" s="12">
        <f t="shared" si="3"/>
        <v>2.491666666666668</v>
      </c>
      <c r="F9" s="12">
        <f t="shared" si="4"/>
        <v>-2.5500000000000016</v>
      </c>
      <c r="G9" s="12">
        <f t="shared" si="5"/>
        <v>-1.0234113712374582</v>
      </c>
      <c r="H9" s="12"/>
      <c r="I9" s="9"/>
      <c r="J9" s="9"/>
      <c r="K9" s="9"/>
      <c r="L9" s="9"/>
      <c r="M9" s="9"/>
      <c r="N9" s="9"/>
      <c r="O9" s="10">
        <v>6.8416666666666659</v>
      </c>
      <c r="P9" s="10">
        <v>6.3749999999999991</v>
      </c>
      <c r="Q9" s="10">
        <v>6.1916666666666673</v>
      </c>
      <c r="R9" s="10">
        <v>6.1083333333333334</v>
      </c>
      <c r="S9" s="10">
        <v>7.3999999999999995</v>
      </c>
      <c r="T9" s="10">
        <v>8.5166666666666675</v>
      </c>
      <c r="U9" s="10">
        <v>9.3333333333333339</v>
      </c>
      <c r="V9" s="10">
        <v>9.7750000000000004</v>
      </c>
      <c r="W9" s="10">
        <v>8.3333333333333321</v>
      </c>
      <c r="X9" s="10">
        <v>8.5333333333333332</v>
      </c>
      <c r="Y9" s="10">
        <v>8.4583333333333357</v>
      </c>
      <c r="Z9" s="10">
        <v>8.1166666666666671</v>
      </c>
      <c r="AA9" s="10">
        <v>7.6500000000000012</v>
      </c>
      <c r="AB9" s="10">
        <v>7.0083333333333337</v>
      </c>
      <c r="AC9" s="10">
        <v>6.7833333333333323</v>
      </c>
      <c r="AD9" s="10">
        <v>7.2249999999999988</v>
      </c>
      <c r="AE9" s="10">
        <v>7.1083333333333343</v>
      </c>
      <c r="AF9" s="10">
        <v>6.1333333333333329</v>
      </c>
      <c r="AG9" s="10">
        <v>5.333333333333333</v>
      </c>
      <c r="AH9" s="10">
        <v>4.7999999999999989</v>
      </c>
      <c r="AI9" s="10">
        <v>5.1083333333333343</v>
      </c>
      <c r="AJ9" s="10">
        <v>5.0833333333333339</v>
      </c>
      <c r="AK9" s="10">
        <v>5.0000000000000009</v>
      </c>
      <c r="AL9" s="10">
        <v>4.4666666666666659</v>
      </c>
      <c r="AM9" s="10">
        <v>4.166666666666667</v>
      </c>
      <c r="AN9" s="10">
        <v>4.6916666666666673</v>
      </c>
      <c r="AO9" s="10">
        <v>5.3249999999999984</v>
      </c>
      <c r="AP9" s="10">
        <v>5.833333333333333</v>
      </c>
      <c r="AQ9" s="10">
        <v>5.625</v>
      </c>
      <c r="AR9" s="10">
        <v>5.1166666666666663</v>
      </c>
      <c r="AS9" s="10">
        <v>5.2666666666666666</v>
      </c>
      <c r="AT9" s="10">
        <v>5.3166666666666673</v>
      </c>
      <c r="AU9" s="10">
        <v>5.4083333333333341</v>
      </c>
      <c r="AV9" s="10">
        <v>7.5166666666666666</v>
      </c>
      <c r="AW9" s="10">
        <v>7.9249999999999998</v>
      </c>
      <c r="AX9" s="10">
        <v>8.0333333333333332</v>
      </c>
      <c r="AY9" s="10">
        <v>7.290909090909091</v>
      </c>
      <c r="BB9" s="10">
        <f t="shared" si="6"/>
        <v>7.9249999999999998</v>
      </c>
      <c r="BC9" s="10">
        <f t="shared" si="7"/>
        <v>-0.74242424242424221</v>
      </c>
      <c r="BE9" s="31">
        <f t="shared" si="8"/>
        <v>2.6083333333333325</v>
      </c>
      <c r="BF9" s="31">
        <f t="shared" si="9"/>
        <v>-0.63409090909090882</v>
      </c>
      <c r="BG9" s="31">
        <f t="shared" si="10"/>
        <v>3.2250000000000005</v>
      </c>
      <c r="BH9" s="31">
        <f t="shared" si="11"/>
        <v>-1.0000000000000018</v>
      </c>
      <c r="BI9" s="31"/>
      <c r="BJ9" s="31">
        <f t="shared" si="12"/>
        <v>2.6083333333333325</v>
      </c>
      <c r="BK9" s="31">
        <f t="shared" si="13"/>
        <v>-0.63409090909090882</v>
      </c>
      <c r="BL9" s="31">
        <f t="shared" si="14"/>
        <v>0</v>
      </c>
      <c r="BM9" s="31">
        <f t="shared" si="15"/>
        <v>3.666666666666667</v>
      </c>
      <c r="BN9" s="31">
        <f t="shared" si="16"/>
        <v>-1.2416666666666671</v>
      </c>
      <c r="BO9" s="31"/>
      <c r="BP9" s="31"/>
      <c r="CI9" s="32" t="s">
        <v>295</v>
      </c>
      <c r="CJ9" s="8" t="s">
        <v>4</v>
      </c>
      <c r="CK9" s="2">
        <v>-1.0000000000000018</v>
      </c>
      <c r="CL9" s="2">
        <v>3.2250000000000005</v>
      </c>
      <c r="CM9" s="2">
        <v>0</v>
      </c>
      <c r="CN9" s="2">
        <v>0</v>
      </c>
      <c r="CP9" s="34" t="s">
        <v>358</v>
      </c>
      <c r="CQ9" s="34">
        <v>0.56654589232907726</v>
      </c>
      <c r="CR9"/>
      <c r="CS9"/>
      <c r="CT9"/>
      <c r="CU9"/>
      <c r="CV9"/>
      <c r="CW9"/>
      <c r="CX9"/>
    </row>
    <row r="10" spans="1:102" ht="14.4" x14ac:dyDescent="0.3">
      <c r="A10" s="32" t="s">
        <v>296</v>
      </c>
      <c r="B10" s="8" t="s">
        <v>5</v>
      </c>
      <c r="C10" s="8">
        <v>0.60429897133127697</v>
      </c>
      <c r="D10" s="12">
        <f t="shared" si="2"/>
        <v>10.016666666666666</v>
      </c>
      <c r="E10" s="12">
        <f t="shared" si="3"/>
        <v>0.8583333333333325</v>
      </c>
      <c r="F10" s="12">
        <f t="shared" si="4"/>
        <v>-4.258333333333332</v>
      </c>
      <c r="G10" s="12">
        <f t="shared" si="5"/>
        <v>-4.9611650485436929</v>
      </c>
      <c r="H10" s="12"/>
      <c r="I10" s="9"/>
      <c r="J10" s="9"/>
      <c r="K10" s="9"/>
      <c r="L10" s="9"/>
      <c r="M10" s="9"/>
      <c r="N10" s="9"/>
      <c r="O10" s="10">
        <v>9.1583333333333332</v>
      </c>
      <c r="P10" s="10">
        <v>8.3833333333333346</v>
      </c>
      <c r="Q10" s="10">
        <v>7.1583333333333323</v>
      </c>
      <c r="R10" s="10">
        <v>6.2416666666666671</v>
      </c>
      <c r="S10" s="10">
        <v>6.8999999999999995</v>
      </c>
      <c r="T10" s="10">
        <v>7.416666666666667</v>
      </c>
      <c r="U10" s="10">
        <v>10.016666666666666</v>
      </c>
      <c r="V10" s="10">
        <v>9.8750000000000018</v>
      </c>
      <c r="W10" s="10">
        <v>7.7833333333333341</v>
      </c>
      <c r="X10" s="10">
        <v>7.1749999999999998</v>
      </c>
      <c r="Y10" s="10">
        <v>6.7666666666666657</v>
      </c>
      <c r="Z10" s="10">
        <v>5.8250000000000002</v>
      </c>
      <c r="AA10" s="10">
        <v>5.2666666666666666</v>
      </c>
      <c r="AB10" s="10">
        <v>5.1333333333333346</v>
      </c>
      <c r="AC10" s="10">
        <v>5.7583333333333337</v>
      </c>
      <c r="AD10" s="10">
        <v>7.7833333333333323</v>
      </c>
      <c r="AE10" s="10">
        <v>9.3666666666666654</v>
      </c>
      <c r="AF10" s="10">
        <v>9.5666666666666664</v>
      </c>
      <c r="AG10" s="10">
        <v>8.6083333333333325</v>
      </c>
      <c r="AH10" s="10">
        <v>7.875</v>
      </c>
      <c r="AI10" s="10">
        <v>7.3250000000000002</v>
      </c>
      <c r="AJ10" s="10">
        <v>6.4083333333333323</v>
      </c>
      <c r="AK10" s="10">
        <v>5.958333333333333</v>
      </c>
      <c r="AL10" s="10">
        <v>5.2583333333333337</v>
      </c>
      <c r="AM10" s="10">
        <v>4.95</v>
      </c>
      <c r="AN10" s="10">
        <v>5.4250000000000007</v>
      </c>
      <c r="AO10" s="10">
        <v>6.6916666666666673</v>
      </c>
      <c r="AP10" s="10">
        <v>6.8666666666666663</v>
      </c>
      <c r="AQ10" s="10">
        <v>6.2250000000000005</v>
      </c>
      <c r="AR10" s="10">
        <v>5.4166666666666652</v>
      </c>
      <c r="AS10" s="10">
        <v>4.8916666666666657</v>
      </c>
      <c r="AT10" s="10">
        <v>5.3500000000000005</v>
      </c>
      <c r="AU10" s="10">
        <v>7.2416666666666671</v>
      </c>
      <c r="AV10" s="10">
        <v>11.341666666666667</v>
      </c>
      <c r="AW10" s="10">
        <v>12.341666666666669</v>
      </c>
      <c r="AX10" s="10">
        <v>11.758333333333333</v>
      </c>
      <c r="AY10" s="10">
        <v>10.6</v>
      </c>
      <c r="BB10" s="10">
        <f t="shared" si="6"/>
        <v>12.341666666666669</v>
      </c>
      <c r="BC10" s="10">
        <f t="shared" si="7"/>
        <v>-1.1583333333333332</v>
      </c>
      <c r="BE10" s="31">
        <f t="shared" si="8"/>
        <v>6.991666666666668</v>
      </c>
      <c r="BF10" s="31">
        <f t="shared" si="9"/>
        <v>-1.7416666666666689</v>
      </c>
      <c r="BG10" s="31">
        <f t="shared" si="10"/>
        <v>3.7749999999999986</v>
      </c>
      <c r="BH10" s="31">
        <f t="shared" si="11"/>
        <v>-2.2333333333333316</v>
      </c>
      <c r="BI10" s="31"/>
      <c r="BJ10" s="31">
        <f t="shared" si="12"/>
        <v>6.991666666666668</v>
      </c>
      <c r="BK10" s="31">
        <f t="shared" si="13"/>
        <v>-1.7416666666666689</v>
      </c>
      <c r="BL10" s="31">
        <f t="shared" si="14"/>
        <v>1</v>
      </c>
      <c r="BM10" s="31">
        <f t="shared" si="15"/>
        <v>3.7749999999999986</v>
      </c>
      <c r="BN10" s="31">
        <f t="shared" si="16"/>
        <v>-2.2333333333333316</v>
      </c>
      <c r="BO10" s="31"/>
      <c r="BP10" s="31"/>
      <c r="CI10" s="32" t="s">
        <v>296</v>
      </c>
      <c r="CJ10" s="8" t="s">
        <v>5</v>
      </c>
      <c r="CK10" s="2">
        <v>-2.2333333333333316</v>
      </c>
      <c r="CL10" s="2">
        <v>3.7749999999999986</v>
      </c>
      <c r="CM10" s="2">
        <v>0</v>
      </c>
      <c r="CN10" s="2">
        <v>0</v>
      </c>
      <c r="CP10" s="34" t="s">
        <v>359</v>
      </c>
      <c r="CQ10" s="34">
        <v>0.32097424811495046</v>
      </c>
      <c r="CR10"/>
      <c r="CS10"/>
      <c r="CT10"/>
      <c r="CU10"/>
      <c r="CV10"/>
      <c r="CW10"/>
      <c r="CX10"/>
    </row>
    <row r="11" spans="1:102" ht="14.4" x14ac:dyDescent="0.3">
      <c r="A11" s="32" t="s">
        <v>297</v>
      </c>
      <c r="B11" s="8" t="s">
        <v>6</v>
      </c>
      <c r="C11" s="8">
        <v>0.629973734090439</v>
      </c>
      <c r="D11" s="12">
        <f t="shared" si="2"/>
        <v>7.5749999999999993</v>
      </c>
      <c r="E11" s="12">
        <f t="shared" si="3"/>
        <v>1.6083333333333334</v>
      </c>
      <c r="F11" s="12">
        <f t="shared" si="4"/>
        <v>-2.383333333333332</v>
      </c>
      <c r="G11" s="12">
        <f t="shared" si="5"/>
        <v>-1.4818652849740923</v>
      </c>
      <c r="H11" s="12"/>
      <c r="I11" s="9"/>
      <c r="J11" s="9"/>
      <c r="K11" s="9"/>
      <c r="L11" s="9"/>
      <c r="M11" s="9"/>
      <c r="N11" s="9"/>
      <c r="O11" s="10">
        <v>5.9666666666666659</v>
      </c>
      <c r="P11" s="10">
        <v>6.333333333333333</v>
      </c>
      <c r="Q11" s="10">
        <v>5.5166666666666657</v>
      </c>
      <c r="R11" s="10">
        <v>4.625</v>
      </c>
      <c r="S11" s="10">
        <v>5.9916666666666663</v>
      </c>
      <c r="T11" s="10">
        <v>5.5749999999999993</v>
      </c>
      <c r="U11" s="10">
        <v>7.5749999999999993</v>
      </c>
      <c r="V11" s="10">
        <v>7.1499999999999995</v>
      </c>
      <c r="W11" s="10">
        <v>5.458333333333333</v>
      </c>
      <c r="X11" s="10">
        <v>6.0083333333333329</v>
      </c>
      <c r="Y11" s="10">
        <v>7.4833333333333334</v>
      </c>
      <c r="Z11" s="10">
        <v>7.3750000000000009</v>
      </c>
      <c r="AA11" s="10">
        <v>6.4333333333333327</v>
      </c>
      <c r="AB11" s="10">
        <v>5.625</v>
      </c>
      <c r="AC11" s="10">
        <v>5.1916666666666673</v>
      </c>
      <c r="AD11" s="10">
        <v>5.375</v>
      </c>
      <c r="AE11" s="10">
        <v>6.0333333333333341</v>
      </c>
      <c r="AF11" s="10">
        <v>5.3249999999999993</v>
      </c>
      <c r="AG11" s="10">
        <v>4.2</v>
      </c>
      <c r="AH11" s="10">
        <v>4.041666666666667</v>
      </c>
      <c r="AI11" s="10">
        <v>4.1749999999999998</v>
      </c>
      <c r="AJ11" s="10">
        <v>3.3666666666666667</v>
      </c>
      <c r="AK11" s="10">
        <v>3.6</v>
      </c>
      <c r="AL11" s="10">
        <v>3.0833333333333335</v>
      </c>
      <c r="AM11" s="10">
        <v>2.7749999999999999</v>
      </c>
      <c r="AN11" s="10">
        <v>3.8166666666666664</v>
      </c>
      <c r="AO11" s="10">
        <v>5.625</v>
      </c>
      <c r="AP11" s="10">
        <v>6.0916666666666659</v>
      </c>
      <c r="AQ11" s="10">
        <v>5.5916666666666677</v>
      </c>
      <c r="AR11" s="10">
        <v>5.1249999999999991</v>
      </c>
      <c r="AS11" s="10">
        <v>4.3</v>
      </c>
      <c r="AT11" s="10">
        <v>3.7916666666666665</v>
      </c>
      <c r="AU11" s="10">
        <v>4.833333333333333</v>
      </c>
      <c r="AV11" s="10">
        <v>8.1166666666666671</v>
      </c>
      <c r="AW11" s="10">
        <v>8.9250000000000007</v>
      </c>
      <c r="AX11" s="10">
        <v>8.3249999999999993</v>
      </c>
      <c r="AY11" s="10">
        <v>7.9727272727272727</v>
      </c>
      <c r="BB11" s="10">
        <f t="shared" si="6"/>
        <v>8.9250000000000007</v>
      </c>
      <c r="BC11" s="10">
        <f t="shared" si="7"/>
        <v>-0.35227272727272663</v>
      </c>
      <c r="BE11" s="31">
        <f t="shared" si="8"/>
        <v>5.1333333333333346</v>
      </c>
      <c r="BF11" s="31">
        <f t="shared" si="9"/>
        <v>-0.95227272727272805</v>
      </c>
      <c r="BG11" s="31">
        <f t="shared" si="10"/>
        <v>2.9499999999999993</v>
      </c>
      <c r="BH11" s="31">
        <f t="shared" si="11"/>
        <v>-2.1166666666666663</v>
      </c>
      <c r="BI11" s="31"/>
      <c r="BJ11" s="31">
        <f t="shared" si="12"/>
        <v>5.1333333333333346</v>
      </c>
      <c r="BK11" s="31">
        <f t="shared" si="13"/>
        <v>-0.95227272727272805</v>
      </c>
      <c r="BL11" s="31">
        <f t="shared" si="14"/>
        <v>1</v>
      </c>
      <c r="BM11" s="31">
        <f t="shared" si="15"/>
        <v>2.9499999999999993</v>
      </c>
      <c r="BN11" s="31">
        <f t="shared" si="16"/>
        <v>-2.1166666666666663</v>
      </c>
      <c r="BO11" s="31"/>
      <c r="BP11" s="31"/>
      <c r="CI11" s="32" t="s">
        <v>297</v>
      </c>
      <c r="CJ11" s="8" t="s">
        <v>6</v>
      </c>
      <c r="CK11" s="2">
        <v>-2.1166666666666663</v>
      </c>
      <c r="CL11" s="2">
        <v>2.9499999999999993</v>
      </c>
      <c r="CM11" s="2">
        <v>0</v>
      </c>
      <c r="CN11" s="2">
        <v>0</v>
      </c>
      <c r="CP11" s="34" t="s">
        <v>360</v>
      </c>
      <c r="CQ11" s="34">
        <v>0.29997345166489736</v>
      </c>
      <c r="CR11"/>
      <c r="CS11"/>
      <c r="CT11"/>
      <c r="CU11"/>
      <c r="CV11"/>
      <c r="CW11"/>
      <c r="CX11"/>
    </row>
    <row r="12" spans="1:102" ht="14.4" x14ac:dyDescent="0.3">
      <c r="A12" s="32" t="s">
        <v>298</v>
      </c>
      <c r="B12" s="8" t="s">
        <v>7</v>
      </c>
      <c r="C12" s="8">
        <v>0.73191600801813606</v>
      </c>
      <c r="D12" s="12">
        <f t="shared" si="2"/>
        <v>6.8500000000000005</v>
      </c>
      <c r="E12" s="12">
        <f t="shared" si="3"/>
        <v>-2.133333333333332</v>
      </c>
      <c r="F12" s="12">
        <f t="shared" si="4"/>
        <v>-1.9083333333333341</v>
      </c>
      <c r="G12" s="12">
        <f t="shared" si="5"/>
        <v>0.89453125000000089</v>
      </c>
      <c r="H12" s="12"/>
      <c r="I12" s="9"/>
      <c r="J12" s="9"/>
      <c r="K12" s="9"/>
      <c r="L12" s="9"/>
      <c r="M12" s="9"/>
      <c r="N12" s="9"/>
      <c r="O12" s="10">
        <v>8.9833333333333325</v>
      </c>
      <c r="P12" s="10">
        <v>7.1000000000000005</v>
      </c>
      <c r="Q12" s="10">
        <v>5.3166666666666664</v>
      </c>
      <c r="R12" s="10">
        <v>5.2333333333333343</v>
      </c>
      <c r="S12" s="10">
        <v>5.9166666666666652</v>
      </c>
      <c r="T12" s="10">
        <v>6.0583333333333336</v>
      </c>
      <c r="U12" s="10">
        <v>6.8500000000000005</v>
      </c>
      <c r="V12" s="10">
        <v>5.8916666666666666</v>
      </c>
      <c r="W12" s="10">
        <v>4.5666666666666673</v>
      </c>
      <c r="X12" s="10">
        <v>4.6083333333333334</v>
      </c>
      <c r="Y12" s="10">
        <v>3.7916666666666674</v>
      </c>
      <c r="Z12" s="10">
        <v>3.25</v>
      </c>
      <c r="AA12" s="10">
        <v>2.8916666666666671</v>
      </c>
      <c r="AB12" s="10">
        <v>3.6416666666666671</v>
      </c>
      <c r="AC12" s="10">
        <v>4.9416666666666664</v>
      </c>
      <c r="AD12" s="10">
        <v>6.4333333333333336</v>
      </c>
      <c r="AE12" s="10">
        <v>7.2666666666666657</v>
      </c>
      <c r="AF12" s="10">
        <v>6.3499999999999988</v>
      </c>
      <c r="AG12" s="10">
        <v>5.4166666666666652</v>
      </c>
      <c r="AH12" s="10">
        <v>5.2250000000000005</v>
      </c>
      <c r="AI12" s="10">
        <v>5.3250000000000002</v>
      </c>
      <c r="AJ12" s="10">
        <v>4.8416666666666659</v>
      </c>
      <c r="AK12" s="10">
        <v>3.2749999999999999</v>
      </c>
      <c r="AL12" s="10">
        <v>2.6250000000000004</v>
      </c>
      <c r="AM12" s="10">
        <v>2.2666666666666671</v>
      </c>
      <c r="AN12" s="10">
        <v>3.1</v>
      </c>
      <c r="AO12" s="10">
        <v>4.3750000000000009</v>
      </c>
      <c r="AP12" s="10">
        <v>5.458333333333333</v>
      </c>
      <c r="AQ12" s="10">
        <v>4.9333333333333318</v>
      </c>
      <c r="AR12" s="10">
        <v>4.8666666666666663</v>
      </c>
      <c r="AS12" s="10">
        <v>4.4333333333333336</v>
      </c>
      <c r="AT12" s="10">
        <v>4.5750000000000002</v>
      </c>
      <c r="AU12" s="10">
        <v>5.6416666666666666</v>
      </c>
      <c r="AV12" s="10">
        <v>8.2083333333333339</v>
      </c>
      <c r="AW12" s="10">
        <v>9.2916666666666679</v>
      </c>
      <c r="AX12" s="10">
        <v>8.7999999999999989</v>
      </c>
      <c r="AY12" s="10">
        <v>8.2999999999999989</v>
      </c>
      <c r="BB12" s="10">
        <f t="shared" si="6"/>
        <v>9.2916666666666679</v>
      </c>
      <c r="BC12" s="10">
        <f t="shared" si="7"/>
        <v>-0.5</v>
      </c>
      <c r="BE12" s="31">
        <f t="shared" si="8"/>
        <v>4.7166666666666677</v>
      </c>
      <c r="BF12" s="31">
        <f t="shared" si="9"/>
        <v>-0.99166666666666892</v>
      </c>
      <c r="BG12" s="31">
        <f t="shared" si="10"/>
        <v>1.6166666666666663</v>
      </c>
      <c r="BH12" s="31">
        <f t="shared" si="11"/>
        <v>-2.2833333333333332</v>
      </c>
      <c r="BI12" s="31"/>
      <c r="BJ12" s="31">
        <f t="shared" si="12"/>
        <v>4.7166666666666677</v>
      </c>
      <c r="BK12" s="31">
        <f t="shared" si="13"/>
        <v>-0.99166666666666892</v>
      </c>
      <c r="BL12" s="31">
        <f t="shared" si="14"/>
        <v>1</v>
      </c>
      <c r="BM12" s="31">
        <f t="shared" si="15"/>
        <v>1.6166666666666663</v>
      </c>
      <c r="BN12" s="31">
        <f t="shared" si="16"/>
        <v>-2.2833333333333332</v>
      </c>
      <c r="BO12" s="31"/>
      <c r="BP12" s="31"/>
      <c r="CI12" s="32" t="s">
        <v>298</v>
      </c>
      <c r="CJ12" s="8" t="s">
        <v>7</v>
      </c>
      <c r="CK12" s="2">
        <v>-2.2833333333333332</v>
      </c>
      <c r="CL12" s="2">
        <v>1.6166666666666663</v>
      </c>
      <c r="CM12" s="2">
        <v>0</v>
      </c>
      <c r="CN12" s="2">
        <v>0</v>
      </c>
      <c r="CP12" s="34" t="s">
        <v>361</v>
      </c>
      <c r="CQ12" s="34">
        <v>0.83043718438600744</v>
      </c>
      <c r="CR12"/>
      <c r="CS12"/>
      <c r="CT12"/>
      <c r="CU12"/>
      <c r="CV12"/>
      <c r="CW12"/>
      <c r="CX12"/>
    </row>
    <row r="13" spans="1:102" ht="15" thickBot="1" x14ac:dyDescent="0.35">
      <c r="A13" s="32" t="s">
        <v>299</v>
      </c>
      <c r="B13" s="8" t="s">
        <v>8</v>
      </c>
      <c r="C13" s="8">
        <v>0.77490183687249603</v>
      </c>
      <c r="D13" s="12">
        <f t="shared" si="2"/>
        <v>8.2416666666666671</v>
      </c>
      <c r="E13" s="12">
        <f t="shared" si="3"/>
        <v>-0.3583333333333325</v>
      </c>
      <c r="F13" s="12">
        <f t="shared" si="4"/>
        <v>-4.0666666666666673</v>
      </c>
      <c r="G13" s="12">
        <f t="shared" si="5"/>
        <v>11.348837209302353</v>
      </c>
      <c r="H13" s="12"/>
      <c r="I13" s="9"/>
      <c r="J13" s="9"/>
      <c r="K13" s="9"/>
      <c r="L13" s="9"/>
      <c r="M13" s="9"/>
      <c r="N13" s="9"/>
      <c r="O13" s="10">
        <v>8.6</v>
      </c>
      <c r="P13" s="10">
        <v>8.1666666666666661</v>
      </c>
      <c r="Q13" s="10">
        <v>7.1250000000000009</v>
      </c>
      <c r="R13" s="10">
        <v>6.866666666666668</v>
      </c>
      <c r="S13" s="10">
        <v>7.508333333333332</v>
      </c>
      <c r="T13" s="10">
        <v>7.875</v>
      </c>
      <c r="U13" s="10">
        <v>8.2416666666666671</v>
      </c>
      <c r="V13" s="10">
        <v>7.4916666666666663</v>
      </c>
      <c r="W13" s="10">
        <v>5.9416666666666664</v>
      </c>
      <c r="X13" s="10">
        <v>4.958333333333333</v>
      </c>
      <c r="Y13" s="10">
        <v>4.3666666666666663</v>
      </c>
      <c r="Z13" s="10">
        <v>3.0666666666666664</v>
      </c>
      <c r="AA13" s="10">
        <v>3.0166666666666671</v>
      </c>
      <c r="AB13" s="10">
        <v>3.1583333333333328</v>
      </c>
      <c r="AC13" s="10">
        <v>4.1749999999999998</v>
      </c>
      <c r="AD13" s="10">
        <v>5.833333333333333</v>
      </c>
      <c r="AE13" s="10">
        <v>5.4499999999999993</v>
      </c>
      <c r="AF13" s="10">
        <v>5.0083333333333337</v>
      </c>
      <c r="AG13" s="10">
        <v>4.6916666666666664</v>
      </c>
      <c r="AH13" s="10">
        <v>4.3083333333333336</v>
      </c>
      <c r="AI13" s="10">
        <v>4.8749999999999991</v>
      </c>
      <c r="AJ13" s="10">
        <v>3.8916666666666671</v>
      </c>
      <c r="AK13" s="10">
        <v>3.5500000000000003</v>
      </c>
      <c r="AL13" s="10">
        <v>3.1666666666666665</v>
      </c>
      <c r="AM13" s="10">
        <v>3.2916666666666665</v>
      </c>
      <c r="AN13" s="10">
        <v>3.4416666666666669</v>
      </c>
      <c r="AO13" s="10">
        <v>3.8916666666666662</v>
      </c>
      <c r="AP13" s="10">
        <v>4.0916666666666668</v>
      </c>
      <c r="AQ13" s="10">
        <v>3.8833333333333329</v>
      </c>
      <c r="AR13" s="10">
        <v>3.9416666666666664</v>
      </c>
      <c r="AS13" s="10">
        <v>3.5583333333333331</v>
      </c>
      <c r="AT13" s="10">
        <v>3.5083333333333329</v>
      </c>
      <c r="AU13" s="10">
        <v>4.8500000000000005</v>
      </c>
      <c r="AV13" s="10">
        <v>7.8583333333333334</v>
      </c>
      <c r="AW13" s="10">
        <v>8.0250000000000004</v>
      </c>
      <c r="AX13" s="10">
        <v>7.333333333333333</v>
      </c>
      <c r="AY13" s="10">
        <v>6.8363636363636369</v>
      </c>
      <c r="BB13" s="10">
        <f t="shared" si="6"/>
        <v>8.0250000000000004</v>
      </c>
      <c r="BC13" s="10">
        <f t="shared" si="7"/>
        <v>-0.49696969696969617</v>
      </c>
      <c r="BE13" s="31">
        <f t="shared" si="8"/>
        <v>4.5166666666666675</v>
      </c>
      <c r="BF13" s="31">
        <f t="shared" si="9"/>
        <v>-1.1886363636363635</v>
      </c>
      <c r="BG13" s="31">
        <f t="shared" si="10"/>
        <v>1.3749999999999991</v>
      </c>
      <c r="BH13" s="31">
        <f t="shared" si="11"/>
        <v>-2.3000000000000007</v>
      </c>
      <c r="BI13" s="31"/>
      <c r="BJ13" s="31">
        <f t="shared" si="12"/>
        <v>4.5166666666666675</v>
      </c>
      <c r="BK13" s="31">
        <f t="shared" si="13"/>
        <v>-1.1886363636363635</v>
      </c>
      <c r="BL13" s="31">
        <f t="shared" si="14"/>
        <v>1</v>
      </c>
      <c r="BM13" s="31">
        <f t="shared" si="15"/>
        <v>1.3749999999999991</v>
      </c>
      <c r="BN13" s="31">
        <f t="shared" si="16"/>
        <v>-2.3000000000000007</v>
      </c>
      <c r="BO13" s="31"/>
      <c r="BP13" s="31"/>
      <c r="CI13" s="32" t="s">
        <v>299</v>
      </c>
      <c r="CJ13" s="8" t="s">
        <v>8</v>
      </c>
      <c r="CK13" s="2">
        <v>-2.3000000000000007</v>
      </c>
      <c r="CL13" s="2">
        <v>1.3749999999999991</v>
      </c>
      <c r="CM13" s="2">
        <v>0</v>
      </c>
      <c r="CN13" s="2">
        <v>0</v>
      </c>
      <c r="CP13" s="35" t="s">
        <v>362</v>
      </c>
      <c r="CQ13" s="35">
        <v>101</v>
      </c>
      <c r="CR13"/>
      <c r="CS13"/>
      <c r="CT13"/>
      <c r="CU13"/>
      <c r="CV13"/>
      <c r="CW13"/>
      <c r="CX13"/>
    </row>
    <row r="14" spans="1:102" ht="14.4" x14ac:dyDescent="0.3">
      <c r="A14" s="32" t="s">
        <v>300</v>
      </c>
      <c r="B14" s="8" t="s">
        <v>9</v>
      </c>
      <c r="C14" s="8">
        <v>0.63684935234307305</v>
      </c>
      <c r="D14" s="12">
        <f t="shared" si="2"/>
        <v>10.791666666666666</v>
      </c>
      <c r="E14" s="12">
        <f t="shared" si="3"/>
        <v>1.4999999999999982</v>
      </c>
      <c r="F14" s="12">
        <f t="shared" si="4"/>
        <v>-4.883333333333332</v>
      </c>
      <c r="G14" s="12">
        <f t="shared" si="5"/>
        <v>-3.2555555555555586</v>
      </c>
      <c r="H14" s="12"/>
      <c r="I14" s="9"/>
      <c r="J14" s="9"/>
      <c r="K14" s="9"/>
      <c r="L14" s="9"/>
      <c r="M14" s="9"/>
      <c r="N14" s="9"/>
      <c r="O14" s="10">
        <v>9.2916666666666679</v>
      </c>
      <c r="P14" s="10">
        <v>8.4916666666666671</v>
      </c>
      <c r="Q14" s="10">
        <v>7.3166666666666655</v>
      </c>
      <c r="R14" s="10">
        <v>6.6333333333333337</v>
      </c>
      <c r="S14" s="10">
        <v>7.1999999999999993</v>
      </c>
      <c r="T14" s="10">
        <v>8.9750000000000014</v>
      </c>
      <c r="U14" s="10">
        <v>10.791666666666666</v>
      </c>
      <c r="V14" s="10">
        <v>11.116666666666667</v>
      </c>
      <c r="W14" s="10">
        <v>9.0499999999999989</v>
      </c>
      <c r="X14" s="10">
        <v>7.9416666666666664</v>
      </c>
      <c r="Y14" s="10">
        <v>7.3249999999999993</v>
      </c>
      <c r="Z14" s="10">
        <v>6.1999999999999993</v>
      </c>
      <c r="AA14" s="10">
        <v>5.0333333333333323</v>
      </c>
      <c r="AB14" s="10">
        <v>4.95</v>
      </c>
      <c r="AC14" s="10">
        <v>5.9083333333333341</v>
      </c>
      <c r="AD14" s="10">
        <v>7.7833333333333341</v>
      </c>
      <c r="AE14" s="10">
        <v>8.6750000000000025</v>
      </c>
      <c r="AF14" s="10">
        <v>8.5166666666666675</v>
      </c>
      <c r="AG14" s="10">
        <v>8.1166666666666689</v>
      </c>
      <c r="AH14" s="10">
        <v>8.4916666666666671</v>
      </c>
      <c r="AI14" s="10">
        <v>8.4916666666666671</v>
      </c>
      <c r="AJ14" s="10">
        <v>8.4083333333333332</v>
      </c>
      <c r="AK14" s="10">
        <v>8.0083333333333346</v>
      </c>
      <c r="AL14" s="10">
        <v>6.4916666666666663</v>
      </c>
      <c r="AM14" s="10">
        <v>5.6916666666666664</v>
      </c>
      <c r="AN14" s="10">
        <v>6.2166666666666659</v>
      </c>
      <c r="AO14" s="10">
        <v>6.75</v>
      </c>
      <c r="AP14" s="10">
        <v>7.0083333333333329</v>
      </c>
      <c r="AQ14" s="10">
        <v>7.3249999999999993</v>
      </c>
      <c r="AR14" s="10">
        <v>6.5666666666666664</v>
      </c>
      <c r="AS14" s="10">
        <v>5.708333333333333</v>
      </c>
      <c r="AT14" s="10">
        <v>5.4749999999999988</v>
      </c>
      <c r="AU14" s="10">
        <v>6.6000000000000005</v>
      </c>
      <c r="AV14" s="10">
        <v>9.6583333333333332</v>
      </c>
      <c r="AW14" s="10">
        <v>10.166666666666664</v>
      </c>
      <c r="AX14" s="10">
        <v>10.225</v>
      </c>
      <c r="AY14" s="10">
        <v>9.1545454545454543</v>
      </c>
      <c r="BB14" s="10">
        <f t="shared" si="6"/>
        <v>10.166666666666664</v>
      </c>
      <c r="BC14" s="10">
        <f t="shared" si="7"/>
        <v>-1.0704545454545453</v>
      </c>
      <c r="BE14" s="31">
        <f t="shared" si="8"/>
        <v>4.6916666666666655</v>
      </c>
      <c r="BF14" s="31">
        <f t="shared" si="9"/>
        <v>-1.01212121212121</v>
      </c>
      <c r="BG14" s="31">
        <f t="shared" si="10"/>
        <v>4.1583333333333323</v>
      </c>
      <c r="BH14" s="31">
        <f t="shared" si="11"/>
        <v>-1.7416666666666671</v>
      </c>
      <c r="BI14" s="31"/>
      <c r="BJ14" s="31"/>
      <c r="BK14" s="31"/>
      <c r="BL14" s="31"/>
      <c r="BM14" s="31"/>
      <c r="BN14" s="31"/>
      <c r="BO14" s="31"/>
      <c r="BP14" s="31"/>
      <c r="CI14" s="32" t="s">
        <v>300</v>
      </c>
      <c r="CJ14" s="8" t="s">
        <v>9</v>
      </c>
      <c r="CK14" s="2">
        <v>-1.7416666666666671</v>
      </c>
      <c r="CL14" s="2">
        <v>4.1583333333333323</v>
      </c>
      <c r="CM14" s="2">
        <v>0</v>
      </c>
      <c r="CN14" s="2">
        <v>0</v>
      </c>
      <c r="CP14"/>
      <c r="CQ14"/>
      <c r="CR14"/>
      <c r="CS14"/>
      <c r="CT14"/>
      <c r="CU14"/>
      <c r="CV14"/>
      <c r="CW14"/>
      <c r="CX14"/>
    </row>
    <row r="15" spans="1:102" ht="15" thickBot="1" x14ac:dyDescent="0.35">
      <c r="A15" s="32" t="s">
        <v>301</v>
      </c>
      <c r="B15" s="8" t="s">
        <v>10</v>
      </c>
      <c r="C15" s="8">
        <v>0.65543884686398302</v>
      </c>
      <c r="D15" s="12">
        <f t="shared" si="2"/>
        <v>8.4499999999999993</v>
      </c>
      <c r="E15" s="12">
        <f t="shared" si="3"/>
        <v>-0.81666666666666821</v>
      </c>
      <c r="F15" s="12">
        <f t="shared" si="4"/>
        <v>-2.208333333333333</v>
      </c>
      <c r="G15" s="12">
        <f t="shared" si="5"/>
        <v>2.7040816326530557</v>
      </c>
      <c r="H15" s="12"/>
      <c r="I15" s="9"/>
      <c r="J15" s="9"/>
      <c r="K15" s="9"/>
      <c r="L15" s="9"/>
      <c r="M15" s="9"/>
      <c r="N15" s="9"/>
      <c r="O15" s="10">
        <v>9.2666666666666675</v>
      </c>
      <c r="P15" s="10">
        <v>8.2916666666666661</v>
      </c>
      <c r="Q15" s="10">
        <v>6.8083333333333345</v>
      </c>
      <c r="R15" s="10">
        <v>6.041666666666667</v>
      </c>
      <c r="S15" s="10">
        <v>6.1166666666666671</v>
      </c>
      <c r="T15" s="10">
        <v>6.8083333333333336</v>
      </c>
      <c r="U15" s="10">
        <v>8.4499999999999993</v>
      </c>
      <c r="V15" s="10">
        <v>8.5666666666666664</v>
      </c>
      <c r="W15" s="10">
        <v>6.6333333333333337</v>
      </c>
      <c r="X15" s="10">
        <v>6.1416666666666666</v>
      </c>
      <c r="Y15" s="10">
        <v>5.8666666666666663</v>
      </c>
      <c r="Z15" s="10">
        <v>5.4333333333333327</v>
      </c>
      <c r="AA15" s="10">
        <v>5.2833333333333323</v>
      </c>
      <c r="AB15" s="10">
        <v>5.666666666666667</v>
      </c>
      <c r="AC15" s="10">
        <v>6.2416666666666663</v>
      </c>
      <c r="AD15" s="10">
        <v>7.625</v>
      </c>
      <c r="AE15" s="10">
        <v>8.3666666666666654</v>
      </c>
      <c r="AF15" s="10">
        <v>7.2333333333333334</v>
      </c>
      <c r="AG15" s="10">
        <v>6.5333333333333323</v>
      </c>
      <c r="AH15" s="10">
        <v>5.666666666666667</v>
      </c>
      <c r="AI15" s="10">
        <v>5.3166666666666673</v>
      </c>
      <c r="AJ15" s="10">
        <v>4.9833333333333334</v>
      </c>
      <c r="AK15" s="10">
        <v>4.4750000000000005</v>
      </c>
      <c r="AL15" s="10">
        <v>3.9916666666666658</v>
      </c>
      <c r="AM15" s="10">
        <v>3.8333333333333321</v>
      </c>
      <c r="AN15" s="10">
        <v>4.666666666666667</v>
      </c>
      <c r="AO15" s="10">
        <v>5.7166666666666659</v>
      </c>
      <c r="AP15" s="10">
        <v>5.2833333333333323</v>
      </c>
      <c r="AQ15" s="10">
        <v>4.6416666666666666</v>
      </c>
      <c r="AR15" s="10">
        <v>3.8083333333333331</v>
      </c>
      <c r="AS15" s="10">
        <v>3.3416666666666668</v>
      </c>
      <c r="AT15" s="10">
        <v>3.9833333333333329</v>
      </c>
      <c r="AU15" s="10">
        <v>6.2833333333333341</v>
      </c>
      <c r="AV15" s="10">
        <v>10.35</v>
      </c>
      <c r="AW15" s="10">
        <v>11.266666666666667</v>
      </c>
      <c r="AX15" s="10">
        <v>10.500000000000002</v>
      </c>
      <c r="AY15" s="10">
        <v>8.7999999999999989</v>
      </c>
      <c r="BB15" s="10">
        <f t="shared" si="6"/>
        <v>11.266666666666667</v>
      </c>
      <c r="BC15" s="10">
        <f t="shared" si="7"/>
        <v>-1.7000000000000028</v>
      </c>
      <c r="BE15" s="31">
        <f t="shared" si="8"/>
        <v>7.283333333333335</v>
      </c>
      <c r="BF15" s="31">
        <f t="shared" si="9"/>
        <v>-2.4666666666666686</v>
      </c>
      <c r="BG15" s="31">
        <f t="shared" si="10"/>
        <v>2.4083333333333323</v>
      </c>
      <c r="BH15" s="31">
        <f t="shared" si="11"/>
        <v>-1.8166666666666655</v>
      </c>
      <c r="BI15" s="31"/>
      <c r="BJ15" s="31">
        <f t="shared" si="12"/>
        <v>7.283333333333335</v>
      </c>
      <c r="BK15" s="31">
        <f t="shared" si="13"/>
        <v>-2.4666666666666686</v>
      </c>
      <c r="BL15" s="31">
        <f t="shared" si="14"/>
        <v>0</v>
      </c>
      <c r="BM15" s="31">
        <f t="shared" si="15"/>
        <v>2.5249999999999995</v>
      </c>
      <c r="BN15" s="31">
        <f t="shared" si="16"/>
        <v>-2.4249999999999998</v>
      </c>
      <c r="BO15" s="31"/>
      <c r="BP15" s="31"/>
      <c r="CI15" s="32" t="s">
        <v>301</v>
      </c>
      <c r="CJ15" s="8" t="s">
        <v>10</v>
      </c>
      <c r="CK15" s="2">
        <v>-1.8166666666666655</v>
      </c>
      <c r="CL15" s="2">
        <v>2.4083333333333323</v>
      </c>
      <c r="CM15" s="2">
        <v>0</v>
      </c>
      <c r="CN15" s="2">
        <v>0</v>
      </c>
      <c r="CP15" t="s">
        <v>363</v>
      </c>
      <c r="CQ15"/>
      <c r="CR15"/>
      <c r="CS15"/>
      <c r="CT15"/>
      <c r="CU15"/>
      <c r="CV15"/>
      <c r="CW15"/>
      <c r="CX15"/>
    </row>
    <row r="16" spans="1:102" ht="14.4" x14ac:dyDescent="0.3">
      <c r="A16" s="32" t="s">
        <v>302</v>
      </c>
      <c r="B16" s="8" t="s">
        <v>11</v>
      </c>
      <c r="C16" s="8">
        <v>0.745303757075653</v>
      </c>
      <c r="D16" s="12">
        <f t="shared" si="2"/>
        <v>7.6916666666666664</v>
      </c>
      <c r="E16" s="12">
        <f t="shared" si="3"/>
        <v>-0.37499999999999822</v>
      </c>
      <c r="F16" s="12">
        <f t="shared" si="4"/>
        <v>-2.4749999999999996</v>
      </c>
      <c r="G16" s="12">
        <f t="shared" si="5"/>
        <v>6.6000000000000307</v>
      </c>
      <c r="H16" s="12"/>
      <c r="I16" s="9"/>
      <c r="J16" s="9"/>
      <c r="K16" s="9"/>
      <c r="L16" s="9"/>
      <c r="M16" s="9"/>
      <c r="N16" s="9"/>
      <c r="O16" s="10">
        <v>8.0666666666666647</v>
      </c>
      <c r="P16" s="10">
        <v>6.9249999999999998</v>
      </c>
      <c r="Q16" s="10">
        <v>5.7249999999999988</v>
      </c>
      <c r="R16" s="10">
        <v>5.1583333333333332</v>
      </c>
      <c r="S16" s="10">
        <v>6.2249999999999988</v>
      </c>
      <c r="T16" s="10">
        <v>6.5166666666666666</v>
      </c>
      <c r="U16" s="10">
        <v>7.6916666666666664</v>
      </c>
      <c r="V16" s="10">
        <v>7.6083333333333343</v>
      </c>
      <c r="W16" s="10">
        <v>6.0999999999999988</v>
      </c>
      <c r="X16" s="10">
        <v>6.2749999999999995</v>
      </c>
      <c r="Y16" s="10">
        <v>5.8749999999999991</v>
      </c>
      <c r="Z16" s="10">
        <v>5.55</v>
      </c>
      <c r="AA16" s="10">
        <v>5.541666666666667</v>
      </c>
      <c r="AB16" s="10">
        <v>5.3166666666666655</v>
      </c>
      <c r="AC16" s="10">
        <v>5.2166666666666668</v>
      </c>
      <c r="AD16" s="10">
        <v>5.0166666666666666</v>
      </c>
      <c r="AE16" s="10">
        <v>6.6499999999999995</v>
      </c>
      <c r="AF16" s="10">
        <v>5.9416666666666664</v>
      </c>
      <c r="AG16" s="10">
        <v>5.0999999999999996</v>
      </c>
      <c r="AH16" s="10">
        <v>4.7</v>
      </c>
      <c r="AI16" s="10">
        <v>4.5583333333333336</v>
      </c>
      <c r="AJ16" s="10">
        <v>4.4833333333333334</v>
      </c>
      <c r="AK16" s="10">
        <v>4.166666666666667</v>
      </c>
      <c r="AL16" s="10">
        <v>3.7833333333333337</v>
      </c>
      <c r="AM16" s="10">
        <v>3.4666666666666663</v>
      </c>
      <c r="AN16" s="10">
        <v>3.9416666666666664</v>
      </c>
      <c r="AO16" s="10">
        <v>4.8166666666666664</v>
      </c>
      <c r="AP16" s="10">
        <v>4.7666666666666666</v>
      </c>
      <c r="AQ16" s="10">
        <v>4.7333333333333334</v>
      </c>
      <c r="AR16" s="10">
        <v>5.2250000000000005</v>
      </c>
      <c r="AS16" s="10">
        <v>4.7166666666666668</v>
      </c>
      <c r="AT16" s="10">
        <v>4.6499999999999995</v>
      </c>
      <c r="AU16" s="10">
        <v>6.3083333333333327</v>
      </c>
      <c r="AV16" s="10">
        <v>9.8333333333333339</v>
      </c>
      <c r="AW16" s="10">
        <v>10.233333333333333</v>
      </c>
      <c r="AX16" s="10">
        <v>9.8000000000000025</v>
      </c>
      <c r="AY16" s="10">
        <v>8.9727272727272727</v>
      </c>
      <c r="BB16" s="10">
        <f t="shared" si="6"/>
        <v>10.233333333333333</v>
      </c>
      <c r="BC16" s="10">
        <f t="shared" si="7"/>
        <v>-0.82727272727272982</v>
      </c>
      <c r="BE16" s="31">
        <f t="shared" si="8"/>
        <v>5.583333333333333</v>
      </c>
      <c r="BF16" s="31">
        <f t="shared" si="9"/>
        <v>-1.2606060606060598</v>
      </c>
      <c r="BG16" s="31">
        <f t="shared" si="10"/>
        <v>2.5333333333333332</v>
      </c>
      <c r="BH16" s="31">
        <f t="shared" si="11"/>
        <v>-1.5916666666666677</v>
      </c>
      <c r="BI16" s="31"/>
      <c r="BJ16" s="31">
        <f t="shared" si="12"/>
        <v>5.583333333333333</v>
      </c>
      <c r="BK16" s="31">
        <f t="shared" si="13"/>
        <v>-1.2606060606060598</v>
      </c>
      <c r="BL16" s="31">
        <f t="shared" si="14"/>
        <v>1</v>
      </c>
      <c r="BM16" s="31">
        <f t="shared" si="15"/>
        <v>2.5333333333333332</v>
      </c>
      <c r="BN16" s="31">
        <f t="shared" si="16"/>
        <v>-1.5916666666666677</v>
      </c>
      <c r="BO16" s="31"/>
      <c r="BP16" s="31"/>
      <c r="CI16" s="32" t="s">
        <v>302</v>
      </c>
      <c r="CJ16" s="8" t="s">
        <v>11</v>
      </c>
      <c r="CK16" s="2">
        <v>-1.5916666666666677</v>
      </c>
      <c r="CL16" s="2">
        <v>2.5333333333333332</v>
      </c>
      <c r="CM16" s="2">
        <v>0</v>
      </c>
      <c r="CN16" s="2">
        <v>0</v>
      </c>
      <c r="CP16" s="36"/>
      <c r="CQ16" s="36" t="s">
        <v>368</v>
      </c>
      <c r="CR16" s="36" t="s">
        <v>369</v>
      </c>
      <c r="CS16" s="36" t="s">
        <v>370</v>
      </c>
      <c r="CT16" s="36" t="s">
        <v>371</v>
      </c>
      <c r="CU16" s="36" t="s">
        <v>372</v>
      </c>
      <c r="CV16"/>
      <c r="CW16"/>
      <c r="CX16"/>
    </row>
    <row r="17" spans="1:102" ht="14.4" x14ac:dyDescent="0.3">
      <c r="A17" s="32" t="s">
        <v>303</v>
      </c>
      <c r="B17" s="8" t="s">
        <v>12</v>
      </c>
      <c r="C17" s="8">
        <v>0.71361112548488004</v>
      </c>
      <c r="D17" s="12">
        <f t="shared" si="2"/>
        <v>5.9666666666666659</v>
      </c>
      <c r="E17" s="12">
        <f t="shared" si="3"/>
        <v>-3.1250000000000009</v>
      </c>
      <c r="F17" s="12">
        <f t="shared" si="4"/>
        <v>-3.5083333333333333</v>
      </c>
      <c r="G17" s="12">
        <f t="shared" si="5"/>
        <v>1.1226666666666663</v>
      </c>
      <c r="H17" s="12"/>
      <c r="I17" s="9"/>
      <c r="J17" s="9"/>
      <c r="K17" s="9"/>
      <c r="L17" s="9"/>
      <c r="M17" s="9"/>
      <c r="N17" s="9"/>
      <c r="O17" s="10">
        <v>9.0916666666666668</v>
      </c>
      <c r="P17" s="10">
        <v>7.6583333333333323</v>
      </c>
      <c r="Q17" s="10">
        <v>6.6666666666666679</v>
      </c>
      <c r="R17" s="10">
        <v>5.666666666666667</v>
      </c>
      <c r="S17" s="10">
        <v>4.8416666666666668</v>
      </c>
      <c r="T17" s="10">
        <v>5.1333333333333337</v>
      </c>
      <c r="U17" s="10">
        <v>5.9666666666666659</v>
      </c>
      <c r="V17" s="10">
        <v>5.9416666666666664</v>
      </c>
      <c r="W17" s="10">
        <v>5.3999999999999995</v>
      </c>
      <c r="X17" s="10">
        <v>5.0583333333333336</v>
      </c>
      <c r="Y17" s="10">
        <v>4.5166666666666666</v>
      </c>
      <c r="Z17" s="10">
        <v>3.6416666666666662</v>
      </c>
      <c r="AA17" s="10">
        <v>3.0333333333333332</v>
      </c>
      <c r="AB17" s="10">
        <v>2.4</v>
      </c>
      <c r="AC17" s="10">
        <v>2.4583333333333326</v>
      </c>
      <c r="AD17" s="10">
        <v>2.8083333333333336</v>
      </c>
      <c r="AE17" s="10">
        <v>4.2583333333333337</v>
      </c>
      <c r="AF17" s="10">
        <v>4.4083333333333341</v>
      </c>
      <c r="AG17" s="10">
        <v>5.1166666666666663</v>
      </c>
      <c r="AH17" s="10">
        <v>5.4916666666666671</v>
      </c>
      <c r="AI17" s="10">
        <v>5.8333333333333321</v>
      </c>
      <c r="AJ17" s="10">
        <v>5.7583333333333329</v>
      </c>
      <c r="AK17" s="10">
        <v>5.583333333333333</v>
      </c>
      <c r="AL17" s="10">
        <v>4.9583333333333339</v>
      </c>
      <c r="AM17" s="10">
        <v>3.9833333333333325</v>
      </c>
      <c r="AN17" s="10">
        <v>4.2333333333333343</v>
      </c>
      <c r="AO17" s="10">
        <v>4.0500000000000007</v>
      </c>
      <c r="AP17" s="10">
        <v>3.8666666666666667</v>
      </c>
      <c r="AQ17" s="10">
        <v>3.25</v>
      </c>
      <c r="AR17" s="10">
        <v>2.7416666666666658</v>
      </c>
      <c r="AS17" s="10">
        <v>2.4833333333333334</v>
      </c>
      <c r="AT17" s="10">
        <v>2.6749999999999994</v>
      </c>
      <c r="AU17" s="10">
        <v>4.1083333333333334</v>
      </c>
      <c r="AV17" s="10">
        <v>6.8999999999999995</v>
      </c>
      <c r="AW17" s="10">
        <v>6.8583333333333316</v>
      </c>
      <c r="AX17" s="10">
        <v>6.6916666666666664</v>
      </c>
      <c r="AY17" s="10">
        <v>6.1090909090909093</v>
      </c>
      <c r="BB17" s="10">
        <f t="shared" si="6"/>
        <v>6.8583333333333316</v>
      </c>
      <c r="BC17" s="10">
        <f t="shared" si="7"/>
        <v>-0.58257575757575708</v>
      </c>
      <c r="BE17" s="31">
        <f t="shared" si="8"/>
        <v>4.1833333333333318</v>
      </c>
      <c r="BF17" s="31">
        <f t="shared" si="9"/>
        <v>-0.74924242424242227</v>
      </c>
      <c r="BG17" s="31">
        <f t="shared" si="10"/>
        <v>0.29999999999999893</v>
      </c>
      <c r="BH17" s="31">
        <f t="shared" si="11"/>
        <v>-0.56666666666666643</v>
      </c>
      <c r="BI17" s="31"/>
      <c r="BJ17" s="31">
        <f t="shared" si="12"/>
        <v>4.1833333333333318</v>
      </c>
      <c r="BK17" s="31">
        <f t="shared" si="13"/>
        <v>-0.74924242424242227</v>
      </c>
      <c r="BL17" s="31">
        <f t="shared" si="14"/>
        <v>1</v>
      </c>
      <c r="BM17" s="31">
        <f t="shared" si="15"/>
        <v>0.29999999999999893</v>
      </c>
      <c r="BN17" s="31">
        <f t="shared" si="16"/>
        <v>-0.56666666666666643</v>
      </c>
      <c r="BO17" s="31"/>
      <c r="BP17" s="31"/>
      <c r="CI17" s="32" t="s">
        <v>303</v>
      </c>
      <c r="CJ17" s="8" t="s">
        <v>12</v>
      </c>
      <c r="CK17" s="2">
        <v>-0.56666666666666643</v>
      </c>
      <c r="CL17" s="2">
        <v>0.29999999999999893</v>
      </c>
      <c r="CM17" s="2">
        <v>0</v>
      </c>
      <c r="CN17" s="2">
        <v>0</v>
      </c>
      <c r="CP17" s="34" t="s">
        <v>364</v>
      </c>
      <c r="CQ17" s="34">
        <v>3</v>
      </c>
      <c r="CR17" s="34">
        <v>31.620537932999881</v>
      </c>
      <c r="CS17" s="34">
        <v>10.54017931099996</v>
      </c>
      <c r="CT17" s="34">
        <v>15.283908345016087</v>
      </c>
      <c r="CU17" s="34">
        <v>3.2164876663681777E-8</v>
      </c>
      <c r="CV17"/>
      <c r="CW17"/>
      <c r="CX17"/>
    </row>
    <row r="18" spans="1:102" ht="14.4" x14ac:dyDescent="0.3">
      <c r="A18" s="32" t="s">
        <v>304</v>
      </c>
      <c r="B18" s="8" t="s">
        <v>13</v>
      </c>
      <c r="C18" s="8">
        <v>0.71845355228665497</v>
      </c>
      <c r="D18" s="12">
        <f t="shared" si="2"/>
        <v>9.0416666666666661</v>
      </c>
      <c r="E18" s="12">
        <f t="shared" si="3"/>
        <v>3.6083333333333325</v>
      </c>
      <c r="F18" s="12">
        <f t="shared" si="4"/>
        <v>-3.5916666666666659</v>
      </c>
      <c r="G18" s="12">
        <f t="shared" si="5"/>
        <v>-0.99538106235565826</v>
      </c>
      <c r="H18" s="12"/>
      <c r="I18" s="9"/>
      <c r="J18" s="9"/>
      <c r="K18" s="9"/>
      <c r="L18" s="9"/>
      <c r="M18" s="9"/>
      <c r="N18" s="9"/>
      <c r="O18" s="10">
        <v>5.4333333333333336</v>
      </c>
      <c r="P18" s="10">
        <v>5.583333333333333</v>
      </c>
      <c r="Q18" s="10">
        <v>5.4833333333333334</v>
      </c>
      <c r="R18" s="10">
        <v>5.7416666666666663</v>
      </c>
      <c r="S18" s="10">
        <v>7.0916666666666677</v>
      </c>
      <c r="T18" s="10">
        <v>7.5500000000000007</v>
      </c>
      <c r="U18" s="10">
        <v>9.0416666666666661</v>
      </c>
      <c r="V18" s="10">
        <v>8.8583333333333361</v>
      </c>
      <c r="W18" s="10">
        <v>7.3583333333333343</v>
      </c>
      <c r="X18" s="10">
        <v>7.7666666666666666</v>
      </c>
      <c r="Y18" s="10">
        <v>8.2250000000000014</v>
      </c>
      <c r="Z18" s="10">
        <v>7.5333333333333341</v>
      </c>
      <c r="AA18" s="10">
        <v>6.083333333333333</v>
      </c>
      <c r="AB18" s="10">
        <v>5.2666666666666648</v>
      </c>
      <c r="AC18" s="10">
        <v>5.45</v>
      </c>
      <c r="AD18" s="10">
        <v>6.0083333333333329</v>
      </c>
      <c r="AE18" s="10">
        <v>6.375</v>
      </c>
      <c r="AF18" s="10">
        <v>6.0249999999999995</v>
      </c>
      <c r="AG18" s="10">
        <v>5.4333333333333327</v>
      </c>
      <c r="AH18" s="10">
        <v>5.2666666666666657</v>
      </c>
      <c r="AI18" s="10">
        <v>5.2833333333333332</v>
      </c>
      <c r="AJ18" s="10">
        <v>5.083333333333333</v>
      </c>
      <c r="AK18" s="10">
        <v>5.0666666666666673</v>
      </c>
      <c r="AL18" s="10">
        <v>4.8666666666666663</v>
      </c>
      <c r="AM18" s="10">
        <v>4.6750000000000016</v>
      </c>
      <c r="AN18" s="10">
        <v>4.8583333333333334</v>
      </c>
      <c r="AO18" s="10">
        <v>5.3666666666666663</v>
      </c>
      <c r="AP18" s="10">
        <v>5.2250000000000005</v>
      </c>
      <c r="AQ18" s="10">
        <v>4.583333333333333</v>
      </c>
      <c r="AR18" s="10">
        <v>3.7083333333333326</v>
      </c>
      <c r="AS18" s="10">
        <v>2.9833333333333338</v>
      </c>
      <c r="AT18" s="10">
        <v>2.9583333333333335</v>
      </c>
      <c r="AU18" s="10">
        <v>4.75</v>
      </c>
      <c r="AV18" s="10">
        <v>7.416666666666667</v>
      </c>
      <c r="AW18" s="10">
        <v>8.7500000000000018</v>
      </c>
      <c r="AX18" s="10">
        <v>8.6999999999999993</v>
      </c>
      <c r="AY18" s="10">
        <v>7.5454545454545459</v>
      </c>
      <c r="BB18" s="10">
        <f t="shared" si="6"/>
        <v>8.7500000000000018</v>
      </c>
      <c r="BC18" s="10">
        <f t="shared" si="7"/>
        <v>-1.1545454545454534</v>
      </c>
      <c r="BE18" s="31">
        <f t="shared" si="8"/>
        <v>5.7916666666666679</v>
      </c>
      <c r="BF18" s="31">
        <f t="shared" si="9"/>
        <v>-1.2045454545454559</v>
      </c>
      <c r="BG18" s="31">
        <f t="shared" si="10"/>
        <v>3.3</v>
      </c>
      <c r="BH18" s="31">
        <f t="shared" si="11"/>
        <v>-1.6833333333333318</v>
      </c>
      <c r="BI18" s="31"/>
      <c r="BJ18" s="31">
        <f t="shared" si="12"/>
        <v>5.7916666666666679</v>
      </c>
      <c r="BK18" s="31">
        <f t="shared" si="13"/>
        <v>-1.2045454545454559</v>
      </c>
      <c r="BL18" s="31">
        <f t="shared" si="14"/>
        <v>1</v>
      </c>
      <c r="BM18" s="31">
        <f t="shared" si="15"/>
        <v>3.3</v>
      </c>
      <c r="BN18" s="31">
        <f t="shared" si="16"/>
        <v>-1.6833333333333318</v>
      </c>
      <c r="BO18" s="31"/>
      <c r="BP18" s="31"/>
      <c r="CI18" s="32" t="s">
        <v>304</v>
      </c>
      <c r="CJ18" s="8" t="s">
        <v>13</v>
      </c>
      <c r="CK18" s="2">
        <v>-1.6833333333333318</v>
      </c>
      <c r="CL18" s="2">
        <v>3.3</v>
      </c>
      <c r="CM18" s="2">
        <v>0</v>
      </c>
      <c r="CN18" s="2">
        <v>0</v>
      </c>
      <c r="CP18" s="34" t="s">
        <v>365</v>
      </c>
      <c r="CQ18" s="34">
        <v>97</v>
      </c>
      <c r="CR18" s="34">
        <v>66.893713969463093</v>
      </c>
      <c r="CS18" s="34">
        <v>0.68962591721095967</v>
      </c>
      <c r="CT18" s="34"/>
      <c r="CU18" s="34"/>
      <c r="CV18"/>
      <c r="CW18"/>
      <c r="CX18"/>
    </row>
    <row r="19" spans="1:102" ht="15" thickBot="1" x14ac:dyDescent="0.35">
      <c r="A19" s="32" t="s">
        <v>305</v>
      </c>
      <c r="B19" s="8" t="s">
        <v>14</v>
      </c>
      <c r="C19" s="8">
        <v>0.72108684550002999</v>
      </c>
      <c r="D19" s="12">
        <f t="shared" si="2"/>
        <v>11.299999999999999</v>
      </c>
      <c r="E19" s="12">
        <f t="shared" si="3"/>
        <v>4.758333333333332</v>
      </c>
      <c r="F19" s="12">
        <f t="shared" si="4"/>
        <v>-5.0249999999999995</v>
      </c>
      <c r="G19" s="12">
        <f t="shared" si="5"/>
        <v>-1.056042031523643</v>
      </c>
      <c r="H19" s="12"/>
      <c r="I19" s="9"/>
      <c r="J19" s="9"/>
      <c r="K19" s="9"/>
      <c r="L19" s="9"/>
      <c r="M19" s="9"/>
      <c r="N19" s="9"/>
      <c r="O19" s="10">
        <v>6.541666666666667</v>
      </c>
      <c r="P19" s="10">
        <v>6.2166666666666659</v>
      </c>
      <c r="Q19" s="10">
        <v>6.0166666666666666</v>
      </c>
      <c r="R19" s="10">
        <v>5.5750000000000002</v>
      </c>
      <c r="S19" s="10">
        <v>8.1833333333333353</v>
      </c>
      <c r="T19" s="10">
        <v>8.5416666666666661</v>
      </c>
      <c r="U19" s="10">
        <v>11.299999999999999</v>
      </c>
      <c r="V19" s="10">
        <v>11.700000000000001</v>
      </c>
      <c r="W19" s="10">
        <v>9.0833333333333339</v>
      </c>
      <c r="X19" s="10">
        <v>9.0583333333333336</v>
      </c>
      <c r="Y19" s="10">
        <v>8.2999999999999989</v>
      </c>
      <c r="Z19" s="10">
        <v>7.4083333333333323</v>
      </c>
      <c r="AA19" s="10">
        <v>6.7583333333333337</v>
      </c>
      <c r="AB19" s="10">
        <v>6.0750000000000002</v>
      </c>
      <c r="AC19" s="10">
        <v>6.2749999999999995</v>
      </c>
      <c r="AD19" s="10">
        <v>7.2416666666666663</v>
      </c>
      <c r="AE19" s="10">
        <v>7.8499999999999988</v>
      </c>
      <c r="AF19" s="10">
        <v>7.3916666666666666</v>
      </c>
      <c r="AG19" s="10">
        <v>5.7749999999999995</v>
      </c>
      <c r="AH19" s="10">
        <v>5.2</v>
      </c>
      <c r="AI19" s="10">
        <v>5.3416666666666677</v>
      </c>
      <c r="AJ19" s="10">
        <v>4.8250000000000002</v>
      </c>
      <c r="AK19" s="10">
        <v>4.4833333333333334</v>
      </c>
      <c r="AL19" s="10">
        <v>4.4833333333333334</v>
      </c>
      <c r="AM19" s="10">
        <v>4.5</v>
      </c>
      <c r="AN19" s="10">
        <v>5.4416666666666664</v>
      </c>
      <c r="AO19" s="10">
        <v>6.5666666666666664</v>
      </c>
      <c r="AP19" s="10">
        <v>6.7416666666666663</v>
      </c>
      <c r="AQ19" s="10">
        <v>6.2333333333333343</v>
      </c>
      <c r="AR19" s="10">
        <v>5.7916666666666652</v>
      </c>
      <c r="AS19" s="10">
        <v>4.6499999999999995</v>
      </c>
      <c r="AT19" s="10">
        <v>5.0583333333333327</v>
      </c>
      <c r="AU19" s="10">
        <v>6.3916666666666657</v>
      </c>
      <c r="AV19" s="10">
        <v>10.033333333333333</v>
      </c>
      <c r="AW19" s="10">
        <v>10.450000000000001</v>
      </c>
      <c r="AX19" s="10">
        <v>9.75</v>
      </c>
      <c r="AY19" s="10">
        <v>8.872727272727273</v>
      </c>
      <c r="BB19" s="10">
        <f t="shared" si="6"/>
        <v>10.450000000000001</v>
      </c>
      <c r="BC19" s="10">
        <f t="shared" si="7"/>
        <v>-0.87727272727272698</v>
      </c>
      <c r="BE19" s="31">
        <f t="shared" si="8"/>
        <v>5.3916666666666684</v>
      </c>
      <c r="BF19" s="31">
        <f t="shared" si="9"/>
        <v>-1.577272727272728</v>
      </c>
      <c r="BG19" s="31">
        <f t="shared" si="10"/>
        <v>5.7249999999999988</v>
      </c>
      <c r="BH19" s="31">
        <f t="shared" si="11"/>
        <v>-2.216666666666665</v>
      </c>
      <c r="BI19" s="31"/>
      <c r="BJ19" s="31">
        <f t="shared" si="12"/>
        <v>5.3916666666666684</v>
      </c>
      <c r="BK19" s="31">
        <f t="shared" si="13"/>
        <v>-1.577272727272728</v>
      </c>
      <c r="BL19" s="31">
        <f t="shared" si="14"/>
        <v>0</v>
      </c>
      <c r="BM19" s="31">
        <f t="shared" si="15"/>
        <v>6.1250000000000009</v>
      </c>
      <c r="BN19" s="31">
        <f t="shared" si="16"/>
        <v>-2.6416666666666675</v>
      </c>
      <c r="BO19" s="31"/>
      <c r="BP19" s="31"/>
      <c r="CI19" s="32" t="s">
        <v>305</v>
      </c>
      <c r="CJ19" s="8" t="s">
        <v>14</v>
      </c>
      <c r="CK19" s="2">
        <v>-2.216666666666665</v>
      </c>
      <c r="CL19" s="2">
        <v>5.7249999999999988</v>
      </c>
      <c r="CM19" s="2">
        <v>0</v>
      </c>
      <c r="CN19" s="2">
        <v>0</v>
      </c>
      <c r="CP19" s="35" t="s">
        <v>366</v>
      </c>
      <c r="CQ19" s="35">
        <v>100</v>
      </c>
      <c r="CR19" s="35">
        <v>98.514251902462973</v>
      </c>
      <c r="CS19" s="35"/>
      <c r="CT19" s="35"/>
      <c r="CU19" s="35"/>
      <c r="CV19"/>
      <c r="CW19"/>
      <c r="CX19"/>
    </row>
    <row r="20" spans="1:102" ht="15" thickBot="1" x14ac:dyDescent="0.35">
      <c r="A20" s="32" t="s">
        <v>306</v>
      </c>
      <c r="B20" s="8" t="s">
        <v>15</v>
      </c>
      <c r="C20" s="8">
        <v>0.78064948060108796</v>
      </c>
      <c r="D20" s="12">
        <f t="shared" si="2"/>
        <v>11.916666666666664</v>
      </c>
      <c r="E20" s="12">
        <f t="shared" si="3"/>
        <v>5.8333333333333321</v>
      </c>
      <c r="F20" s="12">
        <f t="shared" si="4"/>
        <v>-6.8999999999999986</v>
      </c>
      <c r="G20" s="12">
        <f t="shared" si="5"/>
        <v>-1.1828571428571428</v>
      </c>
      <c r="H20" s="12"/>
      <c r="I20" s="9"/>
      <c r="J20" s="9"/>
      <c r="K20" s="9"/>
      <c r="L20" s="9"/>
      <c r="M20" s="9"/>
      <c r="N20" s="9"/>
      <c r="O20" s="10">
        <v>6.0833333333333321</v>
      </c>
      <c r="P20" s="10">
        <v>5.7499999999999991</v>
      </c>
      <c r="Q20" s="10">
        <v>5.5583333333333336</v>
      </c>
      <c r="R20" s="10">
        <v>6.4250000000000007</v>
      </c>
      <c r="S20" s="10">
        <v>9.6750000000000007</v>
      </c>
      <c r="T20" s="10">
        <v>9.6333333333333329</v>
      </c>
      <c r="U20" s="10">
        <v>11.916666666666664</v>
      </c>
      <c r="V20" s="10">
        <v>11.091666666666667</v>
      </c>
      <c r="W20" s="10">
        <v>8.3916666666666657</v>
      </c>
      <c r="X20" s="10">
        <v>7.666666666666667</v>
      </c>
      <c r="Y20" s="10">
        <v>6.7750000000000012</v>
      </c>
      <c r="Z20" s="10">
        <v>6.05</v>
      </c>
      <c r="AA20" s="10">
        <v>5.1333333333333337</v>
      </c>
      <c r="AB20" s="10">
        <v>4.7166666666666668</v>
      </c>
      <c r="AC20" s="10">
        <v>5.0166666666666657</v>
      </c>
      <c r="AD20" s="10">
        <v>5.6083333333333316</v>
      </c>
      <c r="AE20" s="10">
        <v>6.041666666666667</v>
      </c>
      <c r="AF20" s="10">
        <v>5.0083333333333337</v>
      </c>
      <c r="AG20" s="10">
        <v>4.5083333333333337</v>
      </c>
      <c r="AH20" s="10">
        <v>4.3416666666666659</v>
      </c>
      <c r="AI20" s="10">
        <v>3.8750000000000004</v>
      </c>
      <c r="AJ20" s="10">
        <v>3.3333333333333335</v>
      </c>
      <c r="AK20" s="10">
        <v>2.9166666666666665</v>
      </c>
      <c r="AL20" s="10">
        <v>2.8583333333333329</v>
      </c>
      <c r="AM20" s="10">
        <v>2.9416666666666664</v>
      </c>
      <c r="AN20" s="10">
        <v>4.1583333333333341</v>
      </c>
      <c r="AO20" s="10">
        <v>5.1499999999999995</v>
      </c>
      <c r="AP20" s="10">
        <v>5.3250000000000002</v>
      </c>
      <c r="AQ20" s="10">
        <v>5.2916666666666661</v>
      </c>
      <c r="AR20" s="10">
        <v>5.3416666666666659</v>
      </c>
      <c r="AS20" s="10">
        <v>5</v>
      </c>
      <c r="AT20" s="10">
        <v>4.5833333333333339</v>
      </c>
      <c r="AU20" s="10">
        <v>5.8916666666666657</v>
      </c>
      <c r="AV20" s="10">
        <v>10.383333333333331</v>
      </c>
      <c r="AW20" s="10">
        <v>10.058333333333335</v>
      </c>
      <c r="AX20" s="10">
        <v>9.0250000000000004</v>
      </c>
      <c r="AY20" s="10">
        <v>8.163636363636364</v>
      </c>
      <c r="BB20" s="10">
        <f t="shared" si="6"/>
        <v>10.058333333333335</v>
      </c>
      <c r="BC20" s="10">
        <f t="shared" si="7"/>
        <v>-0.86136363636363633</v>
      </c>
      <c r="BE20" s="31">
        <f t="shared" si="8"/>
        <v>5.4750000000000014</v>
      </c>
      <c r="BF20" s="31">
        <f t="shared" si="9"/>
        <v>-1.8946969696969713</v>
      </c>
      <c r="BG20" s="31">
        <f t="shared" si="10"/>
        <v>5.4916666666666636</v>
      </c>
      <c r="BH20" s="31">
        <f t="shared" si="11"/>
        <v>-3.5249999999999986</v>
      </c>
      <c r="BI20" s="31"/>
      <c r="BJ20" s="31">
        <f t="shared" si="12"/>
        <v>5.4750000000000014</v>
      </c>
      <c r="BK20" s="31">
        <f t="shared" si="13"/>
        <v>-1.8946969696969713</v>
      </c>
      <c r="BL20" s="31">
        <f t="shared" si="14"/>
        <v>1</v>
      </c>
      <c r="BM20" s="31">
        <f t="shared" si="15"/>
        <v>5.4916666666666636</v>
      </c>
      <c r="BN20" s="31">
        <f t="shared" si="16"/>
        <v>-3.5249999999999986</v>
      </c>
      <c r="BO20" s="31"/>
      <c r="BP20" s="31"/>
      <c r="CI20" s="32" t="s">
        <v>306</v>
      </c>
      <c r="CJ20" s="8" t="s">
        <v>15</v>
      </c>
      <c r="CK20" s="2">
        <v>-3.5249999999999986</v>
      </c>
      <c r="CL20" s="2">
        <v>5.4916666666666636</v>
      </c>
      <c r="CM20" s="2">
        <v>0</v>
      </c>
      <c r="CN20" s="2">
        <v>0</v>
      </c>
      <c r="CP20"/>
      <c r="CQ20"/>
      <c r="CR20"/>
      <c r="CS20"/>
      <c r="CT20"/>
      <c r="CU20"/>
      <c r="CV20"/>
      <c r="CW20"/>
      <c r="CX20"/>
    </row>
    <row r="21" spans="1:102" ht="14.4" x14ac:dyDescent="0.3">
      <c r="A21" s="32" t="s">
        <v>307</v>
      </c>
      <c r="B21" s="8" t="s">
        <v>16</v>
      </c>
      <c r="C21" s="8">
        <v>0.83702291122008898</v>
      </c>
      <c r="D21" s="12">
        <f t="shared" si="2"/>
        <v>8.0583333333333336</v>
      </c>
      <c r="E21" s="12">
        <f t="shared" si="3"/>
        <v>4.0083333333333337</v>
      </c>
      <c r="F21" s="12">
        <f t="shared" si="4"/>
        <v>-3.583333333333333</v>
      </c>
      <c r="G21" s="12">
        <f t="shared" si="5"/>
        <v>-0.8939708939708938</v>
      </c>
      <c r="H21" s="12"/>
      <c r="I21" s="9"/>
      <c r="J21" s="9"/>
      <c r="K21" s="9"/>
      <c r="L21" s="9"/>
      <c r="M21" s="9"/>
      <c r="N21" s="9"/>
      <c r="O21" s="10">
        <v>4.05</v>
      </c>
      <c r="P21" s="10">
        <v>3.9416666666666664</v>
      </c>
      <c r="Q21" s="10">
        <v>3.875</v>
      </c>
      <c r="R21" s="10">
        <v>4.4333333333333336</v>
      </c>
      <c r="S21" s="10">
        <v>5.6750000000000007</v>
      </c>
      <c r="T21" s="10">
        <v>6.9333333333333336</v>
      </c>
      <c r="U21" s="10">
        <v>8.0583333333333336</v>
      </c>
      <c r="V21" s="10">
        <v>8.2750000000000004</v>
      </c>
      <c r="W21" s="10">
        <v>7.2416666666666671</v>
      </c>
      <c r="X21" s="10">
        <v>7.9416666666666664</v>
      </c>
      <c r="Y21" s="10">
        <v>6.833333333333333</v>
      </c>
      <c r="Z21" s="10">
        <v>5.7333333333333334</v>
      </c>
      <c r="AA21" s="10">
        <v>4.7500000000000009</v>
      </c>
      <c r="AB21" s="10">
        <v>4.3416666666666659</v>
      </c>
      <c r="AC21" s="10">
        <v>4.4750000000000005</v>
      </c>
      <c r="AD21" s="10">
        <v>4.5583333333333327</v>
      </c>
      <c r="AE21" s="10">
        <v>4.4833333333333325</v>
      </c>
      <c r="AF21" s="10">
        <v>4.1499999999999995</v>
      </c>
      <c r="AG21" s="10">
        <v>3.725000000000001</v>
      </c>
      <c r="AH21" s="10">
        <v>3.6083333333333338</v>
      </c>
      <c r="AI21" s="10">
        <v>3.5833333333333335</v>
      </c>
      <c r="AJ21" s="10">
        <v>3.1333333333333333</v>
      </c>
      <c r="AK21" s="10">
        <v>2.9</v>
      </c>
      <c r="AL21" s="10">
        <v>2.6416666666666671</v>
      </c>
      <c r="AM21" s="10">
        <v>2.7833333333333332</v>
      </c>
      <c r="AN21" s="10">
        <v>3.2833333333333332</v>
      </c>
      <c r="AO21" s="10">
        <v>3.9250000000000003</v>
      </c>
      <c r="AP21" s="10">
        <v>4.4250000000000007</v>
      </c>
      <c r="AQ21" s="10">
        <v>4.6500000000000012</v>
      </c>
      <c r="AR21" s="10">
        <v>4.3000000000000007</v>
      </c>
      <c r="AS21" s="10">
        <v>3.7333333333333338</v>
      </c>
      <c r="AT21" s="10">
        <v>3.7583333333333329</v>
      </c>
      <c r="AU21" s="10">
        <v>4.0500000000000007</v>
      </c>
      <c r="AV21" s="10">
        <v>6.1999999999999993</v>
      </c>
      <c r="AW21" s="10">
        <v>6.2666666666666666</v>
      </c>
      <c r="AX21" s="10">
        <v>5.8999999999999986</v>
      </c>
      <c r="AY21" s="10">
        <v>5.2</v>
      </c>
      <c r="BB21" s="10">
        <f t="shared" si="6"/>
        <v>6.2666666666666666</v>
      </c>
      <c r="BC21" s="10">
        <f t="shared" si="7"/>
        <v>-0.6999999999999984</v>
      </c>
      <c r="BE21" s="31">
        <f t="shared" si="8"/>
        <v>2.5083333333333337</v>
      </c>
      <c r="BF21" s="31">
        <f t="shared" si="9"/>
        <v>-1.0666666666666664</v>
      </c>
      <c r="BG21" s="31">
        <f t="shared" si="10"/>
        <v>3.625</v>
      </c>
      <c r="BH21" s="31">
        <f t="shared" si="11"/>
        <v>-0.81666666666666643</v>
      </c>
      <c r="BI21" s="31"/>
      <c r="BJ21" s="31">
        <f t="shared" si="12"/>
        <v>2.5083333333333337</v>
      </c>
      <c r="BK21" s="31">
        <f t="shared" si="13"/>
        <v>-1.0666666666666664</v>
      </c>
      <c r="BL21" s="31">
        <f t="shared" si="14"/>
        <v>0</v>
      </c>
      <c r="BM21" s="31">
        <f t="shared" si="15"/>
        <v>3.8416666666666668</v>
      </c>
      <c r="BN21" s="31">
        <f t="shared" si="16"/>
        <v>-0.33333333333333393</v>
      </c>
      <c r="BO21" s="31"/>
      <c r="BP21" s="31"/>
      <c r="CI21" s="32" t="s">
        <v>307</v>
      </c>
      <c r="CJ21" s="8" t="s">
        <v>16</v>
      </c>
      <c r="CK21" s="2">
        <v>-0.81666666666666643</v>
      </c>
      <c r="CL21" s="2">
        <v>3.625</v>
      </c>
      <c r="CM21" s="2">
        <v>0</v>
      </c>
      <c r="CN21" s="2">
        <v>0</v>
      </c>
      <c r="CP21" s="36"/>
      <c r="CQ21" s="36" t="s">
        <v>373</v>
      </c>
      <c r="CR21" s="36" t="s">
        <v>361</v>
      </c>
      <c r="CS21" s="36" t="s">
        <v>374</v>
      </c>
      <c r="CT21" s="36" t="s">
        <v>375</v>
      </c>
      <c r="CU21" s="36" t="s">
        <v>376</v>
      </c>
      <c r="CV21" s="36" t="s">
        <v>377</v>
      </c>
      <c r="CW21" s="36" t="s">
        <v>378</v>
      </c>
      <c r="CX21" s="36" t="s">
        <v>379</v>
      </c>
    </row>
    <row r="22" spans="1:102" ht="14.4" x14ac:dyDescent="0.3">
      <c r="A22" s="32" t="s">
        <v>308</v>
      </c>
      <c r="B22" s="8" t="s">
        <v>17</v>
      </c>
      <c r="C22" s="8">
        <v>0.59749738898279203</v>
      </c>
      <c r="D22" s="12">
        <f t="shared" si="2"/>
        <v>6.4333333333333336</v>
      </c>
      <c r="E22" s="12">
        <f t="shared" si="3"/>
        <v>2.2583333333333329</v>
      </c>
      <c r="F22" s="12">
        <f t="shared" si="4"/>
        <v>-2.0583333333333336</v>
      </c>
      <c r="G22" s="12">
        <f t="shared" si="5"/>
        <v>-0.91143911439114422</v>
      </c>
      <c r="H22" s="12"/>
      <c r="I22" s="9"/>
      <c r="J22" s="9"/>
      <c r="K22" s="9"/>
      <c r="L22" s="9"/>
      <c r="M22" s="9"/>
      <c r="N22" s="9"/>
      <c r="O22" s="10">
        <v>4.1750000000000007</v>
      </c>
      <c r="P22" s="10">
        <v>3.9583333333333335</v>
      </c>
      <c r="Q22" s="10">
        <v>3.1333333333333333</v>
      </c>
      <c r="R22" s="10">
        <v>3.1333333333333329</v>
      </c>
      <c r="S22" s="10">
        <v>4.5083333333333337</v>
      </c>
      <c r="T22" s="10">
        <v>4.25</v>
      </c>
      <c r="U22" s="10">
        <v>6.4333333333333336</v>
      </c>
      <c r="V22" s="10">
        <v>5.9750000000000005</v>
      </c>
      <c r="W22" s="10">
        <v>4.9999999999999991</v>
      </c>
      <c r="X22" s="10">
        <v>5.1333333333333337</v>
      </c>
      <c r="Y22" s="10">
        <v>5.4083333333333323</v>
      </c>
      <c r="Z22" s="10">
        <v>4.8916666666666666</v>
      </c>
      <c r="AA22" s="10">
        <v>4.5666666666666673</v>
      </c>
      <c r="AB22" s="10">
        <v>4.2333333333333343</v>
      </c>
      <c r="AC22" s="10">
        <v>4.375</v>
      </c>
      <c r="AD22" s="10">
        <v>4.5083333333333337</v>
      </c>
      <c r="AE22" s="10">
        <v>4.6333333333333337</v>
      </c>
      <c r="AF22" s="10">
        <v>5.0250000000000004</v>
      </c>
      <c r="AG22" s="10">
        <v>4.8499999999999996</v>
      </c>
      <c r="AH22" s="10">
        <v>4.4083333333333332</v>
      </c>
      <c r="AI22" s="10">
        <v>4.3583333333333325</v>
      </c>
      <c r="AJ22" s="10">
        <v>3.8916666666666675</v>
      </c>
      <c r="AK22" s="10">
        <v>3.7833333333333332</v>
      </c>
      <c r="AL22" s="10">
        <v>3.5666666666666678</v>
      </c>
      <c r="AM22" s="10">
        <v>3.7833333333333332</v>
      </c>
      <c r="AN22" s="10">
        <v>4.2833333333333341</v>
      </c>
      <c r="AO22" s="10">
        <v>5.1250000000000009</v>
      </c>
      <c r="AP22" s="10">
        <v>5.5749999999999993</v>
      </c>
      <c r="AQ22" s="10">
        <v>5.5500000000000007</v>
      </c>
      <c r="AR22" s="10">
        <v>5.1000000000000005</v>
      </c>
      <c r="AS22" s="10">
        <v>4.4166666666666661</v>
      </c>
      <c r="AT22" s="10">
        <v>4.0916666666666677</v>
      </c>
      <c r="AU22" s="10">
        <v>4.4416666666666673</v>
      </c>
      <c r="AV22" s="10">
        <v>7.1833333333333336</v>
      </c>
      <c r="AW22" s="10">
        <v>7.1416666666666657</v>
      </c>
      <c r="AX22" s="10">
        <v>6.6916666666666673</v>
      </c>
      <c r="AY22" s="10">
        <v>6.0181818181818185</v>
      </c>
      <c r="BB22" s="10">
        <f t="shared" si="6"/>
        <v>7.1416666666666657</v>
      </c>
      <c r="BC22" s="10">
        <f t="shared" si="7"/>
        <v>-0.6734848484848488</v>
      </c>
      <c r="BE22" s="31">
        <f t="shared" si="8"/>
        <v>3.049999999999998</v>
      </c>
      <c r="BF22" s="31">
        <f t="shared" si="9"/>
        <v>-1.1234848484848472</v>
      </c>
      <c r="BG22" s="31">
        <f t="shared" si="10"/>
        <v>3.3000000000000007</v>
      </c>
      <c r="BH22" s="31">
        <f t="shared" si="11"/>
        <v>-1.4333333333333345</v>
      </c>
      <c r="BI22" s="31"/>
      <c r="BJ22" s="31">
        <f t="shared" si="12"/>
        <v>3.049999999999998</v>
      </c>
      <c r="BK22" s="31">
        <f t="shared" si="13"/>
        <v>-1.1234848484848472</v>
      </c>
      <c r="BL22" s="31">
        <f t="shared" si="14"/>
        <v>1</v>
      </c>
      <c r="BM22" s="31">
        <f t="shared" si="15"/>
        <v>3.3000000000000007</v>
      </c>
      <c r="BN22" s="31">
        <f t="shared" si="16"/>
        <v>-1.4333333333333345</v>
      </c>
      <c r="BO22" s="31"/>
      <c r="BP22" s="31"/>
      <c r="CI22" s="32" t="s">
        <v>308</v>
      </c>
      <c r="CJ22" s="8" t="s">
        <v>17</v>
      </c>
      <c r="CK22" s="2">
        <v>-1.4333333333333345</v>
      </c>
      <c r="CL22" s="2">
        <v>3.3000000000000007</v>
      </c>
      <c r="CM22" s="2">
        <v>0</v>
      </c>
      <c r="CN22" s="2">
        <v>0</v>
      </c>
      <c r="CP22" s="34" t="s">
        <v>367</v>
      </c>
      <c r="CQ22" s="34">
        <v>-0.74541289654827936</v>
      </c>
      <c r="CR22" s="34">
        <v>0.28342150633340019</v>
      </c>
      <c r="CS22" s="34">
        <v>-2.6300505779946706</v>
      </c>
      <c r="CT22" s="34">
        <v>9.9294590701555982E-3</v>
      </c>
      <c r="CU22" s="34">
        <v>-1.3079261315831878</v>
      </c>
      <c r="CV22" s="34">
        <v>-0.18289966151337089</v>
      </c>
      <c r="CW22" s="34">
        <v>-1.3079261315831878</v>
      </c>
      <c r="CX22" s="34">
        <v>-0.18289966151337089</v>
      </c>
    </row>
    <row r="23" spans="1:102" ht="14.4" x14ac:dyDescent="0.3">
      <c r="A23" s="32" t="s">
        <v>309</v>
      </c>
      <c r="B23" s="8" t="s">
        <v>18</v>
      </c>
      <c r="C23" s="8">
        <v>0.77157146945061905</v>
      </c>
      <c r="D23" s="12">
        <f t="shared" si="2"/>
        <v>10.750000000000002</v>
      </c>
      <c r="E23" s="12">
        <f t="shared" si="3"/>
        <v>5.2916666666666687</v>
      </c>
      <c r="F23" s="12">
        <f t="shared" si="4"/>
        <v>-4.6083333333333352</v>
      </c>
      <c r="G23" s="12">
        <f t="shared" si="5"/>
        <v>-0.87086614173228349</v>
      </c>
      <c r="H23" s="12"/>
      <c r="I23" s="9"/>
      <c r="J23" s="9"/>
      <c r="K23" s="9"/>
      <c r="L23" s="9"/>
      <c r="M23" s="9"/>
      <c r="N23" s="9"/>
      <c r="O23" s="10">
        <v>5.458333333333333</v>
      </c>
      <c r="P23" s="10">
        <v>4.8749999999999991</v>
      </c>
      <c r="Q23" s="10">
        <v>5.25</v>
      </c>
      <c r="R23" s="10">
        <v>5.6916666666666664</v>
      </c>
      <c r="S23" s="10">
        <v>7.9416666666666664</v>
      </c>
      <c r="T23" s="10">
        <v>8.7416666666666654</v>
      </c>
      <c r="U23" s="10">
        <v>10.750000000000002</v>
      </c>
      <c r="V23" s="10">
        <v>11.333333333333334</v>
      </c>
      <c r="W23" s="10">
        <v>9.3000000000000007</v>
      </c>
      <c r="X23" s="10">
        <v>9.125</v>
      </c>
      <c r="Y23" s="10">
        <v>9.125</v>
      </c>
      <c r="Z23" s="10">
        <v>8.2999999999999989</v>
      </c>
      <c r="AA23" s="10">
        <v>7.5749999999999993</v>
      </c>
      <c r="AB23" s="10">
        <v>6.4916666666666663</v>
      </c>
      <c r="AC23" s="10">
        <v>6.1416666666666666</v>
      </c>
      <c r="AD23" s="10">
        <v>7.3083333333333327</v>
      </c>
      <c r="AE23" s="10">
        <v>6.9750000000000014</v>
      </c>
      <c r="AF23" s="10">
        <v>6.4083333333333341</v>
      </c>
      <c r="AG23" s="10">
        <v>5.4833333333333334</v>
      </c>
      <c r="AH23" s="10">
        <v>5.5500000000000016</v>
      </c>
      <c r="AI23" s="10">
        <v>5.4666666666666677</v>
      </c>
      <c r="AJ23" s="10">
        <v>5.3666666666666663</v>
      </c>
      <c r="AK23" s="10">
        <v>4.6166666666666663</v>
      </c>
      <c r="AL23" s="10">
        <v>4.6416666666666666</v>
      </c>
      <c r="AM23" s="10">
        <v>4.2583333333333329</v>
      </c>
      <c r="AN23" s="10">
        <v>5.2416666666666663</v>
      </c>
      <c r="AO23" s="10">
        <v>5.75</v>
      </c>
      <c r="AP23" s="10">
        <v>6.2749999999999995</v>
      </c>
      <c r="AQ23" s="10">
        <v>5.5666666666666655</v>
      </c>
      <c r="AR23" s="10">
        <v>6.0333333333333341</v>
      </c>
      <c r="AS23" s="10">
        <v>5.9249999999999998</v>
      </c>
      <c r="AT23" s="10">
        <v>5.6166666666666671</v>
      </c>
      <c r="AU23" s="10">
        <v>6.6333333333333337</v>
      </c>
      <c r="AV23" s="10">
        <v>10.308333333333334</v>
      </c>
      <c r="AW23" s="10">
        <v>10.191666666666666</v>
      </c>
      <c r="AX23" s="10">
        <v>9.5333333333333332</v>
      </c>
      <c r="AY23" s="10">
        <v>8.4181818181818198</v>
      </c>
      <c r="BB23" s="10">
        <f t="shared" si="6"/>
        <v>10.191666666666666</v>
      </c>
      <c r="BC23" s="10">
        <f t="shared" si="7"/>
        <v>-1.1151515151515135</v>
      </c>
      <c r="BE23" s="31">
        <f t="shared" si="8"/>
        <v>4.5749999999999993</v>
      </c>
      <c r="BF23" s="31">
        <f t="shared" si="9"/>
        <v>-1.7734848484848467</v>
      </c>
      <c r="BG23" s="31">
        <f t="shared" si="10"/>
        <v>5.0583333333333353</v>
      </c>
      <c r="BH23" s="31">
        <f t="shared" si="11"/>
        <v>-1.4500000000000011</v>
      </c>
      <c r="BI23" s="31"/>
      <c r="BJ23" s="31">
        <f t="shared" si="12"/>
        <v>4.5749999999999993</v>
      </c>
      <c r="BK23" s="31">
        <f t="shared" si="13"/>
        <v>-1.7734848484848467</v>
      </c>
      <c r="BL23" s="31">
        <f t="shared" si="14"/>
        <v>0</v>
      </c>
      <c r="BM23" s="31">
        <f t="shared" si="15"/>
        <v>5.6416666666666675</v>
      </c>
      <c r="BN23" s="31">
        <f t="shared" si="16"/>
        <v>-2.2083333333333339</v>
      </c>
      <c r="BO23" s="31"/>
      <c r="BP23" s="31"/>
      <c r="CI23" s="32" t="s">
        <v>309</v>
      </c>
      <c r="CJ23" s="8" t="s">
        <v>18</v>
      </c>
      <c r="CK23" s="2">
        <v>-1.4500000000000011</v>
      </c>
      <c r="CL23" s="2">
        <v>5.0583333333333353</v>
      </c>
      <c r="CM23" s="2">
        <v>0</v>
      </c>
      <c r="CN23" s="2">
        <v>0</v>
      </c>
      <c r="CP23" s="34" t="s">
        <v>380</v>
      </c>
      <c r="CQ23" s="34">
        <v>-0.34340213400700381</v>
      </c>
      <c r="CR23" s="34">
        <v>7.0239877060559758E-2</v>
      </c>
      <c r="CS23" s="34">
        <v>-4.888991102745349</v>
      </c>
      <c r="CT23" s="34">
        <v>4.0133049396891168E-6</v>
      </c>
      <c r="CU23" s="34">
        <v>-0.48280884659186851</v>
      </c>
      <c r="CV23" s="34">
        <v>-0.20399542142213911</v>
      </c>
      <c r="CW23" s="34">
        <v>-0.48280884659186851</v>
      </c>
      <c r="CX23" s="34">
        <v>-0.20399542142213911</v>
      </c>
    </row>
    <row r="24" spans="1:102" ht="14.4" x14ac:dyDescent="0.3">
      <c r="A24" s="32" t="s">
        <v>310</v>
      </c>
      <c r="B24" s="8" t="s">
        <v>19</v>
      </c>
      <c r="C24" s="8">
        <v>0.79997738651134898</v>
      </c>
      <c r="D24" s="12">
        <f t="shared" si="2"/>
        <v>10.241666666666665</v>
      </c>
      <c r="E24" s="12">
        <f t="shared" si="3"/>
        <v>3.6583333333333306</v>
      </c>
      <c r="F24" s="12">
        <f t="shared" si="4"/>
        <v>-4.3833333333333311</v>
      </c>
      <c r="G24" s="12">
        <f t="shared" si="5"/>
        <v>-1.1981776765375858</v>
      </c>
      <c r="H24" s="12"/>
      <c r="I24" s="9"/>
      <c r="J24" s="9"/>
      <c r="K24" s="9"/>
      <c r="L24" s="9"/>
      <c r="M24" s="9"/>
      <c r="N24" s="9"/>
      <c r="O24" s="10">
        <v>6.5833333333333348</v>
      </c>
      <c r="P24" s="10">
        <v>6.8083333333333327</v>
      </c>
      <c r="Q24" s="10">
        <v>6.7083333333333348</v>
      </c>
      <c r="R24" s="10">
        <v>6.4416666666666664</v>
      </c>
      <c r="S24" s="10">
        <v>6.8999999999999995</v>
      </c>
      <c r="T24" s="10">
        <v>8.3916666666666675</v>
      </c>
      <c r="U24" s="10">
        <v>10.241666666666665</v>
      </c>
      <c r="V24" s="10">
        <v>11.783333333333333</v>
      </c>
      <c r="W24" s="10">
        <v>9.8583333333333325</v>
      </c>
      <c r="X24" s="10">
        <v>11.475</v>
      </c>
      <c r="Y24" s="10">
        <v>12.433333333333332</v>
      </c>
      <c r="Z24" s="10">
        <v>11.775</v>
      </c>
      <c r="AA24" s="10">
        <v>10.483333333333334</v>
      </c>
      <c r="AB24" s="10">
        <v>7.6000000000000005</v>
      </c>
      <c r="AC24" s="10">
        <v>5.8583333333333343</v>
      </c>
      <c r="AD24" s="10">
        <v>6.916666666666667</v>
      </c>
      <c r="AE24" s="10">
        <v>7.8333333333333321</v>
      </c>
      <c r="AF24" s="10">
        <v>7.4333333333333327</v>
      </c>
      <c r="AG24" s="10">
        <v>7.5416666666666679</v>
      </c>
      <c r="AH24" s="10">
        <v>6.6916666666666664</v>
      </c>
      <c r="AI24" s="10">
        <v>6.3083333333333336</v>
      </c>
      <c r="AJ24" s="10">
        <v>5.6833333333333336</v>
      </c>
      <c r="AK24" s="10">
        <v>5.3083333333333336</v>
      </c>
      <c r="AL24" s="10">
        <v>4.6833333333333336</v>
      </c>
      <c r="AM24" s="10">
        <v>4.9083333333333341</v>
      </c>
      <c r="AN24" s="10">
        <v>5.3250000000000002</v>
      </c>
      <c r="AO24" s="10">
        <v>5.8583333333333316</v>
      </c>
      <c r="AP24" s="10">
        <v>6.2166666666666677</v>
      </c>
      <c r="AQ24" s="10">
        <v>5.5</v>
      </c>
      <c r="AR24" s="10">
        <v>6.6916666666666664</v>
      </c>
      <c r="AS24" s="10">
        <v>3.9249999999999994</v>
      </c>
      <c r="AT24" s="10">
        <v>3.808333333333334</v>
      </c>
      <c r="AU24" s="10">
        <v>4.4333333333333327</v>
      </c>
      <c r="AV24" s="10">
        <v>6.658333333333335</v>
      </c>
      <c r="AW24" s="10">
        <v>7.4750000000000005</v>
      </c>
      <c r="AX24" s="10">
        <v>7.3249999999999984</v>
      </c>
      <c r="AY24" s="10">
        <v>7.0181818181818185</v>
      </c>
      <c r="BB24" s="10">
        <f t="shared" si="6"/>
        <v>7.4750000000000005</v>
      </c>
      <c r="BC24" s="10">
        <f t="shared" si="7"/>
        <v>-0.30681818181817988</v>
      </c>
      <c r="BE24" s="31">
        <f t="shared" si="8"/>
        <v>3.6666666666666665</v>
      </c>
      <c r="BF24" s="31">
        <f t="shared" si="9"/>
        <v>-0.45681818181818201</v>
      </c>
      <c r="BG24" s="31">
        <f t="shared" si="10"/>
        <v>3.7999999999999989</v>
      </c>
      <c r="BH24" s="31">
        <f t="shared" si="11"/>
        <v>-0.38333333333333286</v>
      </c>
      <c r="BI24" s="31"/>
      <c r="BJ24" s="31">
        <f t="shared" si="12"/>
        <v>3.6666666666666665</v>
      </c>
      <c r="BK24" s="31">
        <f t="shared" si="13"/>
        <v>-0.45681818181818201</v>
      </c>
      <c r="BL24" s="31">
        <f t="shared" si="14"/>
        <v>0</v>
      </c>
      <c r="BM24" s="31">
        <f t="shared" si="15"/>
        <v>5.3416666666666668</v>
      </c>
      <c r="BN24" s="31">
        <f t="shared" si="16"/>
        <v>-0.30833333333333357</v>
      </c>
      <c r="BO24" s="31"/>
      <c r="BP24" s="31"/>
      <c r="CI24" s="32" t="s">
        <v>310</v>
      </c>
      <c r="CJ24" s="8" t="s">
        <v>19</v>
      </c>
      <c r="CK24" s="2">
        <v>-0.38333333333333286</v>
      </c>
      <c r="CL24" s="2">
        <v>3.7999999999999989</v>
      </c>
      <c r="CM24" s="2">
        <v>0</v>
      </c>
      <c r="CN24" s="2">
        <v>0</v>
      </c>
      <c r="CP24" s="34" t="s">
        <v>381</v>
      </c>
      <c r="CQ24" s="34">
        <v>0.25824494714253665</v>
      </c>
      <c r="CR24" s="34">
        <v>0.45126230665194872</v>
      </c>
      <c r="CS24" s="34">
        <v>0.57227236428970518</v>
      </c>
      <c r="CT24" s="34">
        <v>0.56846144784459307</v>
      </c>
      <c r="CU24" s="34">
        <v>-0.63738581584373832</v>
      </c>
      <c r="CV24" s="34">
        <v>1.1538757101288115</v>
      </c>
      <c r="CW24" s="34">
        <v>-0.63738581584373832</v>
      </c>
      <c r="CX24" s="34">
        <v>1.1538757101288115</v>
      </c>
    </row>
    <row r="25" spans="1:102" ht="15" thickBot="1" x14ac:dyDescent="0.35">
      <c r="A25" s="32" t="s">
        <v>311</v>
      </c>
      <c r="B25" s="8" t="s">
        <v>20</v>
      </c>
      <c r="C25" s="8">
        <v>0.65868884831902696</v>
      </c>
      <c r="D25" s="12">
        <f t="shared" si="2"/>
        <v>8.3166666666666682</v>
      </c>
      <c r="E25" s="12">
        <f t="shared" si="3"/>
        <v>-0.26666666666666394</v>
      </c>
      <c r="F25" s="12">
        <f t="shared" si="4"/>
        <v>-3.0750000000000011</v>
      </c>
      <c r="G25" s="12">
        <f t="shared" si="5"/>
        <v>11.531250000000123</v>
      </c>
      <c r="H25" s="12"/>
      <c r="I25" s="9"/>
      <c r="J25" s="9"/>
      <c r="K25" s="9"/>
      <c r="L25" s="9"/>
      <c r="M25" s="9"/>
      <c r="N25" s="9"/>
      <c r="O25" s="10">
        <v>8.5833333333333321</v>
      </c>
      <c r="P25" s="10">
        <v>8.2249999999999996</v>
      </c>
      <c r="Q25" s="10">
        <v>6.3166666666666664</v>
      </c>
      <c r="R25" s="10">
        <v>6.5333333333333323</v>
      </c>
      <c r="S25" s="10">
        <v>7.4083333333333341</v>
      </c>
      <c r="T25" s="10">
        <v>7.1000000000000005</v>
      </c>
      <c r="U25" s="10">
        <v>8.3166666666666682</v>
      </c>
      <c r="V25" s="10">
        <v>8.0916666666666668</v>
      </c>
      <c r="W25" s="10">
        <v>6.0583333333333327</v>
      </c>
      <c r="X25" s="10">
        <v>5.4333333333333327</v>
      </c>
      <c r="Y25" s="10">
        <v>5.208333333333333</v>
      </c>
      <c r="Z25" s="10">
        <v>4.291666666666667</v>
      </c>
      <c r="AA25" s="10">
        <v>3.6166666666666671</v>
      </c>
      <c r="AB25" s="10">
        <v>3.9749999999999992</v>
      </c>
      <c r="AC25" s="10">
        <v>5.2416666666666671</v>
      </c>
      <c r="AD25" s="10">
        <v>7.5333333333333341</v>
      </c>
      <c r="AE25" s="10">
        <v>7.1416666666666657</v>
      </c>
      <c r="AF25" s="10">
        <v>6.7416666666666671</v>
      </c>
      <c r="AG25" s="10">
        <v>6.5333333333333323</v>
      </c>
      <c r="AH25" s="10">
        <v>5.8166666666666664</v>
      </c>
      <c r="AI25" s="10">
        <v>5.2583333333333337</v>
      </c>
      <c r="AJ25" s="10">
        <v>5.083333333333333</v>
      </c>
      <c r="AK25" s="10">
        <v>4.3916666666666666</v>
      </c>
      <c r="AL25" s="10">
        <v>3.9083333333333332</v>
      </c>
      <c r="AM25" s="10">
        <v>3.2750000000000004</v>
      </c>
      <c r="AN25" s="10">
        <v>3.7416666666666671</v>
      </c>
      <c r="AO25" s="10">
        <v>4.3750000000000009</v>
      </c>
      <c r="AP25" s="10">
        <v>5.0333333333333341</v>
      </c>
      <c r="AQ25" s="10">
        <v>4.6250000000000009</v>
      </c>
      <c r="AR25" s="10">
        <v>4.8833333333333329</v>
      </c>
      <c r="AS25" s="10">
        <v>4.6833333333333327</v>
      </c>
      <c r="AT25" s="10">
        <v>4.7249999999999988</v>
      </c>
      <c r="AU25" s="10">
        <v>5.4250000000000007</v>
      </c>
      <c r="AV25" s="10">
        <v>8.1416666666666657</v>
      </c>
      <c r="AW25" s="10">
        <v>8.15</v>
      </c>
      <c r="AX25" s="10">
        <v>7.55</v>
      </c>
      <c r="AY25" s="10">
        <v>7.3545454545454554</v>
      </c>
      <c r="BB25" s="10">
        <f t="shared" si="6"/>
        <v>8.15</v>
      </c>
      <c r="BC25" s="10">
        <f t="shared" si="7"/>
        <v>-0.19545454545454444</v>
      </c>
      <c r="BE25" s="31">
        <f t="shared" si="8"/>
        <v>3.4250000000000016</v>
      </c>
      <c r="BF25" s="31">
        <f t="shared" si="9"/>
        <v>-0.79545454545454497</v>
      </c>
      <c r="BG25" s="31">
        <f t="shared" si="10"/>
        <v>1.7833333333333359</v>
      </c>
      <c r="BH25" s="31">
        <f t="shared" si="11"/>
        <v>-2.2583333333333355</v>
      </c>
      <c r="BI25" s="31"/>
      <c r="BJ25" s="31">
        <f t="shared" si="12"/>
        <v>3.4250000000000016</v>
      </c>
      <c r="BK25" s="31">
        <f t="shared" si="13"/>
        <v>-0.79545454545454497</v>
      </c>
      <c r="BL25" s="31">
        <f t="shared" si="14"/>
        <v>1</v>
      </c>
      <c r="BM25" s="31">
        <f t="shared" si="15"/>
        <v>1.7833333333333359</v>
      </c>
      <c r="BN25" s="31">
        <f t="shared" si="16"/>
        <v>-2.2583333333333355</v>
      </c>
      <c r="BO25" s="31"/>
      <c r="BP25" s="31"/>
      <c r="CI25" s="32" t="s">
        <v>311</v>
      </c>
      <c r="CJ25" s="8" t="s">
        <v>20</v>
      </c>
      <c r="CK25" s="2">
        <v>-2.2583333333333355</v>
      </c>
      <c r="CL25" s="2">
        <v>1.7833333333333359</v>
      </c>
      <c r="CM25" s="2">
        <v>0</v>
      </c>
      <c r="CN25" s="2">
        <v>0</v>
      </c>
      <c r="CP25" s="35" t="s">
        <v>382</v>
      </c>
      <c r="CQ25" s="35">
        <v>0.14491454403699691</v>
      </c>
      <c r="CR25" s="35">
        <v>0.10242476548165334</v>
      </c>
      <c r="CS25" s="35">
        <v>1.4148389147442517</v>
      </c>
      <c r="CT25" s="35">
        <v>0.16031795682606403</v>
      </c>
      <c r="CU25" s="35">
        <v>-5.8370262836485221E-2</v>
      </c>
      <c r="CV25" s="35">
        <v>0.34819935091047904</v>
      </c>
      <c r="CW25" s="35">
        <v>-5.8370262836485221E-2</v>
      </c>
      <c r="CX25" s="35">
        <v>0.34819935091047904</v>
      </c>
    </row>
    <row r="26" spans="1:102" ht="14.4" x14ac:dyDescent="0.3">
      <c r="A26" s="32" t="s">
        <v>312</v>
      </c>
      <c r="B26" s="8" t="s">
        <v>21</v>
      </c>
      <c r="C26" s="8">
        <v>0.61965206118800098</v>
      </c>
      <c r="D26" s="12">
        <f t="shared" si="2"/>
        <v>8.2249999999999996</v>
      </c>
      <c r="E26" s="12">
        <f t="shared" si="3"/>
        <v>1.6666666666666661</v>
      </c>
      <c r="F26" s="12">
        <f t="shared" si="4"/>
        <v>-3.6833333333333327</v>
      </c>
      <c r="G26" s="12">
        <f t="shared" si="5"/>
        <v>-2.2100000000000004</v>
      </c>
      <c r="H26" s="12"/>
      <c r="I26" s="9"/>
      <c r="J26" s="9"/>
      <c r="K26" s="9"/>
      <c r="L26" s="9"/>
      <c r="M26" s="9"/>
      <c r="N26" s="9"/>
      <c r="O26" s="10">
        <v>6.5583333333333336</v>
      </c>
      <c r="P26" s="10">
        <v>6.1166666666666671</v>
      </c>
      <c r="Q26" s="10">
        <v>5.7333333333333343</v>
      </c>
      <c r="R26" s="10">
        <v>5.833333333333333</v>
      </c>
      <c r="S26" s="10">
        <v>6.666666666666667</v>
      </c>
      <c r="T26" s="10">
        <v>7.0916666666666677</v>
      </c>
      <c r="U26" s="10">
        <v>8.2249999999999996</v>
      </c>
      <c r="V26" s="10">
        <v>7.3499999999999988</v>
      </c>
      <c r="W26" s="10">
        <v>5.0916666666666668</v>
      </c>
      <c r="X26" s="10">
        <v>4.6916666666666673</v>
      </c>
      <c r="Y26" s="10">
        <v>4.5916666666666677</v>
      </c>
      <c r="Z26" s="10">
        <v>4.2666666666666675</v>
      </c>
      <c r="AA26" s="10">
        <v>4.0583333333333336</v>
      </c>
      <c r="AB26" s="10">
        <v>3.7666666666666675</v>
      </c>
      <c r="AC26" s="10">
        <v>4.541666666666667</v>
      </c>
      <c r="AD26" s="10">
        <v>6.2583333333333337</v>
      </c>
      <c r="AE26" s="10">
        <v>6.5249999999999995</v>
      </c>
      <c r="AF26" s="10">
        <v>5.9749999999999988</v>
      </c>
      <c r="AG26" s="10">
        <v>5.2</v>
      </c>
      <c r="AH26" s="10">
        <v>5.0166666666666675</v>
      </c>
      <c r="AI26" s="10">
        <v>4.9083333333333323</v>
      </c>
      <c r="AJ26" s="10">
        <v>4.7083333333333339</v>
      </c>
      <c r="AK26" s="10">
        <v>4.2583333333333337</v>
      </c>
      <c r="AL26" s="10">
        <v>3.6333333333333333</v>
      </c>
      <c r="AM26" s="10">
        <v>3.5500000000000003</v>
      </c>
      <c r="AN26" s="10">
        <v>4.0583333333333336</v>
      </c>
      <c r="AO26" s="10">
        <v>4.4749999999999996</v>
      </c>
      <c r="AP26" s="10">
        <v>4.4749999999999996</v>
      </c>
      <c r="AQ26" s="10">
        <v>4.2916666666666661</v>
      </c>
      <c r="AR26" s="10">
        <v>4.1166666666666663</v>
      </c>
      <c r="AS26" s="10">
        <v>3.8249999999999997</v>
      </c>
      <c r="AT26" s="10">
        <v>3.4333333333333331</v>
      </c>
      <c r="AU26" s="10">
        <v>4.3</v>
      </c>
      <c r="AV26" s="10">
        <v>7.4000000000000012</v>
      </c>
      <c r="AW26" s="10">
        <v>7.8083333333333327</v>
      </c>
      <c r="AX26" s="10">
        <v>7.0583333333333345</v>
      </c>
      <c r="AY26" s="10">
        <v>6.7454545454545443</v>
      </c>
      <c r="BB26" s="10">
        <f t="shared" si="6"/>
        <v>7.8083333333333327</v>
      </c>
      <c r="BC26" s="10">
        <f t="shared" si="7"/>
        <v>-0.3128787878787902</v>
      </c>
      <c r="BE26" s="31">
        <f t="shared" si="8"/>
        <v>4.375</v>
      </c>
      <c r="BF26" s="31">
        <f t="shared" si="9"/>
        <v>-1.0628787878787884</v>
      </c>
      <c r="BG26" s="31">
        <f t="shared" si="10"/>
        <v>2.3916666666666666</v>
      </c>
      <c r="BH26" s="31">
        <f t="shared" si="11"/>
        <v>-3.1333333333333329</v>
      </c>
      <c r="BI26" s="31"/>
      <c r="BJ26" s="31">
        <f t="shared" si="12"/>
        <v>4.375</v>
      </c>
      <c r="BK26" s="31">
        <f t="shared" si="13"/>
        <v>-1.0628787878787884</v>
      </c>
      <c r="BL26" s="31">
        <f t="shared" si="14"/>
        <v>1</v>
      </c>
      <c r="BM26" s="31">
        <f t="shared" si="15"/>
        <v>2.3916666666666666</v>
      </c>
      <c r="BN26" s="31">
        <f t="shared" si="16"/>
        <v>-3.1333333333333329</v>
      </c>
      <c r="BO26" s="31"/>
      <c r="BP26" s="31"/>
      <c r="CI26" s="32" t="s">
        <v>312</v>
      </c>
      <c r="CJ26" s="8" t="s">
        <v>21</v>
      </c>
      <c r="CK26" s="2">
        <v>-3.1333333333333329</v>
      </c>
      <c r="CL26" s="2">
        <v>2.3916666666666666</v>
      </c>
      <c r="CM26" s="2">
        <v>0</v>
      </c>
      <c r="CN26" s="2">
        <v>0</v>
      </c>
      <c r="CP26"/>
      <c r="CQ26"/>
      <c r="CR26"/>
      <c r="CS26"/>
      <c r="CT26"/>
      <c r="CU26"/>
      <c r="CV26"/>
      <c r="CW26"/>
      <c r="CX26"/>
    </row>
    <row r="27" spans="1:102" ht="14.4" x14ac:dyDescent="0.3">
      <c r="A27" s="32" t="s">
        <v>313</v>
      </c>
      <c r="B27" s="8" t="s">
        <v>22</v>
      </c>
      <c r="C27" s="8">
        <v>0.62918099470710098</v>
      </c>
      <c r="D27" s="12">
        <f t="shared" si="2"/>
        <v>7.966666666666665</v>
      </c>
      <c r="E27" s="12">
        <f t="shared" si="3"/>
        <v>-1.9000000000000021</v>
      </c>
      <c r="F27" s="12">
        <f t="shared" si="4"/>
        <v>-1.6166666666666645</v>
      </c>
      <c r="G27" s="12">
        <f t="shared" si="5"/>
        <v>0.85087719298245401</v>
      </c>
      <c r="H27" s="12"/>
      <c r="I27" s="9"/>
      <c r="J27" s="9"/>
      <c r="K27" s="9"/>
      <c r="L27" s="9"/>
      <c r="M27" s="9"/>
      <c r="N27" s="9"/>
      <c r="O27" s="10">
        <v>9.8666666666666671</v>
      </c>
      <c r="P27" s="10">
        <v>7.875</v>
      </c>
      <c r="Q27" s="10">
        <v>6.166666666666667</v>
      </c>
      <c r="R27" s="10">
        <v>5.4583333333333321</v>
      </c>
      <c r="S27" s="10">
        <v>5.6749999999999998</v>
      </c>
      <c r="T27" s="10">
        <v>6.4666666666666677</v>
      </c>
      <c r="U27" s="10">
        <v>7.966666666666665</v>
      </c>
      <c r="V27" s="10">
        <v>7.0333333333333341</v>
      </c>
      <c r="W27" s="10">
        <v>4.8166666666666655</v>
      </c>
      <c r="X27" s="10">
        <v>4.0666666666666673</v>
      </c>
      <c r="Y27" s="10">
        <v>3.9916666666666667</v>
      </c>
      <c r="Z27" s="10">
        <v>3.3333333333333339</v>
      </c>
      <c r="AA27" s="10">
        <v>3.2916666666666665</v>
      </c>
      <c r="AB27" s="10">
        <v>4.1583333333333332</v>
      </c>
      <c r="AC27" s="10">
        <v>6.3500000000000005</v>
      </c>
      <c r="AD27" s="10">
        <v>8.8249999999999975</v>
      </c>
      <c r="AE27" s="10">
        <v>8.8666666666666671</v>
      </c>
      <c r="AF27" s="10">
        <v>7.3500000000000005</v>
      </c>
      <c r="AG27" s="10">
        <v>6.2333333333333343</v>
      </c>
      <c r="AH27" s="10">
        <v>5.4833333333333334</v>
      </c>
      <c r="AI27" s="10">
        <v>4.5916666666666659</v>
      </c>
      <c r="AJ27" s="10">
        <v>4.0666666666666664</v>
      </c>
      <c r="AK27" s="10">
        <v>3.3916666666666657</v>
      </c>
      <c r="AL27" s="10">
        <v>3.3000000000000003</v>
      </c>
      <c r="AM27" s="10">
        <v>2.7333333333333338</v>
      </c>
      <c r="AN27" s="10">
        <v>3.6999999999999997</v>
      </c>
      <c r="AO27" s="10">
        <v>5.3</v>
      </c>
      <c r="AP27" s="10">
        <v>5.8083333333333327</v>
      </c>
      <c r="AQ27" s="10">
        <v>5.2166666666666668</v>
      </c>
      <c r="AR27" s="10">
        <v>4.8416666666666659</v>
      </c>
      <c r="AS27" s="10">
        <v>4.7750000000000004</v>
      </c>
      <c r="AT27" s="10">
        <v>4.5166666666666666</v>
      </c>
      <c r="AU27" s="10">
        <v>5.375</v>
      </c>
      <c r="AV27" s="10">
        <v>8.1666666666666661</v>
      </c>
      <c r="AW27" s="10">
        <v>8.3083333333333336</v>
      </c>
      <c r="AX27" s="10">
        <v>7.3583333333333334</v>
      </c>
      <c r="AY27" s="10">
        <v>6.4272727272727259</v>
      </c>
      <c r="BB27" s="10">
        <f t="shared" si="6"/>
        <v>8.3083333333333336</v>
      </c>
      <c r="BC27" s="10">
        <f t="shared" si="7"/>
        <v>-0.93106060606060748</v>
      </c>
      <c r="BE27" s="31">
        <f t="shared" si="8"/>
        <v>3.791666666666667</v>
      </c>
      <c r="BF27" s="31">
        <f t="shared" si="9"/>
        <v>-1.8810606060606077</v>
      </c>
      <c r="BG27" s="31">
        <f t="shared" si="10"/>
        <v>2.5083333333333329</v>
      </c>
      <c r="BH27" s="31">
        <f t="shared" si="11"/>
        <v>-3.1499999999999995</v>
      </c>
      <c r="BI27" s="31"/>
      <c r="BJ27" s="31">
        <f t="shared" si="12"/>
        <v>3.791666666666667</v>
      </c>
      <c r="BK27" s="31">
        <f t="shared" si="13"/>
        <v>-1.8810606060606077</v>
      </c>
      <c r="BL27" s="31">
        <f t="shared" si="14"/>
        <v>1</v>
      </c>
      <c r="BM27" s="31">
        <f t="shared" si="15"/>
        <v>2.5083333333333329</v>
      </c>
      <c r="BN27" s="31">
        <f t="shared" si="16"/>
        <v>-3.1499999999999995</v>
      </c>
      <c r="BO27" s="31"/>
      <c r="BP27" s="31"/>
      <c r="CI27" s="32" t="s">
        <v>313</v>
      </c>
      <c r="CJ27" s="8" t="s">
        <v>22</v>
      </c>
      <c r="CK27" s="2">
        <v>-3.1499999999999995</v>
      </c>
      <c r="CL27" s="2">
        <v>2.5083333333333329</v>
      </c>
      <c r="CM27" s="2">
        <v>0</v>
      </c>
      <c r="CN27" s="2">
        <v>0</v>
      </c>
      <c r="CP27"/>
      <c r="CQ27"/>
      <c r="CR27"/>
      <c r="CS27"/>
      <c r="CT27"/>
      <c r="CU27"/>
      <c r="CV27"/>
      <c r="CW27"/>
      <c r="CX27"/>
    </row>
    <row r="28" spans="1:102" ht="14.4" x14ac:dyDescent="0.3">
      <c r="A28" s="32" t="s">
        <v>314</v>
      </c>
      <c r="B28" s="8" t="s">
        <v>23</v>
      </c>
      <c r="C28" s="8">
        <v>0.75082823930329701</v>
      </c>
      <c r="D28" s="12">
        <f t="shared" si="2"/>
        <v>15.575000000000001</v>
      </c>
      <c r="E28" s="12">
        <f t="shared" si="3"/>
        <v>6.125</v>
      </c>
      <c r="F28" s="12">
        <f t="shared" si="4"/>
        <v>-7.8416666666666677</v>
      </c>
      <c r="G28" s="12">
        <f t="shared" si="5"/>
        <v>-1.2802721088435376</v>
      </c>
      <c r="H28" s="12"/>
      <c r="I28" s="9"/>
      <c r="J28" s="9"/>
      <c r="K28" s="9"/>
      <c r="L28" s="9"/>
      <c r="M28" s="9"/>
      <c r="N28" s="9"/>
      <c r="O28" s="10">
        <v>9.4500000000000011</v>
      </c>
      <c r="P28" s="10">
        <v>8.2416666666666671</v>
      </c>
      <c r="Q28" s="10">
        <v>7.0583333333333327</v>
      </c>
      <c r="R28" s="10">
        <v>7.8833333333333329</v>
      </c>
      <c r="S28" s="10">
        <v>12.125000000000002</v>
      </c>
      <c r="T28" s="10">
        <v>12.5</v>
      </c>
      <c r="U28" s="10">
        <v>15.575000000000001</v>
      </c>
      <c r="V28" s="10">
        <v>14.674999999999999</v>
      </c>
      <c r="W28" s="10">
        <v>11.366666666666667</v>
      </c>
      <c r="X28" s="10">
        <v>10.050000000000002</v>
      </c>
      <c r="Y28" s="10">
        <v>8.9</v>
      </c>
      <c r="Z28" s="10">
        <v>8.3250000000000011</v>
      </c>
      <c r="AA28" s="10">
        <v>7.5666666666666655</v>
      </c>
      <c r="AB28" s="10">
        <v>7.2166666666666677</v>
      </c>
      <c r="AC28" s="10">
        <v>7.7333333333333334</v>
      </c>
      <c r="AD28" s="10">
        <v>9.2916666666666661</v>
      </c>
      <c r="AE28" s="10">
        <v>9.15</v>
      </c>
      <c r="AF28" s="10">
        <v>7.3916666666666648</v>
      </c>
      <c r="AG28" s="10">
        <v>6.1416666666666666</v>
      </c>
      <c r="AH28" s="10">
        <v>5.333333333333333</v>
      </c>
      <c r="AI28" s="10">
        <v>4.9249999999999989</v>
      </c>
      <c r="AJ28" s="10">
        <v>4.3166666666666673</v>
      </c>
      <c r="AK28" s="10">
        <v>3.9833333333333338</v>
      </c>
      <c r="AL28" s="10">
        <v>3.7750000000000004</v>
      </c>
      <c r="AM28" s="10">
        <v>3.7166666666666668</v>
      </c>
      <c r="AN28" s="10">
        <v>5.2</v>
      </c>
      <c r="AO28" s="10">
        <v>6.2416666666666671</v>
      </c>
      <c r="AP28" s="10">
        <v>7.1000000000000005</v>
      </c>
      <c r="AQ28" s="10">
        <v>7.0333333333333341</v>
      </c>
      <c r="AR28" s="10">
        <v>6.8500000000000014</v>
      </c>
      <c r="AS28" s="10">
        <v>6.8833333333333337</v>
      </c>
      <c r="AT28" s="10">
        <v>7.0750000000000002</v>
      </c>
      <c r="AU28" s="10">
        <v>8.3000000000000007</v>
      </c>
      <c r="AV28" s="10">
        <v>13.416666666666666</v>
      </c>
      <c r="AW28" s="10">
        <v>12.641666666666666</v>
      </c>
      <c r="AX28" s="10">
        <v>10.316666666666668</v>
      </c>
      <c r="AY28" s="10">
        <v>8.8545454545454554</v>
      </c>
      <c r="BB28" s="10">
        <f t="shared" si="6"/>
        <v>12.641666666666666</v>
      </c>
      <c r="BC28" s="10">
        <f t="shared" si="7"/>
        <v>-1.4621212121212128</v>
      </c>
      <c r="BE28" s="31">
        <f t="shared" si="8"/>
        <v>5.5666666666666655</v>
      </c>
      <c r="BF28" s="31">
        <f t="shared" si="9"/>
        <v>-3.7871212121212103</v>
      </c>
      <c r="BG28" s="31">
        <f t="shared" si="10"/>
        <v>7.6916666666666682</v>
      </c>
      <c r="BH28" s="31">
        <f t="shared" si="11"/>
        <v>-4.2083333333333339</v>
      </c>
      <c r="BI28" s="31"/>
      <c r="BJ28" s="31">
        <f t="shared" si="12"/>
        <v>5.5666666666666655</v>
      </c>
      <c r="BK28" s="31">
        <f t="shared" si="13"/>
        <v>-3.7871212121212103</v>
      </c>
      <c r="BL28" s="31">
        <f t="shared" si="14"/>
        <v>1</v>
      </c>
      <c r="BM28" s="31">
        <f t="shared" si="15"/>
        <v>7.6916666666666682</v>
      </c>
      <c r="BN28" s="31">
        <f t="shared" si="16"/>
        <v>-4.2083333333333339</v>
      </c>
      <c r="BO28" s="31"/>
      <c r="BP28" s="31"/>
      <c r="CI28" s="32" t="s">
        <v>314</v>
      </c>
      <c r="CJ28" s="8" t="s">
        <v>23</v>
      </c>
      <c r="CK28" s="2">
        <v>-4.2083333333333339</v>
      </c>
      <c r="CL28" s="2">
        <v>7.6916666666666682</v>
      </c>
      <c r="CM28" s="2">
        <v>0</v>
      </c>
      <c r="CN28" s="2">
        <v>0</v>
      </c>
      <c r="CP28"/>
      <c r="CQ28"/>
      <c r="CR28"/>
      <c r="CS28"/>
      <c r="CT28"/>
      <c r="CU28"/>
      <c r="CV28"/>
      <c r="CW28"/>
      <c r="CX28"/>
    </row>
    <row r="29" spans="1:102" ht="14.4" x14ac:dyDescent="0.3">
      <c r="A29" s="32" t="s">
        <v>315</v>
      </c>
      <c r="B29" s="8" t="s">
        <v>24</v>
      </c>
      <c r="C29" s="8">
        <v>0.66168666256956099</v>
      </c>
      <c r="D29" s="12">
        <f t="shared" si="2"/>
        <v>8.0250000000000004</v>
      </c>
      <c r="E29" s="12">
        <f t="shared" si="3"/>
        <v>2.1916666666666673</v>
      </c>
      <c r="F29" s="12">
        <f t="shared" si="4"/>
        <v>-3.2333333333333343</v>
      </c>
      <c r="G29" s="12">
        <f t="shared" si="5"/>
        <v>-1.4752851711026616</v>
      </c>
      <c r="H29" s="12"/>
      <c r="I29" s="9"/>
      <c r="J29" s="9"/>
      <c r="K29" s="9"/>
      <c r="L29" s="9"/>
      <c r="M29" s="9"/>
      <c r="N29" s="9"/>
      <c r="O29" s="10">
        <v>5.833333333333333</v>
      </c>
      <c r="P29" s="10">
        <v>5.3416666666666677</v>
      </c>
      <c r="Q29" s="10">
        <v>3.9499999999999993</v>
      </c>
      <c r="R29" s="10">
        <v>4.3166666666666664</v>
      </c>
      <c r="S29" s="10">
        <v>5.916666666666667</v>
      </c>
      <c r="T29" s="10">
        <v>5.6916666666666673</v>
      </c>
      <c r="U29" s="10">
        <v>8.0250000000000004</v>
      </c>
      <c r="V29" s="10">
        <v>7.9250000000000007</v>
      </c>
      <c r="W29" s="10">
        <v>6.2666666666666666</v>
      </c>
      <c r="X29" s="10">
        <v>5.9916666666666671</v>
      </c>
      <c r="Y29" s="10">
        <v>5.5999999999999988</v>
      </c>
      <c r="Z29" s="10">
        <v>5.1000000000000005</v>
      </c>
      <c r="AA29" s="10">
        <v>4.3416666666666668</v>
      </c>
      <c r="AB29" s="10">
        <v>4.3666666666666663</v>
      </c>
      <c r="AC29" s="10">
        <v>4.7916666666666661</v>
      </c>
      <c r="AD29" s="10">
        <v>5.2000000000000011</v>
      </c>
      <c r="AE29" s="10">
        <v>5.1250000000000009</v>
      </c>
      <c r="AF29" s="10">
        <v>4.916666666666667</v>
      </c>
      <c r="AG29" s="10">
        <v>4.0583333333333327</v>
      </c>
      <c r="AH29" s="10">
        <v>3.7083333333333335</v>
      </c>
      <c r="AI29" s="10">
        <v>3.9083333333333332</v>
      </c>
      <c r="AJ29" s="10">
        <v>3.3000000000000003</v>
      </c>
      <c r="AK29" s="10">
        <v>2.75</v>
      </c>
      <c r="AL29" s="10">
        <v>2.7999999999999994</v>
      </c>
      <c r="AM29" s="10">
        <v>3.0916666666666663</v>
      </c>
      <c r="AN29" s="10">
        <v>3.8583333333333329</v>
      </c>
      <c r="AO29" s="10">
        <v>4.5749999999999993</v>
      </c>
      <c r="AP29" s="10">
        <v>4.8583333333333334</v>
      </c>
      <c r="AQ29" s="10">
        <v>4.6416666666666666</v>
      </c>
      <c r="AR29" s="10">
        <v>4.166666666666667</v>
      </c>
      <c r="AS29" s="10">
        <v>4.0999999999999996</v>
      </c>
      <c r="AT29" s="10">
        <v>4.6583333333333332</v>
      </c>
      <c r="AU29" s="10">
        <v>5.4416666666666664</v>
      </c>
      <c r="AV29" s="10">
        <v>7.9750000000000005</v>
      </c>
      <c r="AW29" s="10">
        <v>7.3333333333333321</v>
      </c>
      <c r="AX29" s="10">
        <v>6.4250000000000007</v>
      </c>
      <c r="AY29" s="10">
        <v>5.7272727272727275</v>
      </c>
      <c r="BB29" s="10">
        <f t="shared" si="6"/>
        <v>7.3333333333333321</v>
      </c>
      <c r="BC29" s="10">
        <f t="shared" si="7"/>
        <v>-0.6977272727272732</v>
      </c>
      <c r="BE29" s="31">
        <f t="shared" si="8"/>
        <v>2.6749999999999989</v>
      </c>
      <c r="BF29" s="31">
        <f t="shared" si="9"/>
        <v>-1.6060606060606046</v>
      </c>
      <c r="BG29" s="31">
        <f t="shared" si="10"/>
        <v>3.7083333333333339</v>
      </c>
      <c r="BH29" s="31">
        <f t="shared" si="11"/>
        <v>-1.7583333333333337</v>
      </c>
      <c r="BI29" s="31"/>
      <c r="BJ29" s="31">
        <f t="shared" si="12"/>
        <v>2.6749999999999989</v>
      </c>
      <c r="BK29" s="31">
        <f t="shared" si="13"/>
        <v>-1.6060606060606046</v>
      </c>
      <c r="BL29" s="31">
        <f t="shared" si="14"/>
        <v>1</v>
      </c>
      <c r="BM29" s="31">
        <f t="shared" si="15"/>
        <v>3.7083333333333339</v>
      </c>
      <c r="BN29" s="31">
        <f t="shared" si="16"/>
        <v>-1.7583333333333337</v>
      </c>
      <c r="BO29" s="31"/>
      <c r="BP29" s="31"/>
      <c r="CI29" s="32" t="s">
        <v>315</v>
      </c>
      <c r="CJ29" s="8" t="s">
        <v>24</v>
      </c>
      <c r="CK29" s="2">
        <v>-1.7583333333333337</v>
      </c>
      <c r="CL29" s="2">
        <v>3.7083333333333339</v>
      </c>
      <c r="CM29" s="2">
        <v>0</v>
      </c>
      <c r="CN29" s="2">
        <v>0</v>
      </c>
    </row>
    <row r="30" spans="1:102" ht="14.4" x14ac:dyDescent="0.3">
      <c r="A30" s="32" t="s">
        <v>316</v>
      </c>
      <c r="B30" s="8" t="s">
        <v>25</v>
      </c>
      <c r="C30" s="8">
        <v>0.71742997634031502</v>
      </c>
      <c r="D30" s="12">
        <f t="shared" si="2"/>
        <v>11.433333333333332</v>
      </c>
      <c r="E30" s="12">
        <f t="shared" si="3"/>
        <v>4.8083333333333318</v>
      </c>
      <c r="F30" s="12">
        <f t="shared" si="4"/>
        <v>-3.7249999999999996</v>
      </c>
      <c r="G30" s="12">
        <f t="shared" si="5"/>
        <v>-0.77469670710571936</v>
      </c>
      <c r="H30" s="12"/>
      <c r="I30" s="9"/>
      <c r="J30" s="9"/>
      <c r="K30" s="9"/>
      <c r="L30" s="9"/>
      <c r="M30" s="9"/>
      <c r="N30" s="9"/>
      <c r="O30" s="10">
        <v>6.625</v>
      </c>
      <c r="P30" s="10">
        <v>7.4750000000000005</v>
      </c>
      <c r="Q30" s="10">
        <v>7.0249999999999986</v>
      </c>
      <c r="R30" s="10">
        <v>5.708333333333333</v>
      </c>
      <c r="S30" s="10">
        <v>7.5750000000000002</v>
      </c>
      <c r="T30" s="10">
        <v>8.7500000000000018</v>
      </c>
      <c r="U30" s="10">
        <v>11.433333333333332</v>
      </c>
      <c r="V30" s="10">
        <v>12.558333333333335</v>
      </c>
      <c r="W30" s="10">
        <v>10.924999999999997</v>
      </c>
      <c r="X30" s="10">
        <v>10.75</v>
      </c>
      <c r="Y30" s="10">
        <v>11.983333333333334</v>
      </c>
      <c r="Z30" s="10">
        <v>10.4</v>
      </c>
      <c r="AA30" s="10">
        <v>8.65</v>
      </c>
      <c r="AB30" s="10">
        <v>8.0500000000000007</v>
      </c>
      <c r="AC30" s="10">
        <v>7.7083333333333321</v>
      </c>
      <c r="AD30" s="10">
        <v>8.7999999999999989</v>
      </c>
      <c r="AE30" s="10">
        <v>8.3333333333333339</v>
      </c>
      <c r="AF30" s="10">
        <v>6.9499999999999993</v>
      </c>
      <c r="AG30" s="10">
        <v>6.6333333333333337</v>
      </c>
      <c r="AH30" s="10">
        <v>6.5000000000000009</v>
      </c>
      <c r="AI30" s="10">
        <v>6.2666666666666657</v>
      </c>
      <c r="AJ30" s="10">
        <v>5.9833333333333334</v>
      </c>
      <c r="AK30" s="10">
        <v>5.4750000000000005</v>
      </c>
      <c r="AL30" s="10">
        <v>5.2666666666666666</v>
      </c>
      <c r="AM30" s="10">
        <v>5.6833333333333336</v>
      </c>
      <c r="AN30" s="10">
        <v>5.6166666666666671</v>
      </c>
      <c r="AO30" s="10">
        <v>6.7166666666666677</v>
      </c>
      <c r="AP30" s="10">
        <v>6.4166666666666679</v>
      </c>
      <c r="AQ30" s="10">
        <v>6.3416666666666659</v>
      </c>
      <c r="AR30" s="10">
        <v>7.7666666666666657</v>
      </c>
      <c r="AS30" s="10">
        <v>6.7833333333333323</v>
      </c>
      <c r="AT30" s="10">
        <v>6.3000000000000007</v>
      </c>
      <c r="AU30" s="10">
        <v>6.8333333333333348</v>
      </c>
      <c r="AV30" s="10">
        <v>9.4</v>
      </c>
      <c r="AW30" s="10">
        <v>10.491666666666667</v>
      </c>
      <c r="AX30" s="10">
        <v>10.666666666666666</v>
      </c>
      <c r="AY30" s="10">
        <v>9.081818181818182</v>
      </c>
      <c r="BB30" s="10">
        <f t="shared" si="6"/>
        <v>10.491666666666667</v>
      </c>
      <c r="BC30" s="10">
        <f t="shared" si="7"/>
        <v>-1.5848484848484841</v>
      </c>
      <c r="BE30" s="31">
        <f t="shared" si="8"/>
        <v>4.1916666666666664</v>
      </c>
      <c r="BF30" s="31">
        <f t="shared" si="9"/>
        <v>-1.4098484848484851</v>
      </c>
      <c r="BG30" s="31">
        <f t="shared" si="10"/>
        <v>5.7249999999999988</v>
      </c>
      <c r="BH30" s="31">
        <f t="shared" si="11"/>
        <v>-0.50833333333333464</v>
      </c>
      <c r="BI30" s="31"/>
      <c r="BJ30" s="31">
        <f t="shared" si="12"/>
        <v>4.1916666666666664</v>
      </c>
      <c r="BK30" s="31">
        <f t="shared" si="13"/>
        <v>-1.4098484848484851</v>
      </c>
      <c r="BL30" s="31">
        <f t="shared" si="14"/>
        <v>0</v>
      </c>
      <c r="BM30" s="31">
        <f t="shared" si="15"/>
        <v>6.8500000000000023</v>
      </c>
      <c r="BN30" s="31">
        <f t="shared" si="16"/>
        <v>-1.8083333333333353</v>
      </c>
      <c r="BO30" s="31"/>
      <c r="BP30" s="31"/>
      <c r="CI30" s="32" t="s">
        <v>316</v>
      </c>
      <c r="CJ30" s="8" t="s">
        <v>25</v>
      </c>
      <c r="CK30" s="2">
        <v>-0.50833333333333464</v>
      </c>
      <c r="CL30" s="2">
        <v>5.7249999999999988</v>
      </c>
      <c r="CM30" s="2">
        <v>0</v>
      </c>
      <c r="CN30" s="2">
        <v>0</v>
      </c>
    </row>
    <row r="31" spans="1:102" ht="14.4" x14ac:dyDescent="0.3">
      <c r="A31" s="32" t="s">
        <v>317</v>
      </c>
      <c r="B31" s="8" t="s">
        <v>26</v>
      </c>
      <c r="C31" s="8">
        <v>0.66655695452569697</v>
      </c>
      <c r="D31" s="12">
        <f t="shared" si="2"/>
        <v>9.1999999999999975</v>
      </c>
      <c r="E31" s="12">
        <f t="shared" si="3"/>
        <v>3.0583333333333318</v>
      </c>
      <c r="F31" s="12">
        <f t="shared" si="4"/>
        <v>-3.4166666666666652</v>
      </c>
      <c r="G31" s="12">
        <f t="shared" si="5"/>
        <v>-1.11716621253406</v>
      </c>
      <c r="H31" s="12"/>
      <c r="I31" s="9"/>
      <c r="J31" s="9"/>
      <c r="K31" s="9"/>
      <c r="L31" s="9"/>
      <c r="M31" s="9"/>
      <c r="N31" s="9"/>
      <c r="O31" s="10">
        <v>6.1416666666666657</v>
      </c>
      <c r="P31" s="10">
        <v>5.9333333333333327</v>
      </c>
      <c r="Q31" s="10">
        <v>4.8166666666666673</v>
      </c>
      <c r="R31" s="10">
        <v>4.6499999999999995</v>
      </c>
      <c r="S31" s="10">
        <v>7.1666666666666652</v>
      </c>
      <c r="T31" s="10">
        <v>7.5166666666666684</v>
      </c>
      <c r="U31" s="10">
        <v>9.1999999999999975</v>
      </c>
      <c r="V31" s="10">
        <v>9.8083333333333336</v>
      </c>
      <c r="W31" s="10">
        <v>7.1499999999999995</v>
      </c>
      <c r="X31" s="10">
        <v>6.4083333333333323</v>
      </c>
      <c r="Y31" s="10">
        <v>6.2333333333333334</v>
      </c>
      <c r="Z31" s="10">
        <v>6.1083333333333334</v>
      </c>
      <c r="AA31" s="10">
        <v>5.6000000000000005</v>
      </c>
      <c r="AB31" s="10">
        <v>5.4666666666666659</v>
      </c>
      <c r="AC31" s="10">
        <v>5.7833333333333323</v>
      </c>
      <c r="AD31" s="10">
        <v>6.5583333333333336</v>
      </c>
      <c r="AE31" s="10">
        <v>6.0249999999999995</v>
      </c>
      <c r="AF31" s="10">
        <v>6.0916666666666677</v>
      </c>
      <c r="AG31" s="10">
        <v>4.9500000000000011</v>
      </c>
      <c r="AH31" s="10">
        <v>4.6749999999999998</v>
      </c>
      <c r="AI31" s="10">
        <v>4.6333333333333346</v>
      </c>
      <c r="AJ31" s="10">
        <v>4.2500000000000009</v>
      </c>
      <c r="AK31" s="10">
        <v>3.9249999999999994</v>
      </c>
      <c r="AL31" s="10">
        <v>3.1083333333333329</v>
      </c>
      <c r="AM31" s="10">
        <v>3.3166666666666664</v>
      </c>
      <c r="AN31" s="10">
        <v>4.4750000000000005</v>
      </c>
      <c r="AO31" s="10">
        <v>5.2166666666666677</v>
      </c>
      <c r="AP31" s="10">
        <v>5.5666666666666664</v>
      </c>
      <c r="AQ31" s="10">
        <v>5.75</v>
      </c>
      <c r="AR31" s="10">
        <v>5.3500000000000005</v>
      </c>
      <c r="AS31" s="10">
        <v>4.8166666666666664</v>
      </c>
      <c r="AT31" s="10">
        <v>5.0416666666666661</v>
      </c>
      <c r="AU31" s="10">
        <v>5.9666666666666659</v>
      </c>
      <c r="AV31" s="10">
        <v>9.4</v>
      </c>
      <c r="AW31" s="10">
        <v>9.341666666666665</v>
      </c>
      <c r="AX31" s="10">
        <v>8.5499999999999989</v>
      </c>
      <c r="AY31" s="10">
        <v>7.1727272727272746</v>
      </c>
      <c r="BB31" s="10">
        <f t="shared" si="6"/>
        <v>9.341666666666665</v>
      </c>
      <c r="BC31" s="10">
        <f t="shared" si="7"/>
        <v>-1.3772727272727243</v>
      </c>
      <c r="BE31" s="31">
        <f t="shared" si="8"/>
        <v>4.2999999999999989</v>
      </c>
      <c r="BF31" s="31">
        <f t="shared" si="9"/>
        <v>-2.1689393939393904</v>
      </c>
      <c r="BG31" s="31">
        <f t="shared" si="10"/>
        <v>4.549999999999998</v>
      </c>
      <c r="BH31" s="31">
        <f t="shared" si="11"/>
        <v>-2.049999999999998</v>
      </c>
      <c r="BI31" s="31"/>
      <c r="BJ31" s="31">
        <f t="shared" si="12"/>
        <v>4.2999999999999989</v>
      </c>
      <c r="BK31" s="31">
        <f t="shared" si="13"/>
        <v>-2.1689393939393904</v>
      </c>
      <c r="BL31" s="31">
        <f t="shared" si="14"/>
        <v>0</v>
      </c>
      <c r="BM31" s="31">
        <f t="shared" si="15"/>
        <v>5.1583333333333341</v>
      </c>
      <c r="BN31" s="31">
        <f t="shared" si="16"/>
        <v>-3.4000000000000012</v>
      </c>
      <c r="BO31" s="31"/>
      <c r="BP31" s="31"/>
      <c r="CI31" s="32" t="s">
        <v>317</v>
      </c>
      <c r="CJ31" s="8" t="s">
        <v>26</v>
      </c>
      <c r="CK31" s="2">
        <v>-2.049999999999998</v>
      </c>
      <c r="CL31" s="2">
        <v>4.549999999999998</v>
      </c>
      <c r="CM31" s="2">
        <v>0</v>
      </c>
      <c r="CN31" s="2">
        <v>0</v>
      </c>
    </row>
    <row r="32" spans="1:102" ht="14.4" x14ac:dyDescent="0.3">
      <c r="A32" s="32" t="s">
        <v>318</v>
      </c>
      <c r="B32" s="8" t="s">
        <v>27</v>
      </c>
      <c r="C32" s="8">
        <v>0.83453370997651999</v>
      </c>
      <c r="D32" s="12">
        <f t="shared" si="2"/>
        <v>8.1166666666666671</v>
      </c>
      <c r="E32" s="12">
        <f t="shared" si="3"/>
        <v>2.4000000000000012</v>
      </c>
      <c r="F32" s="12">
        <f t="shared" si="4"/>
        <v>-2.1000000000000014</v>
      </c>
      <c r="G32" s="12">
        <f t="shared" si="5"/>
        <v>-0.87500000000000011</v>
      </c>
      <c r="H32" s="12"/>
      <c r="I32" s="9"/>
      <c r="J32" s="9"/>
      <c r="K32" s="9"/>
      <c r="L32" s="9"/>
      <c r="M32" s="9"/>
      <c r="N32" s="9"/>
      <c r="O32" s="10">
        <v>5.7166666666666659</v>
      </c>
      <c r="P32" s="10">
        <v>5.7833333333333323</v>
      </c>
      <c r="Q32" s="10">
        <v>5.4166666666666652</v>
      </c>
      <c r="R32" s="10">
        <v>5.3583333333333334</v>
      </c>
      <c r="S32" s="10">
        <v>6.2749999999999995</v>
      </c>
      <c r="T32" s="10">
        <v>6.7833333333333323</v>
      </c>
      <c r="U32" s="10">
        <v>8.1166666666666671</v>
      </c>
      <c r="V32" s="10">
        <v>8.4749999999999996</v>
      </c>
      <c r="W32" s="10">
        <v>7.708333333333333</v>
      </c>
      <c r="X32" s="10">
        <v>7.7249999999999988</v>
      </c>
      <c r="Y32" s="10">
        <v>7.6416666666666666</v>
      </c>
      <c r="Z32" s="10">
        <v>7.1916666666666673</v>
      </c>
      <c r="AA32" s="10">
        <v>6.5583333333333345</v>
      </c>
      <c r="AB32" s="10">
        <v>6.0750000000000002</v>
      </c>
      <c r="AC32" s="10">
        <v>6.0166666666666657</v>
      </c>
      <c r="AD32" s="10">
        <v>6.3083333333333345</v>
      </c>
      <c r="AE32" s="10">
        <v>6.3250000000000002</v>
      </c>
      <c r="AF32" s="10">
        <v>5.8999999999999995</v>
      </c>
      <c r="AG32" s="10">
        <v>5.4749999999999988</v>
      </c>
      <c r="AH32" s="10">
        <v>5.4666666666666659</v>
      </c>
      <c r="AI32" s="10">
        <v>5.4833333333333334</v>
      </c>
      <c r="AJ32" s="10">
        <v>5.383333333333332</v>
      </c>
      <c r="AK32" s="10">
        <v>5.4750000000000005</v>
      </c>
      <c r="AL32" s="10">
        <v>5.2583333333333337</v>
      </c>
      <c r="AM32" s="10">
        <v>4.833333333333333</v>
      </c>
      <c r="AN32" s="10">
        <v>4.4749999999999996</v>
      </c>
      <c r="AO32" s="10">
        <v>4.383333333333332</v>
      </c>
      <c r="AP32" s="10">
        <v>4.2833333333333332</v>
      </c>
      <c r="AQ32" s="10">
        <v>4.0166666666666666</v>
      </c>
      <c r="AR32" s="10">
        <v>3.65</v>
      </c>
      <c r="AS32" s="10">
        <v>3.2416666666666671</v>
      </c>
      <c r="AT32" s="10">
        <v>3.433333333333334</v>
      </c>
      <c r="AU32" s="10">
        <v>4.4916666666666671</v>
      </c>
      <c r="AV32" s="10">
        <v>6.0583333333333336</v>
      </c>
      <c r="AW32" s="10">
        <v>6.8833333333333329</v>
      </c>
      <c r="AX32" s="10">
        <v>6.8500000000000005</v>
      </c>
      <c r="AY32" s="10">
        <v>6.2</v>
      </c>
      <c r="BB32" s="10">
        <f t="shared" si="6"/>
        <v>6.8833333333333329</v>
      </c>
      <c r="BC32" s="10">
        <f t="shared" si="7"/>
        <v>-0.65000000000000036</v>
      </c>
      <c r="BE32" s="31">
        <f t="shared" si="8"/>
        <v>3.4499999999999988</v>
      </c>
      <c r="BF32" s="31">
        <f t="shared" si="9"/>
        <v>-0.68333333333333268</v>
      </c>
      <c r="BG32" s="31">
        <f t="shared" si="10"/>
        <v>2.7583333333333337</v>
      </c>
      <c r="BH32" s="31">
        <f t="shared" si="11"/>
        <v>-0.4083333333333341</v>
      </c>
      <c r="BI32" s="31"/>
      <c r="BJ32" s="31">
        <f t="shared" si="12"/>
        <v>3.4499999999999988</v>
      </c>
      <c r="BK32" s="31">
        <f t="shared" si="13"/>
        <v>-0.68333333333333268</v>
      </c>
      <c r="BL32" s="31">
        <f t="shared" si="14"/>
        <v>0</v>
      </c>
      <c r="BM32" s="31">
        <f t="shared" si="15"/>
        <v>3.1166666666666663</v>
      </c>
      <c r="BN32" s="31">
        <f t="shared" si="16"/>
        <v>-0.75000000000000089</v>
      </c>
      <c r="BO32" s="31"/>
      <c r="BP32" s="31"/>
      <c r="CI32" s="32" t="s">
        <v>318</v>
      </c>
      <c r="CJ32" s="8" t="s">
        <v>27</v>
      </c>
      <c r="CK32" s="2">
        <v>-0.4083333333333341</v>
      </c>
      <c r="CL32" s="2">
        <v>2.7583333333333337</v>
      </c>
      <c r="CM32" s="2">
        <v>0</v>
      </c>
      <c r="CN32" s="2">
        <v>0</v>
      </c>
    </row>
    <row r="33" spans="1:92" ht="14.4" x14ac:dyDescent="0.3">
      <c r="A33" s="32" t="s">
        <v>319</v>
      </c>
      <c r="B33" s="8" t="s">
        <v>28</v>
      </c>
      <c r="C33" s="8">
        <v>0.69702913020574198</v>
      </c>
      <c r="D33" s="12">
        <f t="shared" si="2"/>
        <v>5.6500000000000012</v>
      </c>
      <c r="E33" s="12">
        <f t="shared" si="3"/>
        <v>2.4250000000000016</v>
      </c>
      <c r="F33" s="12">
        <f t="shared" si="4"/>
        <v>-3.283333333333335</v>
      </c>
      <c r="G33" s="12">
        <f t="shared" si="5"/>
        <v>-1.3539518900343641</v>
      </c>
      <c r="H33" s="12"/>
      <c r="I33" s="9"/>
      <c r="J33" s="9"/>
      <c r="K33" s="9"/>
      <c r="L33" s="9"/>
      <c r="M33" s="9"/>
      <c r="N33" s="9"/>
      <c r="O33" s="10">
        <v>3.2249999999999996</v>
      </c>
      <c r="P33" s="10">
        <v>3.4499999999999997</v>
      </c>
      <c r="Q33" s="10">
        <v>2.9666666666666672</v>
      </c>
      <c r="R33" s="10">
        <v>2.8166666666666664</v>
      </c>
      <c r="S33" s="10">
        <v>3.8666666666666667</v>
      </c>
      <c r="T33" s="10">
        <v>4.041666666666667</v>
      </c>
      <c r="U33" s="10">
        <v>5.6500000000000012</v>
      </c>
      <c r="V33" s="10">
        <v>5.6499999999999995</v>
      </c>
      <c r="W33" s="10">
        <v>4.4249999999999998</v>
      </c>
      <c r="X33" s="10">
        <v>5.1000000000000005</v>
      </c>
      <c r="Y33" s="10">
        <v>4.9416666666666673</v>
      </c>
      <c r="Z33" s="10">
        <v>4.3666666666666663</v>
      </c>
      <c r="AA33" s="10">
        <v>3.4750000000000001</v>
      </c>
      <c r="AB33" s="10">
        <v>2.8583333333333329</v>
      </c>
      <c r="AC33" s="10">
        <v>2.3666666666666663</v>
      </c>
      <c r="AD33" s="10">
        <v>2.6249999999999996</v>
      </c>
      <c r="AE33" s="10">
        <v>2.8666666666666667</v>
      </c>
      <c r="AF33" s="10">
        <v>2.7666666666666671</v>
      </c>
      <c r="AG33" s="10">
        <v>2.6166666666666671</v>
      </c>
      <c r="AH33" s="10">
        <v>2.6333333333333329</v>
      </c>
      <c r="AI33" s="10">
        <v>2.7416666666666667</v>
      </c>
      <c r="AJ33" s="10">
        <v>2.4333333333333331</v>
      </c>
      <c r="AK33" s="10">
        <v>2.4999999999999996</v>
      </c>
      <c r="AL33" s="10">
        <v>2.7749999999999999</v>
      </c>
      <c r="AM33" s="10">
        <v>2.7999999999999994</v>
      </c>
      <c r="AN33" s="10">
        <v>3.1416666666666671</v>
      </c>
      <c r="AO33" s="10">
        <v>3.7333333333333343</v>
      </c>
      <c r="AP33" s="10">
        <v>3.9999999999999996</v>
      </c>
      <c r="AQ33" s="10">
        <v>3.9333333333333331</v>
      </c>
      <c r="AR33" s="10">
        <v>3.8499999999999996</v>
      </c>
      <c r="AS33" s="10">
        <v>3.0500000000000003</v>
      </c>
      <c r="AT33" s="10">
        <v>2.9583333333333339</v>
      </c>
      <c r="AU33" s="10">
        <v>3.2999999999999994</v>
      </c>
      <c r="AV33" s="10">
        <v>4.6666666666666661</v>
      </c>
      <c r="AW33" s="10">
        <v>4.6916666666666673</v>
      </c>
      <c r="AX33" s="10">
        <v>4.4416666666666664</v>
      </c>
      <c r="AY33" s="10">
        <v>3.9363636363636361</v>
      </c>
      <c r="BB33" s="10">
        <f t="shared" si="6"/>
        <v>4.6916666666666673</v>
      </c>
      <c r="BC33" s="10">
        <f t="shared" si="7"/>
        <v>-0.50530303030303036</v>
      </c>
      <c r="BE33" s="31">
        <f t="shared" si="8"/>
        <v>1.7333333333333334</v>
      </c>
      <c r="BF33" s="31">
        <f t="shared" si="9"/>
        <v>-0.75530303030303125</v>
      </c>
      <c r="BG33" s="31">
        <f t="shared" si="10"/>
        <v>2.8333333333333348</v>
      </c>
      <c r="BH33" s="31">
        <f t="shared" si="11"/>
        <v>-1.2250000000000014</v>
      </c>
      <c r="BI33" s="31"/>
      <c r="BJ33" s="31">
        <f t="shared" si="12"/>
        <v>1.7333333333333334</v>
      </c>
      <c r="BK33" s="31">
        <f t="shared" si="13"/>
        <v>-0.75530303030303125</v>
      </c>
      <c r="BL33" s="31">
        <f t="shared" si="14"/>
        <v>0</v>
      </c>
      <c r="BM33" s="31">
        <f t="shared" si="15"/>
        <v>2.833333333333333</v>
      </c>
      <c r="BN33" s="31">
        <f t="shared" si="16"/>
        <v>-0.54999999999999893</v>
      </c>
      <c r="BO33" s="31"/>
      <c r="BP33" s="31"/>
      <c r="CI33" s="32" t="s">
        <v>319</v>
      </c>
      <c r="CJ33" s="8" t="s">
        <v>28</v>
      </c>
      <c r="CK33" s="2">
        <v>-1.2250000000000014</v>
      </c>
      <c r="CL33" s="2">
        <v>2.8333333333333348</v>
      </c>
      <c r="CM33" s="2">
        <v>0</v>
      </c>
      <c r="CN33" s="2">
        <v>0</v>
      </c>
    </row>
    <row r="34" spans="1:92" ht="14.4" x14ac:dyDescent="0.3">
      <c r="A34" s="32" t="s">
        <v>320</v>
      </c>
      <c r="B34" s="8" t="s">
        <v>29</v>
      </c>
      <c r="C34" s="8">
        <v>0.72019670982475803</v>
      </c>
      <c r="D34" s="12">
        <f t="shared" si="2"/>
        <v>10.666666666666666</v>
      </c>
      <c r="E34" s="12">
        <f t="shared" si="3"/>
        <v>1.4749999999999979</v>
      </c>
      <c r="F34" s="12">
        <f t="shared" si="4"/>
        <v>-5.6416666666666666</v>
      </c>
      <c r="G34" s="12">
        <f t="shared" si="5"/>
        <v>-3.8248587570621524</v>
      </c>
      <c r="H34" s="12"/>
      <c r="I34" s="9"/>
      <c r="J34" s="9"/>
      <c r="K34" s="9"/>
      <c r="L34" s="9"/>
      <c r="M34" s="9"/>
      <c r="N34" s="9"/>
      <c r="O34" s="10">
        <v>9.1916666666666682</v>
      </c>
      <c r="P34" s="10">
        <v>7.2833333333333323</v>
      </c>
      <c r="Q34" s="10">
        <v>4.5583333333333336</v>
      </c>
      <c r="R34" s="10">
        <v>5.0666666666666664</v>
      </c>
      <c r="S34" s="10">
        <v>6.583333333333333</v>
      </c>
      <c r="T34" s="10">
        <v>7.1499999999999995</v>
      </c>
      <c r="U34" s="10">
        <v>10.666666666666666</v>
      </c>
      <c r="V34" s="10">
        <v>10.199999999999999</v>
      </c>
      <c r="W34" s="10">
        <v>7.6916666666666655</v>
      </c>
      <c r="X34" s="10">
        <v>7.9833333333333334</v>
      </c>
      <c r="Y34" s="10">
        <v>6.2749999999999995</v>
      </c>
      <c r="Z34" s="10">
        <v>6.4833333333333334</v>
      </c>
      <c r="AA34" s="10">
        <v>5.3583333333333334</v>
      </c>
      <c r="AB34" s="10">
        <v>4.8499999999999996</v>
      </c>
      <c r="AC34" s="10">
        <v>5.0249999999999995</v>
      </c>
      <c r="AD34" s="10">
        <v>6.0249999999999995</v>
      </c>
      <c r="AE34" s="10">
        <v>7.0083333333333337</v>
      </c>
      <c r="AF34" s="10">
        <v>7.2166666666666659</v>
      </c>
      <c r="AG34" s="10">
        <v>6.3916666666666666</v>
      </c>
      <c r="AH34" s="10">
        <v>5.5916666666666659</v>
      </c>
      <c r="AI34" s="10">
        <v>5.3499999999999988</v>
      </c>
      <c r="AJ34" s="10">
        <v>4.4666666666666659</v>
      </c>
      <c r="AK34" s="10">
        <v>4.4750000000000005</v>
      </c>
      <c r="AL34" s="10">
        <v>4.333333333333333</v>
      </c>
      <c r="AM34" s="10">
        <v>4.166666666666667</v>
      </c>
      <c r="AN34" s="10">
        <v>5.375</v>
      </c>
      <c r="AO34" s="10">
        <v>5.8583333333333334</v>
      </c>
      <c r="AP34" s="10">
        <v>5.3999999999999995</v>
      </c>
      <c r="AQ34" s="10">
        <v>4.4000000000000004</v>
      </c>
      <c r="AR34" s="10">
        <v>4.4666666666666668</v>
      </c>
      <c r="AS34" s="10">
        <v>4.25</v>
      </c>
      <c r="AT34" s="10">
        <v>4.6583333333333341</v>
      </c>
      <c r="AU34" s="10">
        <v>7.0416666666666652</v>
      </c>
      <c r="AV34" s="10">
        <v>11.649999999999999</v>
      </c>
      <c r="AW34" s="10">
        <v>13.733333333333334</v>
      </c>
      <c r="AX34" s="10">
        <v>13.574999999999998</v>
      </c>
      <c r="AY34" s="10">
        <v>11.827272727272726</v>
      </c>
      <c r="BB34" s="10">
        <f t="shared" si="6"/>
        <v>13.733333333333334</v>
      </c>
      <c r="BC34" s="10">
        <f t="shared" si="7"/>
        <v>-1.7477272727272712</v>
      </c>
      <c r="BE34" s="31">
        <f t="shared" si="8"/>
        <v>9.0749999999999993</v>
      </c>
      <c r="BF34" s="31">
        <f t="shared" si="9"/>
        <v>-1.906060606060608</v>
      </c>
      <c r="BG34" s="31">
        <f t="shared" si="10"/>
        <v>5.6</v>
      </c>
      <c r="BH34" s="31">
        <f t="shared" si="11"/>
        <v>-2.9750000000000005</v>
      </c>
      <c r="BI34" s="31"/>
      <c r="BJ34" s="31">
        <f t="shared" si="12"/>
        <v>9.0749999999999993</v>
      </c>
      <c r="BK34" s="31">
        <f t="shared" si="13"/>
        <v>-1.906060606060608</v>
      </c>
      <c r="BL34" s="31">
        <f t="shared" si="14"/>
        <v>1</v>
      </c>
      <c r="BM34" s="31">
        <f t="shared" si="15"/>
        <v>5.6</v>
      </c>
      <c r="BN34" s="31">
        <f t="shared" si="16"/>
        <v>-2.9750000000000005</v>
      </c>
      <c r="BO34" s="31"/>
      <c r="BP34" s="31"/>
      <c r="CI34" s="32" t="s">
        <v>320</v>
      </c>
      <c r="CJ34" s="8" t="s">
        <v>29</v>
      </c>
      <c r="CK34" s="2">
        <v>-2.9750000000000005</v>
      </c>
      <c r="CL34" s="2">
        <v>5.6</v>
      </c>
      <c r="CM34" s="2">
        <v>0</v>
      </c>
      <c r="CN34" s="2">
        <v>0</v>
      </c>
    </row>
    <row r="35" spans="1:92" ht="14.4" x14ac:dyDescent="0.3">
      <c r="A35" s="32" t="s">
        <v>321</v>
      </c>
      <c r="B35" s="8" t="s">
        <v>30</v>
      </c>
      <c r="C35" s="8">
        <v>0.57099549677725803</v>
      </c>
      <c r="D35" s="12">
        <f t="shared" si="2"/>
        <v>6.9166666666666679</v>
      </c>
      <c r="E35" s="12">
        <f t="shared" si="3"/>
        <v>0.19166666666666643</v>
      </c>
      <c r="F35" s="12">
        <f t="shared" si="4"/>
        <v>-1.2416666666666671</v>
      </c>
      <c r="G35" s="12">
        <f t="shared" si="5"/>
        <v>-6.4782608695652275</v>
      </c>
      <c r="H35" s="12"/>
      <c r="I35" s="9"/>
      <c r="J35" s="9"/>
      <c r="K35" s="9"/>
      <c r="L35" s="9"/>
      <c r="M35" s="9"/>
      <c r="N35" s="9"/>
      <c r="O35" s="10">
        <v>6.7250000000000014</v>
      </c>
      <c r="P35" s="10">
        <v>5.55</v>
      </c>
      <c r="Q35" s="10">
        <v>3.8249999999999997</v>
      </c>
      <c r="R35" s="10">
        <v>3.2250000000000001</v>
      </c>
      <c r="S35" s="10">
        <v>4.583333333333333</v>
      </c>
      <c r="T35" s="10">
        <v>5.2500000000000009</v>
      </c>
      <c r="U35" s="10">
        <v>6.9166666666666679</v>
      </c>
      <c r="V35" s="10">
        <v>5.666666666666667</v>
      </c>
      <c r="W35" s="10">
        <v>4.3166666666666655</v>
      </c>
      <c r="X35" s="10">
        <v>3.7083333333333335</v>
      </c>
      <c r="Y35" s="10">
        <v>2.5333333333333337</v>
      </c>
      <c r="Z35" s="10">
        <v>2.2416666666666663</v>
      </c>
      <c r="AA35" s="10">
        <v>2.4416666666666669</v>
      </c>
      <c r="AB35" s="10">
        <v>3.5250000000000004</v>
      </c>
      <c r="AC35" s="10">
        <v>5.6750000000000007</v>
      </c>
      <c r="AD35" s="10">
        <v>7.3249999999999984</v>
      </c>
      <c r="AE35" s="10">
        <v>7.5666666666666673</v>
      </c>
      <c r="AF35" s="10">
        <v>6.3083333333333336</v>
      </c>
      <c r="AG35" s="10">
        <v>4.7749999999999995</v>
      </c>
      <c r="AH35" s="10">
        <v>4.0166666666666666</v>
      </c>
      <c r="AI35" s="10">
        <v>3.6916666666666664</v>
      </c>
      <c r="AJ35" s="10">
        <v>3.1416666666666671</v>
      </c>
      <c r="AK35" s="10">
        <v>2.8833333333333333</v>
      </c>
      <c r="AL35" s="10">
        <v>2.8000000000000003</v>
      </c>
      <c r="AM35" s="10">
        <v>2.6833333333333336</v>
      </c>
      <c r="AN35" s="10">
        <v>3.4333333333333336</v>
      </c>
      <c r="AO35" s="10">
        <v>4.5416666666666679</v>
      </c>
      <c r="AP35" s="10">
        <v>4.458333333333333</v>
      </c>
      <c r="AQ35" s="10">
        <v>3.875</v>
      </c>
      <c r="AR35" s="10">
        <v>3.6250000000000004</v>
      </c>
      <c r="AS35" s="10">
        <v>3.5416666666666674</v>
      </c>
      <c r="AT35" s="10">
        <v>3.5416666666666665</v>
      </c>
      <c r="AU35" s="10">
        <v>3.941666666666666</v>
      </c>
      <c r="AV35" s="10">
        <v>6.2333333333333343</v>
      </c>
      <c r="AW35" s="10">
        <v>6.1333333333333337</v>
      </c>
      <c r="AX35" s="10">
        <v>5.4249999999999998</v>
      </c>
      <c r="AY35" s="10">
        <v>5.3363636363636369</v>
      </c>
      <c r="BB35" s="10">
        <f t="shared" si="6"/>
        <v>6.1333333333333337</v>
      </c>
      <c r="BC35" s="10">
        <f t="shared" si="7"/>
        <v>-8.8636363636362958E-2</v>
      </c>
      <c r="BE35" s="31">
        <f t="shared" si="8"/>
        <v>2.5916666666666672</v>
      </c>
      <c r="BF35" s="31">
        <f t="shared" si="9"/>
        <v>-0.79696969696969688</v>
      </c>
      <c r="BG35" s="31">
        <f t="shared" si="10"/>
        <v>3.6916666666666678</v>
      </c>
      <c r="BH35" s="31">
        <f t="shared" si="11"/>
        <v>-2.6000000000000023</v>
      </c>
      <c r="BI35" s="31"/>
      <c r="BJ35" s="31">
        <f t="shared" si="12"/>
        <v>2.5916666666666672</v>
      </c>
      <c r="BK35" s="31">
        <f t="shared" si="13"/>
        <v>-0.79696969696969688</v>
      </c>
      <c r="BL35" s="31">
        <f t="shared" si="14"/>
        <v>1</v>
      </c>
      <c r="BM35" s="31">
        <f t="shared" si="15"/>
        <v>3.6916666666666678</v>
      </c>
      <c r="BN35" s="31">
        <f t="shared" si="16"/>
        <v>-2.6000000000000023</v>
      </c>
      <c r="BO35" s="31"/>
      <c r="BP35" s="31"/>
      <c r="CI35" s="32" t="s">
        <v>321</v>
      </c>
      <c r="CJ35" s="8" t="s">
        <v>30</v>
      </c>
      <c r="CK35" s="2">
        <v>-2.6000000000000023</v>
      </c>
      <c r="CL35" s="2">
        <v>3.6916666666666678</v>
      </c>
      <c r="CM35" s="2">
        <v>0</v>
      </c>
      <c r="CN35" s="2">
        <v>0</v>
      </c>
    </row>
    <row r="36" spans="1:92" ht="14.4" x14ac:dyDescent="0.3">
      <c r="A36" s="32" t="s">
        <v>322</v>
      </c>
      <c r="B36" s="8" t="s">
        <v>31</v>
      </c>
      <c r="C36" s="8">
        <v>0.66695493411868101</v>
      </c>
      <c r="D36" s="12">
        <f t="shared" si="2"/>
        <v>8.6583333333333332</v>
      </c>
      <c r="E36" s="12">
        <f t="shared" si="3"/>
        <v>-1.8083333333333336</v>
      </c>
      <c r="F36" s="12">
        <f t="shared" si="4"/>
        <v>-3.55</v>
      </c>
      <c r="G36" s="12">
        <f t="shared" si="5"/>
        <v>1.9631336405529951</v>
      </c>
      <c r="H36" s="12"/>
      <c r="I36" s="9"/>
      <c r="J36" s="9"/>
      <c r="K36" s="9"/>
      <c r="L36" s="9"/>
      <c r="M36" s="9"/>
      <c r="N36" s="9"/>
      <c r="O36" s="10">
        <v>10.466666666666667</v>
      </c>
      <c r="P36" s="10">
        <v>9.3166666666666647</v>
      </c>
      <c r="Q36" s="10">
        <v>7.2583333333333329</v>
      </c>
      <c r="R36" s="10">
        <v>6.8583333333333334</v>
      </c>
      <c r="S36" s="10">
        <v>7.2916666666666652</v>
      </c>
      <c r="T36" s="10">
        <v>7.4833333333333334</v>
      </c>
      <c r="U36" s="10">
        <v>8.6583333333333332</v>
      </c>
      <c r="V36" s="10">
        <v>8.0416666666666661</v>
      </c>
      <c r="W36" s="10">
        <v>6.1833333333333336</v>
      </c>
      <c r="X36" s="10">
        <v>5.5999999999999988</v>
      </c>
      <c r="Y36" s="10">
        <v>5.0583333333333336</v>
      </c>
      <c r="Z36" s="10">
        <v>4.0750000000000002</v>
      </c>
      <c r="AA36" s="10">
        <v>3.8083333333333331</v>
      </c>
      <c r="AB36" s="10">
        <v>4.125</v>
      </c>
      <c r="AC36" s="10">
        <v>5.1083333333333334</v>
      </c>
      <c r="AD36" s="10">
        <v>6.7749999999999995</v>
      </c>
      <c r="AE36" s="10">
        <v>8.4166666666666679</v>
      </c>
      <c r="AF36" s="10">
        <v>7.6583333333333323</v>
      </c>
      <c r="AG36" s="10">
        <v>6.8000000000000007</v>
      </c>
      <c r="AH36" s="10">
        <v>6.4583333333333348</v>
      </c>
      <c r="AI36" s="10">
        <v>6.1749999999999998</v>
      </c>
      <c r="AJ36" s="10">
        <v>5.3250000000000002</v>
      </c>
      <c r="AK36" s="10">
        <v>4.5916666666666659</v>
      </c>
      <c r="AL36" s="10">
        <v>4.4499999999999993</v>
      </c>
      <c r="AM36" s="10">
        <v>3.6666666666666679</v>
      </c>
      <c r="AN36" s="10">
        <v>4.3</v>
      </c>
      <c r="AO36" s="10">
        <v>5.7833333333333323</v>
      </c>
      <c r="AP36" s="10">
        <v>5.8500000000000005</v>
      </c>
      <c r="AQ36" s="10">
        <v>4.9249999999999998</v>
      </c>
      <c r="AR36" s="10">
        <v>4.4500000000000011</v>
      </c>
      <c r="AS36" s="10">
        <v>4.6500000000000004</v>
      </c>
      <c r="AT36" s="10">
        <v>4.3083333333333327</v>
      </c>
      <c r="AU36" s="10">
        <v>5.4750000000000005</v>
      </c>
      <c r="AV36" s="10">
        <v>8.9583333333333321</v>
      </c>
      <c r="AW36" s="10">
        <v>9.5833333333333339</v>
      </c>
      <c r="AX36" s="10">
        <v>9.3166666666666682</v>
      </c>
      <c r="AY36" s="10">
        <v>9.4272727272727277</v>
      </c>
      <c r="BB36" s="10">
        <f t="shared" si="6"/>
        <v>9.5833333333333339</v>
      </c>
      <c r="BC36" s="10">
        <f t="shared" si="7"/>
        <v>0.11060606060605949</v>
      </c>
      <c r="BE36" s="31">
        <f t="shared" si="8"/>
        <v>5.2750000000000012</v>
      </c>
      <c r="BF36" s="31">
        <f t="shared" si="9"/>
        <v>-0.15606060606060623</v>
      </c>
      <c r="BG36" s="31">
        <f t="shared" si="10"/>
        <v>1.7999999999999998</v>
      </c>
      <c r="BH36" s="31">
        <f t="shared" si="11"/>
        <v>-2.4749999999999996</v>
      </c>
      <c r="BI36" s="31"/>
      <c r="BJ36" s="31">
        <f t="shared" si="12"/>
        <v>5.2750000000000012</v>
      </c>
      <c r="BK36" s="31">
        <f t="shared" si="13"/>
        <v>-0.15606060606060623</v>
      </c>
      <c r="BL36" s="31">
        <f t="shared" si="14"/>
        <v>1</v>
      </c>
      <c r="BM36" s="31">
        <f t="shared" si="15"/>
        <v>1.7999999999999998</v>
      </c>
      <c r="BN36" s="31">
        <f t="shared" si="16"/>
        <v>-2.4749999999999996</v>
      </c>
      <c r="BO36" s="31"/>
      <c r="BP36" s="31"/>
      <c r="CI36" s="32" t="s">
        <v>322</v>
      </c>
      <c r="CJ36" s="8" t="s">
        <v>31</v>
      </c>
      <c r="CK36" s="2">
        <v>-2.4749999999999996</v>
      </c>
      <c r="CL36" s="2">
        <v>1.7999999999999998</v>
      </c>
      <c r="CM36" s="2">
        <v>0</v>
      </c>
      <c r="CN36" s="2">
        <v>0</v>
      </c>
    </row>
    <row r="37" spans="1:92" ht="14.4" x14ac:dyDescent="0.3">
      <c r="A37" s="32" t="s">
        <v>323</v>
      </c>
      <c r="B37" s="8" t="s">
        <v>32</v>
      </c>
      <c r="C37" s="8">
        <v>0.64142440821188196</v>
      </c>
      <c r="D37" s="12">
        <f t="shared" si="2"/>
        <v>8.9583333333333339</v>
      </c>
      <c r="E37" s="12">
        <f t="shared" si="3"/>
        <v>0.27500000000000036</v>
      </c>
      <c r="F37" s="12">
        <f t="shared" si="4"/>
        <v>-2.1916666666666673</v>
      </c>
      <c r="G37" s="12">
        <f t="shared" si="5"/>
        <v>-7.9696969696969617</v>
      </c>
      <c r="H37" s="12"/>
      <c r="I37" s="9"/>
      <c r="J37" s="9"/>
      <c r="K37" s="9"/>
      <c r="L37" s="9"/>
      <c r="M37" s="9"/>
      <c r="N37" s="9"/>
      <c r="O37" s="10">
        <v>8.6833333333333336</v>
      </c>
      <c r="P37" s="10">
        <v>7.6333333333333329</v>
      </c>
      <c r="Q37" s="10">
        <v>6.333333333333333</v>
      </c>
      <c r="R37" s="10">
        <v>6.541666666666667</v>
      </c>
      <c r="S37" s="10">
        <v>7.5583333333333327</v>
      </c>
      <c r="T37" s="10">
        <v>7.4083333333333323</v>
      </c>
      <c r="U37" s="10">
        <v>8.9583333333333339</v>
      </c>
      <c r="V37" s="10">
        <v>9.4416666666666664</v>
      </c>
      <c r="W37" s="10">
        <v>8.0166666666666639</v>
      </c>
      <c r="X37" s="10">
        <v>8.5833333333333321</v>
      </c>
      <c r="Y37" s="10">
        <v>9.2583333333333329</v>
      </c>
      <c r="Z37" s="10">
        <v>8.9333333333333336</v>
      </c>
      <c r="AA37" s="10">
        <v>7.6083333333333334</v>
      </c>
      <c r="AB37" s="10">
        <v>6.7250000000000014</v>
      </c>
      <c r="AC37" s="10">
        <v>6.7666666666666666</v>
      </c>
      <c r="AD37" s="10">
        <v>7.2500000000000009</v>
      </c>
      <c r="AE37" s="10">
        <v>7.4333333333333336</v>
      </c>
      <c r="AF37" s="10">
        <v>7.1416666666666684</v>
      </c>
      <c r="AG37" s="10">
        <v>6.6416666666666666</v>
      </c>
      <c r="AH37" s="10">
        <v>6.8250000000000002</v>
      </c>
      <c r="AI37" s="10">
        <v>7.3499999999999988</v>
      </c>
      <c r="AJ37" s="10">
        <v>6.6416666666666657</v>
      </c>
      <c r="AK37" s="10">
        <v>6.1916666666666673</v>
      </c>
      <c r="AL37" s="10">
        <v>5.583333333333333</v>
      </c>
      <c r="AM37" s="10">
        <v>5.041666666666667</v>
      </c>
      <c r="AN37" s="10">
        <v>4.9583333333333339</v>
      </c>
      <c r="AO37" s="10">
        <v>5.5166666666666666</v>
      </c>
      <c r="AP37" s="10">
        <v>5.95</v>
      </c>
      <c r="AQ37" s="10">
        <v>5.7666666666666666</v>
      </c>
      <c r="AR37" s="10">
        <v>5.166666666666667</v>
      </c>
      <c r="AS37" s="10">
        <v>4.1166666666666663</v>
      </c>
      <c r="AT37" s="10">
        <v>3.4749999999999996</v>
      </c>
      <c r="AU37" s="10">
        <v>4.5</v>
      </c>
      <c r="AV37" s="10">
        <v>6.8416666666666659</v>
      </c>
      <c r="AW37" s="10">
        <v>7.9333333333333336</v>
      </c>
      <c r="AX37" s="10">
        <v>7.416666666666667</v>
      </c>
      <c r="AY37" s="10">
        <v>6.6818181818181817</v>
      </c>
      <c r="BB37" s="10">
        <f t="shared" si="6"/>
        <v>7.9333333333333336</v>
      </c>
      <c r="BC37" s="10">
        <f t="shared" si="7"/>
        <v>-0.73484848484848531</v>
      </c>
      <c r="BE37" s="31">
        <f t="shared" si="8"/>
        <v>4.4583333333333339</v>
      </c>
      <c r="BF37" s="31">
        <f t="shared" si="9"/>
        <v>-1.2515151515151519</v>
      </c>
      <c r="BG37" s="31">
        <f t="shared" si="10"/>
        <v>2.416666666666667</v>
      </c>
      <c r="BH37" s="31">
        <f t="shared" si="11"/>
        <v>-0.94166666666666998</v>
      </c>
      <c r="BI37" s="31"/>
      <c r="BJ37" s="31">
        <f t="shared" si="12"/>
        <v>4.4583333333333339</v>
      </c>
      <c r="BK37" s="31">
        <f t="shared" si="13"/>
        <v>-1.2515151515151519</v>
      </c>
      <c r="BL37" s="31">
        <f t="shared" si="14"/>
        <v>0</v>
      </c>
      <c r="BM37" s="31">
        <f t="shared" si="15"/>
        <v>2.8999999999999995</v>
      </c>
      <c r="BN37" s="31">
        <f t="shared" si="16"/>
        <v>-0.85833333333333428</v>
      </c>
      <c r="BO37" s="31"/>
      <c r="BP37" s="31"/>
      <c r="CI37" s="32" t="s">
        <v>323</v>
      </c>
      <c r="CJ37" s="8" t="s">
        <v>32</v>
      </c>
      <c r="CK37" s="2">
        <v>-0.94166666666666998</v>
      </c>
      <c r="CL37" s="2">
        <v>2.416666666666667</v>
      </c>
      <c r="CM37" s="2">
        <v>0</v>
      </c>
      <c r="CN37" s="2">
        <v>0</v>
      </c>
    </row>
    <row r="38" spans="1:92" ht="14.4" x14ac:dyDescent="0.3">
      <c r="A38" s="32" t="s">
        <v>324</v>
      </c>
      <c r="B38" s="8" t="s">
        <v>33</v>
      </c>
      <c r="C38" s="8">
        <v>0.60036380143180301</v>
      </c>
      <c r="D38" s="12">
        <f t="shared" si="2"/>
        <v>8.5499999999999989</v>
      </c>
      <c r="E38" s="12">
        <f t="shared" si="3"/>
        <v>-1.6500000000000004</v>
      </c>
      <c r="F38" s="12">
        <f t="shared" si="4"/>
        <v>-3.208333333333333</v>
      </c>
      <c r="G38" s="12">
        <f t="shared" si="5"/>
        <v>1.9444444444444438</v>
      </c>
      <c r="H38" s="12"/>
      <c r="I38" s="9"/>
      <c r="J38" s="9"/>
      <c r="K38" s="9"/>
      <c r="L38" s="9"/>
      <c r="M38" s="9"/>
      <c r="N38" s="9"/>
      <c r="O38" s="10">
        <v>10.199999999999999</v>
      </c>
      <c r="P38" s="10">
        <v>9.1916666666666682</v>
      </c>
      <c r="Q38" s="10">
        <v>7.7666666666666657</v>
      </c>
      <c r="R38" s="10">
        <v>7.1833333333333336</v>
      </c>
      <c r="S38" s="10">
        <v>7.5749999999999984</v>
      </c>
      <c r="T38" s="10">
        <v>7.5249999999999986</v>
      </c>
      <c r="U38" s="10">
        <v>8.5499999999999989</v>
      </c>
      <c r="V38" s="10">
        <v>8.65</v>
      </c>
      <c r="W38" s="10">
        <v>7.1083333333333343</v>
      </c>
      <c r="X38" s="10">
        <v>6.625</v>
      </c>
      <c r="Y38" s="10">
        <v>6.25</v>
      </c>
      <c r="Z38" s="10">
        <v>4.8583333333333343</v>
      </c>
      <c r="AA38" s="10">
        <v>4.2833333333333341</v>
      </c>
      <c r="AB38" s="10">
        <v>4.95</v>
      </c>
      <c r="AC38" s="10">
        <v>5.3416666666666659</v>
      </c>
      <c r="AD38" s="10">
        <v>7.3583333333333334</v>
      </c>
      <c r="AE38" s="10">
        <v>8.65</v>
      </c>
      <c r="AF38" s="10">
        <v>7.8749999999999991</v>
      </c>
      <c r="AG38" s="10">
        <v>6.9249999999999998</v>
      </c>
      <c r="AH38" s="10">
        <v>6.3416666666666659</v>
      </c>
      <c r="AI38" s="10">
        <v>6.3083333333333336</v>
      </c>
      <c r="AJ38" s="10">
        <v>6.4749999999999988</v>
      </c>
      <c r="AK38" s="10">
        <v>5.6499999999999995</v>
      </c>
      <c r="AL38" s="10">
        <v>5.208333333333333</v>
      </c>
      <c r="AM38" s="10">
        <v>4.5249999999999995</v>
      </c>
      <c r="AN38" s="10">
        <v>4.8916666666666666</v>
      </c>
      <c r="AO38" s="10">
        <v>6.2</v>
      </c>
      <c r="AP38" s="10">
        <v>6.416666666666667</v>
      </c>
      <c r="AQ38" s="10">
        <v>5.791666666666667</v>
      </c>
      <c r="AR38" s="10">
        <v>5.041666666666667</v>
      </c>
      <c r="AS38" s="10">
        <v>4.6333333333333329</v>
      </c>
      <c r="AT38" s="10">
        <v>4.5500000000000007</v>
      </c>
      <c r="AU38" s="10">
        <v>5.3833333333333329</v>
      </c>
      <c r="AV38" s="10">
        <v>8.3249999999999993</v>
      </c>
      <c r="AW38" s="10">
        <v>8.6000000000000014</v>
      </c>
      <c r="AX38" s="10">
        <v>8.1666666666666661</v>
      </c>
      <c r="AY38" s="10">
        <v>8.6727272727272737</v>
      </c>
      <c r="BB38" s="10">
        <f t="shared" si="6"/>
        <v>8.6000000000000014</v>
      </c>
      <c r="BC38" s="10">
        <f t="shared" si="7"/>
        <v>0.50606060606060765</v>
      </c>
      <c r="BE38" s="31">
        <f t="shared" si="8"/>
        <v>4.0500000000000007</v>
      </c>
      <c r="BF38" s="31">
        <f t="shared" si="9"/>
        <v>7.2727272727272307E-2</v>
      </c>
      <c r="BG38" s="31">
        <f t="shared" si="10"/>
        <v>1.3666666666666654</v>
      </c>
      <c r="BH38" s="31">
        <f t="shared" si="11"/>
        <v>-1.4416666666666647</v>
      </c>
      <c r="BI38" s="31"/>
      <c r="BJ38" s="31">
        <f t="shared" si="12"/>
        <v>4.0500000000000007</v>
      </c>
      <c r="BK38" s="31">
        <f t="shared" si="13"/>
        <v>7.2727272727272307E-2</v>
      </c>
      <c r="BL38" s="31">
        <f t="shared" si="14"/>
        <v>0</v>
      </c>
      <c r="BM38" s="31">
        <f t="shared" si="15"/>
        <v>1.4666666666666668</v>
      </c>
      <c r="BN38" s="31">
        <f t="shared" si="16"/>
        <v>-2.0250000000000004</v>
      </c>
      <c r="BO38" s="31"/>
      <c r="BP38" s="31"/>
      <c r="CI38" s="32" t="s">
        <v>324</v>
      </c>
      <c r="CJ38" s="8" t="s">
        <v>33</v>
      </c>
      <c r="CK38" s="2">
        <v>-1.4416666666666647</v>
      </c>
      <c r="CL38" s="2">
        <v>1.3666666666666654</v>
      </c>
      <c r="CM38" s="2">
        <v>0</v>
      </c>
      <c r="CN38" s="2">
        <v>0</v>
      </c>
    </row>
    <row r="39" spans="1:92" ht="14.4" x14ac:dyDescent="0.3">
      <c r="A39" s="32" t="s">
        <v>325</v>
      </c>
      <c r="B39" s="8" t="s">
        <v>34</v>
      </c>
      <c r="C39" s="8">
        <v>0.72828810038429104</v>
      </c>
      <c r="D39" s="12">
        <f t="shared" si="2"/>
        <v>9.4749999999999996</v>
      </c>
      <c r="E39" s="12">
        <f t="shared" si="3"/>
        <v>3.166666666666667</v>
      </c>
      <c r="F39" s="12">
        <f t="shared" si="4"/>
        <v>-5.3</v>
      </c>
      <c r="G39" s="12">
        <f t="shared" si="5"/>
        <v>-1.6736842105263157</v>
      </c>
      <c r="H39" s="12"/>
      <c r="I39" s="9"/>
      <c r="J39" s="9"/>
      <c r="K39" s="9"/>
      <c r="L39" s="9"/>
      <c r="M39" s="9"/>
      <c r="N39" s="9"/>
      <c r="O39" s="10">
        <v>6.3083333333333327</v>
      </c>
      <c r="P39" s="10">
        <v>5.9750000000000005</v>
      </c>
      <c r="Q39" s="10">
        <v>4.583333333333333</v>
      </c>
      <c r="R39" s="10">
        <v>4.8250000000000002</v>
      </c>
      <c r="S39" s="10">
        <v>6.4249999999999998</v>
      </c>
      <c r="T39" s="10">
        <v>6.583333333333333</v>
      </c>
      <c r="U39" s="10">
        <v>9.4749999999999996</v>
      </c>
      <c r="V39" s="10">
        <v>8.8416666666666668</v>
      </c>
      <c r="W39" s="10">
        <v>6.7333333333333334</v>
      </c>
      <c r="X39" s="10">
        <v>5.7249999999999988</v>
      </c>
      <c r="Y39" s="10">
        <v>5.3583333333333334</v>
      </c>
      <c r="Z39" s="10">
        <v>4.583333333333333</v>
      </c>
      <c r="AA39" s="10">
        <v>3.7333333333333343</v>
      </c>
      <c r="AB39" s="10">
        <v>3.6250000000000004</v>
      </c>
      <c r="AC39" s="10">
        <v>4.1749999999999998</v>
      </c>
      <c r="AD39" s="10">
        <v>5.9166666666666652</v>
      </c>
      <c r="AE39" s="10">
        <v>6.1500000000000012</v>
      </c>
      <c r="AF39" s="10">
        <v>5.1583333333333341</v>
      </c>
      <c r="AG39" s="10">
        <v>4.45</v>
      </c>
      <c r="AH39" s="10">
        <v>4.4000000000000004</v>
      </c>
      <c r="AI39" s="10">
        <v>4.416666666666667</v>
      </c>
      <c r="AJ39" s="10">
        <v>3.8916666666666657</v>
      </c>
      <c r="AK39" s="10">
        <v>3.5749999999999997</v>
      </c>
      <c r="AL39" s="10">
        <v>3.316666666666666</v>
      </c>
      <c r="AM39" s="10">
        <v>3.7583333333333333</v>
      </c>
      <c r="AN39" s="10">
        <v>5.6333333333333329</v>
      </c>
      <c r="AO39" s="10">
        <v>6.6083333333333343</v>
      </c>
      <c r="AP39" s="10">
        <v>6.458333333333333</v>
      </c>
      <c r="AQ39" s="10">
        <v>5.5166666666666657</v>
      </c>
      <c r="AR39" s="10">
        <v>5.2583333333333337</v>
      </c>
      <c r="AS39" s="10">
        <v>4.7583333333333329</v>
      </c>
      <c r="AT39" s="10">
        <v>4.7666666666666657</v>
      </c>
      <c r="AU39" s="10">
        <v>6.3416666666666677</v>
      </c>
      <c r="AV39" s="10">
        <v>10.458333333333334</v>
      </c>
      <c r="AW39" s="10">
        <v>10.924999999999999</v>
      </c>
      <c r="AX39" s="10">
        <v>10.525</v>
      </c>
      <c r="AY39" s="10">
        <v>9.5727272727272705</v>
      </c>
      <c r="BB39" s="10">
        <f t="shared" si="6"/>
        <v>10.924999999999999</v>
      </c>
      <c r="BC39" s="10">
        <f t="shared" si="7"/>
        <v>-0.95227272727272982</v>
      </c>
      <c r="BE39" s="31">
        <f t="shared" si="8"/>
        <v>6.1583333333333332</v>
      </c>
      <c r="BF39" s="31">
        <f t="shared" si="9"/>
        <v>-1.3522727272727284</v>
      </c>
      <c r="BG39" s="31">
        <f t="shared" si="10"/>
        <v>4.6499999999999995</v>
      </c>
      <c r="BH39" s="31">
        <f t="shared" si="11"/>
        <v>-2.7416666666666663</v>
      </c>
      <c r="BI39" s="31"/>
      <c r="BJ39" s="31">
        <f t="shared" si="12"/>
        <v>6.1583333333333332</v>
      </c>
      <c r="BK39" s="31">
        <f t="shared" si="13"/>
        <v>-1.3522727272727284</v>
      </c>
      <c r="BL39" s="31">
        <f t="shared" si="14"/>
        <v>1</v>
      </c>
      <c r="BM39" s="31">
        <f t="shared" si="15"/>
        <v>4.6499999999999995</v>
      </c>
      <c r="BN39" s="31">
        <f t="shared" si="16"/>
        <v>-2.7416666666666663</v>
      </c>
      <c r="BO39" s="31"/>
      <c r="BP39" s="31"/>
      <c r="CI39" s="32" t="s">
        <v>325</v>
      </c>
      <c r="CJ39" s="8" t="s">
        <v>34</v>
      </c>
      <c r="CK39" s="2">
        <v>-2.7416666666666663</v>
      </c>
      <c r="CL39" s="2">
        <v>4.6499999999999995</v>
      </c>
      <c r="CM39" s="2">
        <v>0</v>
      </c>
      <c r="CN39" s="2">
        <v>0</v>
      </c>
    </row>
    <row r="40" spans="1:92" ht="14.4" x14ac:dyDescent="0.3">
      <c r="A40" s="32" t="s">
        <v>326</v>
      </c>
      <c r="B40" s="8" t="s">
        <v>35</v>
      </c>
      <c r="C40" s="8">
        <v>0.82050035304933699</v>
      </c>
      <c r="D40" s="12">
        <f t="shared" si="2"/>
        <v>5.6999999999999993</v>
      </c>
      <c r="E40" s="12">
        <f t="shared" si="3"/>
        <v>1.9916666666666658</v>
      </c>
      <c r="F40" s="12">
        <f t="shared" si="4"/>
        <v>-1.6416666666666648</v>
      </c>
      <c r="G40" s="12">
        <f t="shared" si="5"/>
        <v>-0.82426778242677767</v>
      </c>
      <c r="H40" s="12"/>
      <c r="I40" s="9"/>
      <c r="J40" s="9"/>
      <c r="K40" s="9"/>
      <c r="L40" s="9"/>
      <c r="M40" s="9"/>
      <c r="N40" s="9"/>
      <c r="O40" s="10">
        <v>3.7083333333333335</v>
      </c>
      <c r="P40" s="10">
        <v>4.5833333333333339</v>
      </c>
      <c r="Q40" s="10">
        <v>4.2</v>
      </c>
      <c r="R40" s="10">
        <v>4.0416666666666652</v>
      </c>
      <c r="S40" s="10">
        <v>5.0083333333333337</v>
      </c>
      <c r="T40" s="10">
        <v>4.8166666666666673</v>
      </c>
      <c r="U40" s="10">
        <v>5.6999999999999993</v>
      </c>
      <c r="V40" s="10">
        <v>5.9416666666666664</v>
      </c>
      <c r="W40" s="10">
        <v>5.3583333333333334</v>
      </c>
      <c r="X40" s="10">
        <v>5.6833333333333336</v>
      </c>
      <c r="Y40" s="10">
        <v>5.8416666666666677</v>
      </c>
      <c r="Z40" s="10">
        <v>5.0916666666666668</v>
      </c>
      <c r="AA40" s="10">
        <v>4.7333333333333325</v>
      </c>
      <c r="AB40" s="10">
        <v>4.375</v>
      </c>
      <c r="AC40" s="10">
        <v>4.0583333333333345</v>
      </c>
      <c r="AD40" s="10">
        <v>4.3666666666666663</v>
      </c>
      <c r="AE40" s="10">
        <v>4.7249999999999996</v>
      </c>
      <c r="AF40" s="10">
        <v>4.4083333333333332</v>
      </c>
      <c r="AG40" s="10">
        <v>3.7166666666666668</v>
      </c>
      <c r="AH40" s="10">
        <v>3.3000000000000007</v>
      </c>
      <c r="AI40" s="10">
        <v>3.1583333333333337</v>
      </c>
      <c r="AJ40" s="10">
        <v>2.9083333333333332</v>
      </c>
      <c r="AK40" s="10">
        <v>3.0083333333333333</v>
      </c>
      <c r="AL40" s="10">
        <v>3.2416666666666667</v>
      </c>
      <c r="AM40" s="10">
        <v>2.9</v>
      </c>
      <c r="AN40" s="10">
        <v>2.75</v>
      </c>
      <c r="AO40" s="10">
        <v>3.5250000000000004</v>
      </c>
      <c r="AP40" s="10">
        <v>3.6</v>
      </c>
      <c r="AQ40" s="10">
        <v>3.4750000000000001</v>
      </c>
      <c r="AR40" s="10">
        <v>3.4499999999999997</v>
      </c>
      <c r="AS40" s="10">
        <v>3.1916666666666669</v>
      </c>
      <c r="AT40" s="10">
        <v>3.1083333333333329</v>
      </c>
      <c r="AU40" s="10">
        <v>3.1833333333333336</v>
      </c>
      <c r="AV40" s="10">
        <v>4.1000000000000005</v>
      </c>
      <c r="AW40" s="10">
        <v>3.8250000000000006</v>
      </c>
      <c r="AX40" s="10">
        <v>3.5</v>
      </c>
      <c r="AY40" s="10">
        <v>3.0363636363636362</v>
      </c>
      <c r="BB40" s="10">
        <f t="shared" si="6"/>
        <v>3.8250000000000006</v>
      </c>
      <c r="BC40" s="10">
        <f t="shared" si="7"/>
        <v>-0.46363636363636385</v>
      </c>
      <c r="BE40" s="31">
        <f t="shared" si="8"/>
        <v>0.71666666666666767</v>
      </c>
      <c r="BF40" s="31">
        <f t="shared" si="9"/>
        <v>-0.78863636363636447</v>
      </c>
      <c r="BG40" s="31">
        <f t="shared" si="10"/>
        <v>1.6583333333333341</v>
      </c>
      <c r="BH40" s="31">
        <f t="shared" si="11"/>
        <v>-0.3416666666666659</v>
      </c>
      <c r="BI40" s="31"/>
      <c r="BJ40" s="31">
        <f t="shared" si="12"/>
        <v>0.71666666666666767</v>
      </c>
      <c r="BK40" s="31">
        <f t="shared" si="13"/>
        <v>-0.78863636363636447</v>
      </c>
      <c r="BL40" s="31">
        <f t="shared" si="14"/>
        <v>0</v>
      </c>
      <c r="BM40" s="31">
        <f t="shared" si="15"/>
        <v>1.9000000000000012</v>
      </c>
      <c r="BN40" s="31">
        <f t="shared" si="16"/>
        <v>-0.25833333333333286</v>
      </c>
      <c r="BO40" s="31"/>
      <c r="BP40" s="31"/>
      <c r="CI40" s="32" t="s">
        <v>326</v>
      </c>
      <c r="CJ40" s="8" t="s">
        <v>35</v>
      </c>
      <c r="CK40" s="2">
        <v>-0.3416666666666659</v>
      </c>
      <c r="CL40" s="2">
        <v>1.6583333333333341</v>
      </c>
      <c r="CM40" s="2">
        <v>0</v>
      </c>
      <c r="CN40" s="2">
        <v>0</v>
      </c>
    </row>
    <row r="41" spans="1:92" ht="14.4" x14ac:dyDescent="0.3">
      <c r="A41" s="32" t="s">
        <v>327</v>
      </c>
      <c r="B41" s="8" t="s">
        <v>36</v>
      </c>
      <c r="C41" s="8">
        <v>0.708866843997633</v>
      </c>
      <c r="D41" s="12">
        <f t="shared" si="2"/>
        <v>12.675000000000002</v>
      </c>
      <c r="E41" s="12">
        <f t="shared" si="3"/>
        <v>4.950000000000002</v>
      </c>
      <c r="F41" s="12">
        <f t="shared" si="4"/>
        <v>-6.9333333333333353</v>
      </c>
      <c r="G41" s="12">
        <f t="shared" si="5"/>
        <v>-1.4006734006734005</v>
      </c>
      <c r="H41" s="12"/>
      <c r="I41" s="9"/>
      <c r="J41" s="9"/>
      <c r="K41" s="9"/>
      <c r="L41" s="9"/>
      <c r="M41" s="9"/>
      <c r="N41" s="9"/>
      <c r="O41" s="10">
        <v>7.7250000000000005</v>
      </c>
      <c r="P41" s="10">
        <v>6.45</v>
      </c>
      <c r="Q41" s="10">
        <v>5.5166666666666666</v>
      </c>
      <c r="R41" s="10">
        <v>5.8583333333333316</v>
      </c>
      <c r="S41" s="10">
        <v>8.5666666666666664</v>
      </c>
      <c r="T41" s="10">
        <v>9.5499999999999989</v>
      </c>
      <c r="U41" s="10">
        <v>12.675000000000002</v>
      </c>
      <c r="V41" s="10">
        <v>12.200000000000003</v>
      </c>
      <c r="W41" s="10">
        <v>9.4083333333333314</v>
      </c>
      <c r="X41" s="10">
        <v>8.9083333333333332</v>
      </c>
      <c r="Y41" s="10">
        <v>8.2666666666666657</v>
      </c>
      <c r="Z41" s="10">
        <v>7.05</v>
      </c>
      <c r="AA41" s="10">
        <v>6.0416666666666652</v>
      </c>
      <c r="AB41" s="10">
        <v>5.541666666666667</v>
      </c>
      <c r="AC41" s="10">
        <v>5.7416666666666671</v>
      </c>
      <c r="AD41" s="10">
        <v>6.5749999999999993</v>
      </c>
      <c r="AE41" s="10">
        <v>7.3499999999999988</v>
      </c>
      <c r="AF41" s="10">
        <v>6.7166666666666677</v>
      </c>
      <c r="AG41" s="10">
        <v>5.6333333333333329</v>
      </c>
      <c r="AH41" s="10">
        <v>4.8833333333333337</v>
      </c>
      <c r="AI41" s="10">
        <v>4.9749999999999988</v>
      </c>
      <c r="AJ41" s="10">
        <v>4.6166666666666663</v>
      </c>
      <c r="AK41" s="10">
        <v>4.3166666666666655</v>
      </c>
      <c r="AL41" s="10">
        <v>4.2666666666666666</v>
      </c>
      <c r="AM41" s="10">
        <v>4.0166666666666666</v>
      </c>
      <c r="AN41" s="10">
        <v>4.4333333333333327</v>
      </c>
      <c r="AO41" s="10">
        <v>5.7250000000000005</v>
      </c>
      <c r="AP41" s="10">
        <v>6.1833333333333336</v>
      </c>
      <c r="AQ41" s="10">
        <v>6.1416666666666666</v>
      </c>
      <c r="AR41" s="10">
        <v>5.8416666666666659</v>
      </c>
      <c r="AS41" s="10">
        <v>5.416666666666667</v>
      </c>
      <c r="AT41" s="10">
        <v>5.6416666666666657</v>
      </c>
      <c r="AU41" s="10">
        <v>6.5833333333333321</v>
      </c>
      <c r="AV41" s="10">
        <v>10.141666666666664</v>
      </c>
      <c r="AW41" s="10">
        <v>9.9583333333333339</v>
      </c>
      <c r="AX41" s="10">
        <v>8.6499999999999986</v>
      </c>
      <c r="AY41" s="10">
        <v>7.2636363636363646</v>
      </c>
      <c r="BB41" s="10">
        <f t="shared" si="6"/>
        <v>9.9583333333333339</v>
      </c>
      <c r="BC41" s="10">
        <f t="shared" si="7"/>
        <v>-1.386363636363634</v>
      </c>
      <c r="BE41" s="31">
        <f t="shared" si="8"/>
        <v>4.3166666666666682</v>
      </c>
      <c r="BF41" s="31">
        <f t="shared" si="9"/>
        <v>-2.6946969696969694</v>
      </c>
      <c r="BG41" s="31">
        <f t="shared" si="10"/>
        <v>6.8166666666666709</v>
      </c>
      <c r="BH41" s="31">
        <f t="shared" si="11"/>
        <v>-3.266666666666671</v>
      </c>
      <c r="BI41" s="31"/>
      <c r="BJ41" s="31">
        <f t="shared" si="12"/>
        <v>4.3166666666666682</v>
      </c>
      <c r="BK41" s="31">
        <f t="shared" si="13"/>
        <v>-2.6946969696969694</v>
      </c>
      <c r="BL41" s="31">
        <f t="shared" si="14"/>
        <v>1</v>
      </c>
      <c r="BM41" s="31">
        <f t="shared" si="15"/>
        <v>6.8166666666666709</v>
      </c>
      <c r="BN41" s="31">
        <f t="shared" si="16"/>
        <v>-3.266666666666671</v>
      </c>
      <c r="BO41" s="31"/>
      <c r="BP41" s="31"/>
      <c r="CI41" s="32" t="s">
        <v>327</v>
      </c>
      <c r="CJ41" s="8" t="s">
        <v>36</v>
      </c>
      <c r="CK41" s="2">
        <v>-3.266666666666671</v>
      </c>
      <c r="CL41" s="2">
        <v>6.8166666666666709</v>
      </c>
      <c r="CM41" s="2">
        <v>0</v>
      </c>
      <c r="CN41" s="2">
        <v>0</v>
      </c>
    </row>
    <row r="42" spans="1:92" ht="14.4" x14ac:dyDescent="0.3">
      <c r="A42" s="32" t="s">
        <v>328</v>
      </c>
      <c r="B42" s="8" t="s">
        <v>37</v>
      </c>
      <c r="C42" s="8">
        <v>0.49468040646676198</v>
      </c>
      <c r="D42" s="12">
        <f t="shared" si="2"/>
        <v>6.2</v>
      </c>
      <c r="E42" s="12">
        <f t="shared" si="3"/>
        <v>0.41666666666666785</v>
      </c>
      <c r="F42" s="12">
        <f t="shared" si="4"/>
        <v>-0.55000000000000071</v>
      </c>
      <c r="G42" s="12">
        <f t="shared" si="5"/>
        <v>-1.3199999999999981</v>
      </c>
      <c r="H42" s="12"/>
      <c r="I42" s="9"/>
      <c r="J42" s="9"/>
      <c r="K42" s="9"/>
      <c r="L42" s="9"/>
      <c r="M42" s="9"/>
      <c r="N42" s="9"/>
      <c r="O42" s="10">
        <v>5.7833333333333323</v>
      </c>
      <c r="P42" s="10">
        <v>5.0166666666666657</v>
      </c>
      <c r="Q42" s="10">
        <v>3.5583333333333331</v>
      </c>
      <c r="R42" s="10">
        <v>3.25</v>
      </c>
      <c r="S42" s="10">
        <v>4.4250000000000007</v>
      </c>
      <c r="T42" s="10">
        <v>3.7166666666666668</v>
      </c>
      <c r="U42" s="10">
        <v>6.2</v>
      </c>
      <c r="V42" s="10">
        <v>8.6666666666666661</v>
      </c>
      <c r="W42" s="10">
        <v>7.0333333333333323</v>
      </c>
      <c r="X42" s="10">
        <v>7.3499999999999988</v>
      </c>
      <c r="Y42" s="10">
        <v>8.4916666666666671</v>
      </c>
      <c r="Z42" s="10">
        <v>7.4749999999999988</v>
      </c>
      <c r="AA42" s="10">
        <v>6.5083333333333329</v>
      </c>
      <c r="AB42" s="10">
        <v>5.7333333333333334</v>
      </c>
      <c r="AC42" s="10">
        <v>5.6499999999999995</v>
      </c>
      <c r="AD42" s="10">
        <v>6.2166666666666677</v>
      </c>
      <c r="AE42" s="10">
        <v>6.2166666666666659</v>
      </c>
      <c r="AF42" s="10">
        <v>6.033333333333335</v>
      </c>
      <c r="AG42" s="10">
        <v>5.583333333333333</v>
      </c>
      <c r="AH42" s="10">
        <v>4.6416666666666675</v>
      </c>
      <c r="AI42" s="10">
        <v>4.166666666666667</v>
      </c>
      <c r="AJ42" s="10">
        <v>4.166666666666667</v>
      </c>
      <c r="AK42" s="10">
        <v>4.3250000000000002</v>
      </c>
      <c r="AL42" s="10">
        <v>3.5999999999999996</v>
      </c>
      <c r="AM42" s="10">
        <v>3.1083333333333329</v>
      </c>
      <c r="AN42" s="10">
        <v>3.6750000000000003</v>
      </c>
      <c r="AO42" s="10">
        <v>4.8499999999999996</v>
      </c>
      <c r="AP42" s="10">
        <v>5.6583333333333341</v>
      </c>
      <c r="AQ42" s="10">
        <v>4.9833333333333316</v>
      </c>
      <c r="AR42" s="10">
        <v>4.4916666666666671</v>
      </c>
      <c r="AS42" s="10">
        <v>4.1416666666666675</v>
      </c>
      <c r="AT42" s="10">
        <v>4.0916666666666677</v>
      </c>
      <c r="AU42" s="10">
        <v>3.7749999999999999</v>
      </c>
      <c r="AV42" s="10">
        <v>6.666666666666667</v>
      </c>
      <c r="AW42" s="10">
        <v>6.8916666666666657</v>
      </c>
      <c r="AX42" s="10">
        <v>6.1499999999999995</v>
      </c>
      <c r="AY42" s="10">
        <v>5.245454545454546</v>
      </c>
      <c r="BB42" s="10">
        <f t="shared" si="6"/>
        <v>6.8916666666666657</v>
      </c>
      <c r="BC42" s="10">
        <f t="shared" si="7"/>
        <v>-0.90454545454545343</v>
      </c>
      <c r="BE42" s="31">
        <f t="shared" si="8"/>
        <v>2.799999999999998</v>
      </c>
      <c r="BF42" s="31">
        <f t="shared" si="9"/>
        <v>-1.6462121212121197</v>
      </c>
      <c r="BG42" s="31">
        <f t="shared" si="10"/>
        <v>2.95</v>
      </c>
      <c r="BH42" s="31">
        <f t="shared" si="11"/>
        <v>0.83333333333333215</v>
      </c>
      <c r="BI42" s="31"/>
      <c r="BJ42" s="31">
        <f t="shared" si="12"/>
        <v>2.799999999999998</v>
      </c>
      <c r="BK42" s="31">
        <f t="shared" si="13"/>
        <v>-1.6462121212121197</v>
      </c>
      <c r="BL42" s="31">
        <f t="shared" si="14"/>
        <v>0</v>
      </c>
      <c r="BM42" s="31">
        <f t="shared" si="15"/>
        <v>5.4166666666666661</v>
      </c>
      <c r="BN42" s="31">
        <f t="shared" si="16"/>
        <v>-1.3166666666666673</v>
      </c>
      <c r="BO42" s="31"/>
      <c r="BP42" s="31"/>
      <c r="CI42" s="32" t="s">
        <v>328</v>
      </c>
      <c r="CJ42" s="8" t="s">
        <v>37</v>
      </c>
      <c r="CK42" s="2">
        <v>0.83333333333333215</v>
      </c>
      <c r="CL42" s="2">
        <v>2.95</v>
      </c>
      <c r="CM42" s="2">
        <v>0</v>
      </c>
      <c r="CN42" s="2">
        <v>0</v>
      </c>
    </row>
    <row r="43" spans="1:92" ht="14.4" x14ac:dyDescent="0.3">
      <c r="A43" s="32" t="s">
        <v>329</v>
      </c>
      <c r="B43" s="8" t="s">
        <v>38</v>
      </c>
      <c r="C43" s="8">
        <v>0.62912646736987199</v>
      </c>
      <c r="D43" s="12">
        <f t="shared" si="2"/>
        <v>11.633333333333333</v>
      </c>
      <c r="E43" s="12">
        <f t="shared" si="3"/>
        <v>2.3333333333333321</v>
      </c>
      <c r="F43" s="12">
        <f t="shared" si="4"/>
        <v>-6.208333333333333</v>
      </c>
      <c r="G43" s="12">
        <f t="shared" si="5"/>
        <v>-2.6607142857142869</v>
      </c>
      <c r="H43" s="12"/>
      <c r="I43" s="9"/>
      <c r="J43" s="9"/>
      <c r="K43" s="9"/>
      <c r="L43" s="9"/>
      <c r="M43" s="9"/>
      <c r="N43" s="9"/>
      <c r="O43" s="10">
        <v>9.3000000000000007</v>
      </c>
      <c r="P43" s="10">
        <v>7.4833333333333334</v>
      </c>
      <c r="Q43" s="10">
        <v>6.1166666666666671</v>
      </c>
      <c r="R43" s="10">
        <v>6.6500000000000012</v>
      </c>
      <c r="S43" s="10">
        <v>8.4750000000000014</v>
      </c>
      <c r="T43" s="10">
        <v>9.8333333333333339</v>
      </c>
      <c r="U43" s="10">
        <v>11.633333333333333</v>
      </c>
      <c r="V43" s="10">
        <v>10.941666666666668</v>
      </c>
      <c r="W43" s="10">
        <v>9.3333333333333321</v>
      </c>
      <c r="X43" s="10">
        <v>8.7000000000000011</v>
      </c>
      <c r="Y43" s="10">
        <v>7.958333333333333</v>
      </c>
      <c r="Z43" s="10">
        <v>6.2666666666666666</v>
      </c>
      <c r="AA43" s="10">
        <v>5.7666666666666666</v>
      </c>
      <c r="AB43" s="10">
        <v>5.3916666666666657</v>
      </c>
      <c r="AC43" s="10">
        <v>5.4249999999999998</v>
      </c>
      <c r="AD43" s="10">
        <v>6.375</v>
      </c>
      <c r="AE43" s="10">
        <v>7.3</v>
      </c>
      <c r="AF43" s="10">
        <v>6.958333333333333</v>
      </c>
      <c r="AG43" s="10">
        <v>5.4666666666666659</v>
      </c>
      <c r="AH43" s="10">
        <v>4.9249999999999998</v>
      </c>
      <c r="AI43" s="10">
        <v>5.6499999999999995</v>
      </c>
      <c r="AJ43" s="10">
        <v>5.6166666666666671</v>
      </c>
      <c r="AK43" s="10">
        <v>5.6749999999999998</v>
      </c>
      <c r="AL43" s="10">
        <v>5.5</v>
      </c>
      <c r="AM43" s="10">
        <v>5.1416666666666666</v>
      </c>
      <c r="AN43" s="10">
        <v>6.4249999999999998</v>
      </c>
      <c r="AO43" s="10">
        <v>7.5833333333333321</v>
      </c>
      <c r="AP43" s="10">
        <v>8.1583333333333332</v>
      </c>
      <c r="AQ43" s="10">
        <v>7.3166666666666664</v>
      </c>
      <c r="AR43" s="10">
        <v>6.2</v>
      </c>
      <c r="AS43" s="10">
        <v>5.3583333333333316</v>
      </c>
      <c r="AT43" s="10">
        <v>5.1583333333333332</v>
      </c>
      <c r="AU43" s="10">
        <v>6.5166666666666666</v>
      </c>
      <c r="AV43" s="10">
        <v>11.066666666666668</v>
      </c>
      <c r="AW43" s="10">
        <v>10.641666666666666</v>
      </c>
      <c r="AX43" s="10">
        <v>9.4749999999999996</v>
      </c>
      <c r="AY43" s="10">
        <v>8.6181818181818191</v>
      </c>
      <c r="BB43" s="10">
        <f t="shared" si="6"/>
        <v>10.641666666666666</v>
      </c>
      <c r="BC43" s="10">
        <f t="shared" si="7"/>
        <v>-0.85681818181818059</v>
      </c>
      <c r="BE43" s="31">
        <f t="shared" si="8"/>
        <v>5.4833333333333325</v>
      </c>
      <c r="BF43" s="31">
        <f t="shared" si="9"/>
        <v>-2.0234848484848467</v>
      </c>
      <c r="BG43" s="31">
        <f t="shared" si="10"/>
        <v>4.9833333333333316</v>
      </c>
      <c r="BH43" s="31">
        <f t="shared" si="11"/>
        <v>-2.3000000000000007</v>
      </c>
      <c r="BI43" s="31"/>
      <c r="BJ43" s="31">
        <f t="shared" si="12"/>
        <v>5.4833333333333325</v>
      </c>
      <c r="BK43" s="31">
        <f t="shared" si="13"/>
        <v>-2.0234848484848467</v>
      </c>
      <c r="BL43" s="31">
        <f t="shared" si="14"/>
        <v>1</v>
      </c>
      <c r="BM43" s="31">
        <f t="shared" si="15"/>
        <v>4.9833333333333316</v>
      </c>
      <c r="BN43" s="31">
        <f t="shared" si="16"/>
        <v>-2.3000000000000007</v>
      </c>
      <c r="BO43" s="31"/>
      <c r="BP43" s="31"/>
      <c r="CI43" s="32" t="s">
        <v>329</v>
      </c>
      <c r="CJ43" s="8" t="s">
        <v>38</v>
      </c>
      <c r="CK43" s="2">
        <v>-2.3000000000000007</v>
      </c>
      <c r="CL43" s="2">
        <v>4.9833333333333316</v>
      </c>
      <c r="CM43" s="2">
        <v>0</v>
      </c>
      <c r="CN43" s="2">
        <v>0</v>
      </c>
    </row>
    <row r="44" spans="1:92" ht="14.4" x14ac:dyDescent="0.3">
      <c r="A44" s="32" t="s">
        <v>330</v>
      </c>
      <c r="B44" s="8" t="s">
        <v>39</v>
      </c>
      <c r="C44" s="8">
        <v>0.69527092229800902</v>
      </c>
      <c r="D44" s="12">
        <f t="shared" si="2"/>
        <v>11.233333333333334</v>
      </c>
      <c r="E44" s="12">
        <f t="shared" si="3"/>
        <v>3.2333333333333343</v>
      </c>
      <c r="F44" s="12">
        <f t="shared" si="4"/>
        <v>-5.8083333333333345</v>
      </c>
      <c r="G44" s="12">
        <f t="shared" si="5"/>
        <v>-1.7963917525773194</v>
      </c>
      <c r="H44" s="12"/>
      <c r="I44" s="9"/>
      <c r="J44" s="9"/>
      <c r="K44" s="9"/>
      <c r="L44" s="9"/>
      <c r="M44" s="9"/>
      <c r="N44" s="9"/>
      <c r="O44" s="10">
        <v>8</v>
      </c>
      <c r="P44" s="10">
        <v>7.7</v>
      </c>
      <c r="Q44" s="10">
        <v>6.8999999999999986</v>
      </c>
      <c r="R44" s="10">
        <v>6.8166666666666655</v>
      </c>
      <c r="S44" s="10">
        <v>7.8666666666666671</v>
      </c>
      <c r="T44" s="10">
        <v>8.4583333333333339</v>
      </c>
      <c r="U44" s="10">
        <v>11.233333333333334</v>
      </c>
      <c r="V44" s="10">
        <v>11.616666666666667</v>
      </c>
      <c r="W44" s="10">
        <v>9.1666666666666661</v>
      </c>
      <c r="X44" s="10">
        <v>8.0500000000000007</v>
      </c>
      <c r="Y44" s="10">
        <v>6.916666666666667</v>
      </c>
      <c r="Z44" s="10">
        <v>5.6499999999999995</v>
      </c>
      <c r="AA44" s="10">
        <v>5.0333333333333323</v>
      </c>
      <c r="AB44" s="10">
        <v>4.6833333333333336</v>
      </c>
      <c r="AC44" s="10">
        <v>5.4249999999999998</v>
      </c>
      <c r="AD44" s="10">
        <v>6.9249999999999998</v>
      </c>
      <c r="AE44" s="10">
        <v>7.6583333333333323</v>
      </c>
      <c r="AF44" s="10">
        <v>7.1000000000000014</v>
      </c>
      <c r="AG44" s="10">
        <v>6.3083333333333336</v>
      </c>
      <c r="AH44" s="10">
        <v>5.8499999999999988</v>
      </c>
      <c r="AI44" s="10">
        <v>5.45</v>
      </c>
      <c r="AJ44" s="10">
        <v>5.0999999999999996</v>
      </c>
      <c r="AK44" s="10">
        <v>4.6000000000000005</v>
      </c>
      <c r="AL44" s="10">
        <v>4.4083333333333332</v>
      </c>
      <c r="AM44" s="10">
        <v>4.1833333333333327</v>
      </c>
      <c r="AN44" s="10">
        <v>4.7583333333333337</v>
      </c>
      <c r="AO44" s="10">
        <v>5.6000000000000005</v>
      </c>
      <c r="AP44" s="10">
        <v>5.708333333333333</v>
      </c>
      <c r="AQ44" s="10">
        <v>5.4333333333333327</v>
      </c>
      <c r="AR44" s="10">
        <v>4.9833333333333334</v>
      </c>
      <c r="AS44" s="10">
        <v>4.5583333333333327</v>
      </c>
      <c r="AT44" s="10">
        <v>4.3500000000000005</v>
      </c>
      <c r="AU44" s="10">
        <v>5.375</v>
      </c>
      <c r="AV44" s="10">
        <v>7.9416666666666664</v>
      </c>
      <c r="AW44" s="10">
        <v>8.4416666666666647</v>
      </c>
      <c r="AX44" s="10">
        <v>7.95</v>
      </c>
      <c r="AY44" s="10">
        <v>7.7454545454545443</v>
      </c>
      <c r="BB44" s="10">
        <f t="shared" si="6"/>
        <v>8.4416666666666647</v>
      </c>
      <c r="BC44" s="10">
        <f t="shared" si="7"/>
        <v>-0.20454545454545592</v>
      </c>
      <c r="BE44" s="31">
        <f t="shared" si="8"/>
        <v>4.0916666666666641</v>
      </c>
      <c r="BF44" s="31">
        <f t="shared" si="9"/>
        <v>-0.69621212121212039</v>
      </c>
      <c r="BG44" s="31">
        <f t="shared" si="10"/>
        <v>4.4166666666666687</v>
      </c>
      <c r="BH44" s="31">
        <f t="shared" si="11"/>
        <v>-2.0666666666666682</v>
      </c>
      <c r="BI44" s="31"/>
      <c r="BJ44" s="31">
        <f t="shared" si="12"/>
        <v>4.0916666666666641</v>
      </c>
      <c r="BK44" s="31">
        <f t="shared" si="13"/>
        <v>-0.69621212121212039</v>
      </c>
      <c r="BL44" s="31">
        <f t="shared" si="14"/>
        <v>0</v>
      </c>
      <c r="BM44" s="31">
        <f t="shared" si="15"/>
        <v>4.8000000000000016</v>
      </c>
      <c r="BN44" s="31">
        <f t="shared" si="16"/>
        <v>-3.5666666666666664</v>
      </c>
      <c r="BO44" s="31"/>
      <c r="BP44" s="31"/>
      <c r="CI44" s="32" t="s">
        <v>330</v>
      </c>
      <c r="CJ44" s="8" t="s">
        <v>39</v>
      </c>
      <c r="CK44" s="2">
        <v>-2.0666666666666682</v>
      </c>
      <c r="CL44" s="2">
        <v>4.4166666666666687</v>
      </c>
      <c r="CM44" s="2">
        <v>0</v>
      </c>
      <c r="CN44" s="2">
        <v>0</v>
      </c>
    </row>
    <row r="45" spans="1:92" ht="14.4" x14ac:dyDescent="0.3">
      <c r="A45" s="32" t="s">
        <v>331</v>
      </c>
      <c r="B45" s="8" t="s">
        <v>40</v>
      </c>
      <c r="C45" s="8">
        <v>0.85769317360816499</v>
      </c>
      <c r="D45" s="12">
        <f t="shared" si="2"/>
        <v>22.924999999999997</v>
      </c>
      <c r="E45" s="12">
        <f t="shared" si="3"/>
        <v>3.4249999999999936</v>
      </c>
      <c r="F45" s="12">
        <f t="shared" si="4"/>
        <v>-8.5499999999999972</v>
      </c>
      <c r="G45" s="12">
        <f t="shared" si="5"/>
        <v>-2.4963503649635075</v>
      </c>
      <c r="H45" s="12"/>
      <c r="I45" s="9"/>
      <c r="J45" s="9"/>
      <c r="K45" s="9"/>
      <c r="L45" s="9"/>
      <c r="M45" s="9"/>
      <c r="N45" s="9"/>
      <c r="O45" s="10">
        <v>19.500000000000004</v>
      </c>
      <c r="P45" s="10">
        <v>19.991666666666664</v>
      </c>
      <c r="Q45" s="10">
        <v>17.991666666666671</v>
      </c>
      <c r="R45" s="10">
        <v>17.05</v>
      </c>
      <c r="S45" s="10">
        <v>17.083333333333336</v>
      </c>
      <c r="T45" s="10">
        <v>19.841666666666665</v>
      </c>
      <c r="U45" s="10">
        <v>22.924999999999997</v>
      </c>
      <c r="V45" s="10">
        <v>23.375</v>
      </c>
      <c r="W45" s="10">
        <v>20.691666666666666</v>
      </c>
      <c r="X45" s="10">
        <v>21.683333333333334</v>
      </c>
      <c r="Y45" s="10">
        <v>18.908333333333335</v>
      </c>
      <c r="Z45" s="10">
        <v>16.808333333333326</v>
      </c>
      <c r="AA45" s="10">
        <v>15</v>
      </c>
      <c r="AB45" s="10">
        <v>14.6</v>
      </c>
      <c r="AC45" s="10">
        <v>14.375</v>
      </c>
      <c r="AD45" s="10">
        <v>16.008333333333336</v>
      </c>
      <c r="AE45" s="10">
        <v>16.691666666666666</v>
      </c>
      <c r="AF45" s="10">
        <v>17.000000000000004</v>
      </c>
      <c r="AG45" s="10">
        <v>14.508333333333333</v>
      </c>
      <c r="AH45" s="10">
        <v>13.691666666666668</v>
      </c>
      <c r="AI45" s="10">
        <v>13.458333333333334</v>
      </c>
      <c r="AJ45" s="10">
        <v>13.433333333333335</v>
      </c>
      <c r="AK45" s="10">
        <v>13.299999999999999</v>
      </c>
      <c r="AL45" s="10">
        <v>11.691666666666665</v>
      </c>
      <c r="AM45" s="10">
        <v>10.166666666666666</v>
      </c>
      <c r="AN45" s="10">
        <v>11.35</v>
      </c>
      <c r="AO45" s="10">
        <v>12.250000000000002</v>
      </c>
      <c r="AP45" s="10">
        <v>11.975000000000001</v>
      </c>
      <c r="AQ45" s="10">
        <v>10.566666666666668</v>
      </c>
      <c r="AR45" s="10">
        <v>11.291666666666666</v>
      </c>
      <c r="AS45" s="10">
        <v>10.433333333333332</v>
      </c>
      <c r="AT45" s="10">
        <v>10.908333333333333</v>
      </c>
      <c r="AU45" s="10">
        <v>11.54166666666667</v>
      </c>
      <c r="AV45" s="10">
        <v>15.074999999999998</v>
      </c>
      <c r="AW45" s="10">
        <v>16.083333333333336</v>
      </c>
      <c r="AX45" s="10">
        <v>15.725000000000001</v>
      </c>
      <c r="AY45" s="10">
        <v>14.209090909090913</v>
      </c>
      <c r="BB45" s="10">
        <f t="shared" si="6"/>
        <v>16.083333333333336</v>
      </c>
      <c r="BC45" s="10">
        <f t="shared" si="7"/>
        <v>-1.5159090909090889</v>
      </c>
      <c r="BE45" s="31">
        <f t="shared" si="8"/>
        <v>5.1750000000000025</v>
      </c>
      <c r="BF45" s="31">
        <f t="shared" si="9"/>
        <v>-1.8742424242424232</v>
      </c>
      <c r="BG45" s="31">
        <f t="shared" si="10"/>
        <v>5.8749999999999964</v>
      </c>
      <c r="BH45" s="31">
        <f t="shared" si="11"/>
        <v>-2.2333333333333307</v>
      </c>
      <c r="BI45" s="31"/>
      <c r="BJ45" s="31">
        <f t="shared" si="12"/>
        <v>5.1750000000000025</v>
      </c>
      <c r="BK45" s="31">
        <f t="shared" si="13"/>
        <v>-1.8742424242424232</v>
      </c>
      <c r="BL45" s="31">
        <f t="shared" si="14"/>
        <v>0</v>
      </c>
      <c r="BM45" s="31">
        <f t="shared" si="15"/>
        <v>6.3249999999999993</v>
      </c>
      <c r="BN45" s="31">
        <f t="shared" si="16"/>
        <v>-1.6916666666666664</v>
      </c>
      <c r="BO45" s="31"/>
      <c r="BP45" s="31"/>
      <c r="CI45" s="32" t="s">
        <v>331</v>
      </c>
      <c r="CJ45" s="8" t="s">
        <v>40</v>
      </c>
      <c r="CK45" s="2">
        <v>-2.2333333333333307</v>
      </c>
      <c r="CL45" s="2">
        <v>5.8749999999999964</v>
      </c>
      <c r="CM45" s="2">
        <v>0</v>
      </c>
      <c r="CN45" s="2">
        <v>0</v>
      </c>
    </row>
    <row r="46" spans="1:92" ht="14.4" x14ac:dyDescent="0.3">
      <c r="A46" s="32" t="s">
        <v>332</v>
      </c>
      <c r="B46" s="8" t="s">
        <v>41</v>
      </c>
      <c r="C46" s="8">
        <v>0.76391067061131601</v>
      </c>
      <c r="D46" s="12">
        <f t="shared" si="2"/>
        <v>9.35</v>
      </c>
      <c r="E46" s="12">
        <f t="shared" si="3"/>
        <v>1.3333333333333321</v>
      </c>
      <c r="F46" s="12">
        <f t="shared" si="4"/>
        <v>-3.2249999999999996</v>
      </c>
      <c r="G46" s="12">
        <f t="shared" si="5"/>
        <v>-2.418750000000002</v>
      </c>
      <c r="H46" s="12"/>
      <c r="I46" s="9"/>
      <c r="J46" s="9"/>
      <c r="K46" s="9"/>
      <c r="L46" s="9"/>
      <c r="M46" s="9"/>
      <c r="N46" s="9"/>
      <c r="O46" s="10">
        <v>8.0166666666666675</v>
      </c>
      <c r="P46" s="10">
        <v>7.6749999999999998</v>
      </c>
      <c r="Q46" s="10">
        <v>6.458333333333333</v>
      </c>
      <c r="R46" s="10">
        <v>6.291666666666667</v>
      </c>
      <c r="S46" s="10">
        <v>7.041666666666667</v>
      </c>
      <c r="T46" s="10">
        <v>7.9666666666666659</v>
      </c>
      <c r="U46" s="10">
        <v>9.35</v>
      </c>
      <c r="V46" s="10">
        <v>8.3750000000000018</v>
      </c>
      <c r="W46" s="10">
        <v>5.6833333333333336</v>
      </c>
      <c r="X46" s="10">
        <v>4.4416666666666664</v>
      </c>
      <c r="Y46" s="10">
        <v>4.041666666666667</v>
      </c>
      <c r="Z46" s="10">
        <v>3.5583333333333336</v>
      </c>
      <c r="AA46" s="10">
        <v>3.0333333333333332</v>
      </c>
      <c r="AB46" s="10">
        <v>4</v>
      </c>
      <c r="AC46" s="10">
        <v>6.125</v>
      </c>
      <c r="AD46" s="10">
        <v>8.1166666666666671</v>
      </c>
      <c r="AE46" s="10">
        <v>8.875</v>
      </c>
      <c r="AF46" s="10">
        <v>7.9416666666666664</v>
      </c>
      <c r="AG46" s="10">
        <v>6.833333333333333</v>
      </c>
      <c r="AH46" s="10">
        <v>6.1333333333333337</v>
      </c>
      <c r="AI46" s="10">
        <v>5.3583333333333334</v>
      </c>
      <c r="AJ46" s="10">
        <v>5.1833333333333336</v>
      </c>
      <c r="AK46" s="10">
        <v>4.5916666666666668</v>
      </c>
      <c r="AL46" s="10">
        <v>4.2000000000000011</v>
      </c>
      <c r="AM46" s="10">
        <v>4.2</v>
      </c>
      <c r="AN46" s="10">
        <v>4.5333333333333341</v>
      </c>
      <c r="AO46" s="10">
        <v>5.0750000000000002</v>
      </c>
      <c r="AP46" s="10">
        <v>5.416666666666667</v>
      </c>
      <c r="AQ46" s="10">
        <v>5.2416666666666671</v>
      </c>
      <c r="AR46" s="10">
        <v>5.0750000000000011</v>
      </c>
      <c r="AS46" s="10">
        <v>5.0333333333333332</v>
      </c>
      <c r="AT46" s="10">
        <v>5.2249999999999996</v>
      </c>
      <c r="AU46" s="10">
        <v>7.7416666666666663</v>
      </c>
      <c r="AV46" s="10">
        <v>10.883333333333333</v>
      </c>
      <c r="AW46" s="10">
        <v>11.674999999999997</v>
      </c>
      <c r="AX46" s="10">
        <v>11.266666666666667</v>
      </c>
      <c r="AY46" s="10">
        <v>10.80909090909091</v>
      </c>
      <c r="BB46" s="10">
        <f t="shared" si="6"/>
        <v>11.674999999999997</v>
      </c>
      <c r="BC46" s="10">
        <f t="shared" si="7"/>
        <v>-0.45757575757575708</v>
      </c>
      <c r="BE46" s="31">
        <f t="shared" si="8"/>
        <v>6.4499999999999975</v>
      </c>
      <c r="BF46" s="31">
        <f t="shared" si="9"/>
        <v>-0.86590909090908674</v>
      </c>
      <c r="BG46" s="31">
        <f t="shared" si="10"/>
        <v>3.0583333333333327</v>
      </c>
      <c r="BH46" s="31">
        <f t="shared" si="11"/>
        <v>-3.6666666666666661</v>
      </c>
      <c r="BI46" s="31"/>
      <c r="BJ46" s="31">
        <f t="shared" si="12"/>
        <v>6.4499999999999975</v>
      </c>
      <c r="BK46" s="31">
        <f t="shared" si="13"/>
        <v>-0.86590909090908674</v>
      </c>
      <c r="BL46" s="31">
        <f t="shared" si="14"/>
        <v>1</v>
      </c>
      <c r="BM46" s="31">
        <f t="shared" si="15"/>
        <v>3.0583333333333327</v>
      </c>
      <c r="BN46" s="31">
        <f t="shared" si="16"/>
        <v>-3.6666666666666661</v>
      </c>
      <c r="BO46" s="31"/>
      <c r="BP46" s="31"/>
      <c r="CI46" s="32" t="s">
        <v>332</v>
      </c>
      <c r="CJ46" s="8" t="s">
        <v>41</v>
      </c>
      <c r="CK46" s="2">
        <v>-3.6666666666666661</v>
      </c>
      <c r="CL46" s="2">
        <v>3.0583333333333327</v>
      </c>
      <c r="CM46" s="2">
        <v>0</v>
      </c>
      <c r="CN46" s="2">
        <v>0</v>
      </c>
    </row>
    <row r="47" spans="1:92" ht="14.4" x14ac:dyDescent="0.3">
      <c r="A47" s="32" t="s">
        <v>333</v>
      </c>
      <c r="B47" s="8" t="s">
        <v>42</v>
      </c>
      <c r="C47" s="8">
        <v>0.62269552410523898</v>
      </c>
      <c r="D47" s="12">
        <f t="shared" si="2"/>
        <v>10.858333333333333</v>
      </c>
      <c r="E47" s="12">
        <f t="shared" si="3"/>
        <v>3.8583333333333325</v>
      </c>
      <c r="F47" s="12">
        <f t="shared" si="4"/>
        <v>-6.041666666666667</v>
      </c>
      <c r="G47" s="12">
        <f t="shared" si="5"/>
        <v>-1.5658747300215987</v>
      </c>
      <c r="H47" s="12"/>
      <c r="I47" s="9"/>
      <c r="J47" s="9"/>
      <c r="K47" s="9"/>
      <c r="L47" s="9"/>
      <c r="M47" s="9"/>
      <c r="N47" s="9"/>
      <c r="O47" s="10">
        <v>7</v>
      </c>
      <c r="P47" s="10">
        <v>6.666666666666667</v>
      </c>
      <c r="Q47" s="10">
        <v>5.5333333333333341</v>
      </c>
      <c r="R47" s="10">
        <v>4.9416666666666673</v>
      </c>
      <c r="S47" s="10">
        <v>6.6249999999999991</v>
      </c>
      <c r="T47" s="10">
        <v>7.95</v>
      </c>
      <c r="U47" s="10">
        <v>10.858333333333333</v>
      </c>
      <c r="V47" s="10">
        <v>9.6916666666666647</v>
      </c>
      <c r="W47" s="10">
        <v>6.8</v>
      </c>
      <c r="X47" s="10">
        <v>6.6416666666666657</v>
      </c>
      <c r="Y47" s="10">
        <v>6.2249999999999988</v>
      </c>
      <c r="Z47" s="10">
        <v>5.2333333333333334</v>
      </c>
      <c r="AA47" s="10">
        <v>4.5999999999999996</v>
      </c>
      <c r="AB47" s="10">
        <v>4.583333333333333</v>
      </c>
      <c r="AC47" s="10">
        <v>4.8166666666666655</v>
      </c>
      <c r="AD47" s="10">
        <v>6.0333333333333341</v>
      </c>
      <c r="AE47" s="10">
        <v>6.6166666666666671</v>
      </c>
      <c r="AF47" s="10">
        <v>7.2083333333333348</v>
      </c>
      <c r="AG47" s="10">
        <v>6.0666666666666664</v>
      </c>
      <c r="AH47" s="10">
        <v>5.0500000000000016</v>
      </c>
      <c r="AI47" s="10">
        <v>5.6166666666666671</v>
      </c>
      <c r="AJ47" s="10">
        <v>4.4083333333333332</v>
      </c>
      <c r="AK47" s="10">
        <v>3.5499999999999994</v>
      </c>
      <c r="AL47" s="10">
        <v>4.0250000000000004</v>
      </c>
      <c r="AM47" s="10">
        <v>3.5833333333333339</v>
      </c>
      <c r="AN47" s="10">
        <v>5.208333333333333</v>
      </c>
      <c r="AO47" s="10">
        <v>5.9583333333333321</v>
      </c>
      <c r="AP47" s="10">
        <v>6.7249999999999988</v>
      </c>
      <c r="AQ47" s="10">
        <v>6.8583333333333343</v>
      </c>
      <c r="AR47" s="10">
        <v>6.7749999999999995</v>
      </c>
      <c r="AS47" s="10">
        <v>6.3916666666666657</v>
      </c>
      <c r="AT47" s="10">
        <v>5.583333333333333</v>
      </c>
      <c r="AU47" s="10">
        <v>6.8083333333333336</v>
      </c>
      <c r="AV47" s="10">
        <v>11.508333333333335</v>
      </c>
      <c r="AW47" s="10">
        <v>11.183333333333335</v>
      </c>
      <c r="AX47" s="10">
        <v>10.275</v>
      </c>
      <c r="AY47" s="10">
        <v>9.0818181818181802</v>
      </c>
      <c r="BB47" s="10">
        <f t="shared" si="6"/>
        <v>11.183333333333335</v>
      </c>
      <c r="BC47" s="10">
        <f t="shared" si="7"/>
        <v>-1.1931818181818201</v>
      </c>
      <c r="BE47" s="31">
        <f t="shared" si="8"/>
        <v>5.6000000000000023</v>
      </c>
      <c r="BF47" s="31">
        <f t="shared" si="9"/>
        <v>-2.1015151515151551</v>
      </c>
      <c r="BG47" s="31">
        <f t="shared" si="10"/>
        <v>5.9166666666666652</v>
      </c>
      <c r="BH47" s="31">
        <f t="shared" si="11"/>
        <v>-4.0583333333333327</v>
      </c>
      <c r="BI47" s="31"/>
      <c r="BJ47" s="31">
        <f t="shared" si="12"/>
        <v>5.6000000000000023</v>
      </c>
      <c r="BK47" s="31">
        <f t="shared" si="13"/>
        <v>-2.1015151515151551</v>
      </c>
      <c r="BL47" s="31">
        <f t="shared" si="14"/>
        <v>1</v>
      </c>
      <c r="BM47" s="31">
        <f t="shared" si="15"/>
        <v>5.9166666666666652</v>
      </c>
      <c r="BN47" s="31">
        <f t="shared" si="16"/>
        <v>-4.0583333333333327</v>
      </c>
      <c r="BO47" s="31"/>
      <c r="BP47" s="31"/>
      <c r="CI47" s="32" t="s">
        <v>333</v>
      </c>
      <c r="CJ47" s="8" t="s">
        <v>42</v>
      </c>
      <c r="CK47" s="2">
        <v>-4.0583333333333327</v>
      </c>
      <c r="CL47" s="2">
        <v>5.9166666666666652</v>
      </c>
      <c r="CM47" s="2">
        <v>0</v>
      </c>
      <c r="CN47" s="2">
        <v>0</v>
      </c>
    </row>
    <row r="48" spans="1:92" ht="14.4" x14ac:dyDescent="0.3">
      <c r="A48" s="32" t="s">
        <v>334</v>
      </c>
      <c r="B48" s="8" t="s">
        <v>43</v>
      </c>
      <c r="C48" s="8">
        <v>0.70855966586482599</v>
      </c>
      <c r="D48" s="12">
        <f t="shared" si="2"/>
        <v>5.4916666666666671</v>
      </c>
      <c r="E48" s="12">
        <f t="shared" si="3"/>
        <v>2.0833333333333339</v>
      </c>
      <c r="F48" s="12">
        <f t="shared" si="4"/>
        <v>-1.7500000000000004</v>
      </c>
      <c r="G48" s="12">
        <f t="shared" si="5"/>
        <v>-0.84</v>
      </c>
      <c r="H48" s="12"/>
      <c r="I48" s="9"/>
      <c r="J48" s="9"/>
      <c r="K48" s="9"/>
      <c r="L48" s="9"/>
      <c r="M48" s="9"/>
      <c r="N48" s="9"/>
      <c r="O48" s="10">
        <v>3.4083333333333332</v>
      </c>
      <c r="P48" s="10">
        <v>3.4500000000000006</v>
      </c>
      <c r="Q48" s="10">
        <v>3.2583333333333333</v>
      </c>
      <c r="R48" s="10">
        <v>3.4250000000000003</v>
      </c>
      <c r="S48" s="10">
        <v>4.7583333333333337</v>
      </c>
      <c r="T48" s="10">
        <v>4.8</v>
      </c>
      <c r="U48" s="10">
        <v>5.4916666666666671</v>
      </c>
      <c r="V48" s="10">
        <v>5.3</v>
      </c>
      <c r="W48" s="10">
        <v>4.4666666666666668</v>
      </c>
      <c r="X48" s="10">
        <v>4.833333333333333</v>
      </c>
      <c r="Y48" s="10">
        <v>4.6749999999999998</v>
      </c>
      <c r="Z48" s="10">
        <v>4.383333333333332</v>
      </c>
      <c r="AA48" s="10">
        <v>4.2083333333333339</v>
      </c>
      <c r="AB48" s="10">
        <v>4.0166666666666666</v>
      </c>
      <c r="AC48" s="10">
        <v>3.7416666666666667</v>
      </c>
      <c r="AD48" s="10">
        <v>3.5833333333333335</v>
      </c>
      <c r="AE48" s="10">
        <v>3.5500000000000007</v>
      </c>
      <c r="AF48" s="10">
        <v>3.5333333333333332</v>
      </c>
      <c r="AG48" s="10">
        <v>3.3499999999999996</v>
      </c>
      <c r="AH48" s="10">
        <v>3.2416666666666667</v>
      </c>
      <c r="AI48" s="10">
        <v>3.3916666666666657</v>
      </c>
      <c r="AJ48" s="10">
        <v>3.0583333333333336</v>
      </c>
      <c r="AK48" s="10">
        <v>2.9666666666666668</v>
      </c>
      <c r="AL48" s="10">
        <v>2.8333333333333326</v>
      </c>
      <c r="AM48" s="10">
        <v>2.6750000000000003</v>
      </c>
      <c r="AN48" s="10">
        <v>3.0916666666666668</v>
      </c>
      <c r="AO48" s="10">
        <v>3.3166666666666664</v>
      </c>
      <c r="AP48" s="10">
        <v>3.5416666666666674</v>
      </c>
      <c r="AQ48" s="10">
        <v>3.6749999999999989</v>
      </c>
      <c r="AR48" s="10">
        <v>3.65</v>
      </c>
      <c r="AS48" s="10">
        <v>3.1416666666666662</v>
      </c>
      <c r="AT48" s="10">
        <v>2.875</v>
      </c>
      <c r="AU48" s="10">
        <v>3.0333333333333337</v>
      </c>
      <c r="AV48" s="10">
        <v>5.1416666666666666</v>
      </c>
      <c r="AW48" s="10">
        <v>5.0333333333333323</v>
      </c>
      <c r="AX48" s="10">
        <v>4.6583333333333323</v>
      </c>
      <c r="AY48" s="10">
        <v>4.3454545454545448</v>
      </c>
      <c r="BB48" s="10">
        <f t="shared" si="6"/>
        <v>5.0333333333333323</v>
      </c>
      <c r="BC48" s="10">
        <f t="shared" si="7"/>
        <v>-0.31287878787878753</v>
      </c>
      <c r="BE48" s="31">
        <f t="shared" si="8"/>
        <v>2.1583333333333323</v>
      </c>
      <c r="BF48" s="31">
        <f t="shared" si="9"/>
        <v>-0.68787878787878753</v>
      </c>
      <c r="BG48" s="31">
        <f t="shared" si="10"/>
        <v>2.0666666666666669</v>
      </c>
      <c r="BH48" s="31">
        <f t="shared" si="11"/>
        <v>-1.0250000000000004</v>
      </c>
      <c r="BI48" s="31"/>
      <c r="BJ48" s="31">
        <f t="shared" si="12"/>
        <v>2.1583333333333323</v>
      </c>
      <c r="BK48" s="31">
        <f t="shared" si="13"/>
        <v>-0.68787878787878753</v>
      </c>
      <c r="BL48" s="31">
        <f t="shared" si="14"/>
        <v>1</v>
      </c>
      <c r="BM48" s="31">
        <f t="shared" si="15"/>
        <v>2.0666666666666669</v>
      </c>
      <c r="BN48" s="31">
        <f t="shared" si="16"/>
        <v>-1.0250000000000004</v>
      </c>
      <c r="BO48" s="31"/>
      <c r="BP48" s="31"/>
      <c r="CI48" s="32" t="s">
        <v>334</v>
      </c>
      <c r="CJ48" s="8" t="s">
        <v>43</v>
      </c>
      <c r="CK48" s="2">
        <v>-1.0250000000000004</v>
      </c>
      <c r="CL48" s="2">
        <v>2.0666666666666669</v>
      </c>
      <c r="CM48" s="2">
        <v>0</v>
      </c>
      <c r="CN48" s="2">
        <v>0</v>
      </c>
    </row>
    <row r="49" spans="1:92" ht="14.4" x14ac:dyDescent="0.3">
      <c r="A49" s="32" t="s">
        <v>335</v>
      </c>
      <c r="B49" s="8" t="s">
        <v>44</v>
      </c>
      <c r="C49" s="8">
        <v>0.71840009492617596</v>
      </c>
      <c r="D49" s="12">
        <f t="shared" si="2"/>
        <v>11.683333333333332</v>
      </c>
      <c r="E49" s="12">
        <f t="shared" si="3"/>
        <v>5.4749999999999988</v>
      </c>
      <c r="F49" s="12">
        <f t="shared" si="4"/>
        <v>-6.174999999999998</v>
      </c>
      <c r="G49" s="12">
        <f t="shared" si="5"/>
        <v>-1.1278538812785388</v>
      </c>
      <c r="H49" s="12"/>
      <c r="I49" s="9"/>
      <c r="J49" s="9"/>
      <c r="K49" s="9"/>
      <c r="L49" s="9"/>
      <c r="M49" s="9"/>
      <c r="N49" s="9"/>
      <c r="O49" s="10">
        <v>6.208333333333333</v>
      </c>
      <c r="P49" s="10">
        <v>6.3583333333333316</v>
      </c>
      <c r="Q49" s="10">
        <v>5.8999999999999995</v>
      </c>
      <c r="R49" s="10">
        <v>6.0583333333333345</v>
      </c>
      <c r="S49" s="10">
        <v>7.583333333333333</v>
      </c>
      <c r="T49" s="10">
        <v>9.0000000000000018</v>
      </c>
      <c r="U49" s="10">
        <v>11.683333333333332</v>
      </c>
      <c r="V49" s="10">
        <v>11.574999999999998</v>
      </c>
      <c r="W49" s="10">
        <v>9.0083333333333329</v>
      </c>
      <c r="X49" s="10">
        <v>8.2499999999999982</v>
      </c>
      <c r="Y49" s="10">
        <v>7.9750000000000005</v>
      </c>
      <c r="Z49" s="10">
        <v>6.7749999999999995</v>
      </c>
      <c r="AA49" s="10">
        <v>5.916666666666667</v>
      </c>
      <c r="AB49" s="10">
        <v>5.2416666666666663</v>
      </c>
      <c r="AC49" s="10">
        <v>5.5083333333333337</v>
      </c>
      <c r="AD49" s="10">
        <v>6.7083333333333348</v>
      </c>
      <c r="AE49" s="10">
        <v>6.5</v>
      </c>
      <c r="AF49" s="10">
        <v>5.958333333333333</v>
      </c>
      <c r="AG49" s="10">
        <v>5.0583333333333327</v>
      </c>
      <c r="AH49" s="10">
        <v>5.3583333333333343</v>
      </c>
      <c r="AI49" s="10">
        <v>5.3583333333333334</v>
      </c>
      <c r="AJ49" s="10">
        <v>5.3249999999999993</v>
      </c>
      <c r="AK49" s="10">
        <v>4.5083333333333337</v>
      </c>
      <c r="AL49" s="10">
        <v>4.166666666666667</v>
      </c>
      <c r="AM49" s="10">
        <v>4.0000000000000009</v>
      </c>
      <c r="AN49" s="10">
        <v>4.7250000000000005</v>
      </c>
      <c r="AO49" s="10">
        <v>5.2833333333333341</v>
      </c>
      <c r="AP49" s="10">
        <v>5.6749999999999998</v>
      </c>
      <c r="AQ49" s="10">
        <v>5.4416666666666664</v>
      </c>
      <c r="AR49" s="10">
        <v>5.55</v>
      </c>
      <c r="AS49" s="10">
        <v>5.208333333333333</v>
      </c>
      <c r="AT49" s="10">
        <v>4.7583333333333329</v>
      </c>
      <c r="AU49" s="10">
        <v>6.6500000000000012</v>
      </c>
      <c r="AV49" s="10">
        <v>10.483333333333333</v>
      </c>
      <c r="AW49" s="10">
        <v>9.7666666666666675</v>
      </c>
      <c r="AX49" s="10">
        <v>9.2000000000000011</v>
      </c>
      <c r="AY49" s="10">
        <v>8.0727272727272723</v>
      </c>
      <c r="BB49" s="10">
        <f t="shared" si="6"/>
        <v>9.7666666666666675</v>
      </c>
      <c r="BC49" s="10">
        <f t="shared" si="7"/>
        <v>-1.1272727272727288</v>
      </c>
      <c r="BE49" s="31">
        <f t="shared" si="8"/>
        <v>5.0083333333333346</v>
      </c>
      <c r="BF49" s="31">
        <f t="shared" si="9"/>
        <v>-1.6939393939393952</v>
      </c>
      <c r="BG49" s="31">
        <f t="shared" si="10"/>
        <v>5.6249999999999973</v>
      </c>
      <c r="BH49" s="31">
        <f t="shared" si="11"/>
        <v>-2.6749999999999989</v>
      </c>
      <c r="BI49" s="31"/>
      <c r="BJ49" s="31">
        <f t="shared" si="12"/>
        <v>5.0083333333333346</v>
      </c>
      <c r="BK49" s="31">
        <f t="shared" si="13"/>
        <v>-1.6939393939393952</v>
      </c>
      <c r="BL49" s="31">
        <f t="shared" si="14"/>
        <v>1</v>
      </c>
      <c r="BM49" s="31">
        <f t="shared" si="15"/>
        <v>5.6249999999999973</v>
      </c>
      <c r="BN49" s="31">
        <f t="shared" si="16"/>
        <v>-2.6749999999999989</v>
      </c>
      <c r="BO49" s="31"/>
      <c r="BP49" s="31"/>
      <c r="CI49" s="32" t="s">
        <v>335</v>
      </c>
      <c r="CJ49" s="8" t="s">
        <v>44</v>
      </c>
      <c r="CK49" s="2">
        <v>-2.6749999999999989</v>
      </c>
      <c r="CL49" s="2">
        <v>5.6249999999999973</v>
      </c>
      <c r="CM49" s="2">
        <v>0</v>
      </c>
      <c r="CN49" s="2">
        <v>0</v>
      </c>
    </row>
    <row r="50" spans="1:92" ht="14.4" x14ac:dyDescent="0.3">
      <c r="A50" s="32" t="s">
        <v>336</v>
      </c>
      <c r="B50" s="8" t="s">
        <v>45</v>
      </c>
      <c r="C50" s="8">
        <v>0.47829368437341502</v>
      </c>
      <c r="D50" s="12">
        <f t="shared" si="2"/>
        <v>6.916666666666667</v>
      </c>
      <c r="E50" s="12">
        <f t="shared" si="3"/>
        <v>1.1000000000000014</v>
      </c>
      <c r="F50" s="12">
        <f t="shared" si="4"/>
        <v>-0.49166666666666714</v>
      </c>
      <c r="G50" s="12">
        <f t="shared" si="5"/>
        <v>-0.44696969696969685</v>
      </c>
      <c r="H50" s="12"/>
      <c r="I50" s="9"/>
      <c r="J50" s="9"/>
      <c r="K50" s="9"/>
      <c r="L50" s="9"/>
      <c r="M50" s="9"/>
      <c r="N50" s="9"/>
      <c r="O50" s="10">
        <v>5.8166666666666655</v>
      </c>
      <c r="P50" s="10">
        <v>5.3666666666666663</v>
      </c>
      <c r="Q50" s="10">
        <v>4.8166666666666673</v>
      </c>
      <c r="R50" s="10">
        <v>4.458333333333333</v>
      </c>
      <c r="S50" s="10">
        <v>5.1666666666666652</v>
      </c>
      <c r="T50" s="10">
        <v>5.3416666666666659</v>
      </c>
      <c r="U50" s="10">
        <v>6.916666666666667</v>
      </c>
      <c r="V50" s="10">
        <v>7.8916666666666657</v>
      </c>
      <c r="W50" s="10">
        <v>6.2583333333333337</v>
      </c>
      <c r="X50" s="10">
        <v>6.7833333333333341</v>
      </c>
      <c r="Y50" s="10">
        <v>8.9916666666666671</v>
      </c>
      <c r="Z50" s="10">
        <v>8.5250000000000004</v>
      </c>
      <c r="AA50" s="10">
        <v>7.4166666666666652</v>
      </c>
      <c r="AB50" s="10">
        <v>6.7166666666666659</v>
      </c>
      <c r="AC50" s="10">
        <v>6.4249999999999998</v>
      </c>
      <c r="AD50" s="10">
        <v>7.0249999999999995</v>
      </c>
      <c r="AE50" s="10">
        <v>7.6083333333333343</v>
      </c>
      <c r="AF50" s="10">
        <v>7.1916666666666673</v>
      </c>
      <c r="AG50" s="10">
        <v>6.5583333333333327</v>
      </c>
      <c r="AH50" s="10">
        <v>6.125</v>
      </c>
      <c r="AI50" s="10">
        <v>5.7750000000000012</v>
      </c>
      <c r="AJ50" s="10">
        <v>5.3499999999999988</v>
      </c>
      <c r="AK50" s="10">
        <v>4.9416666666666664</v>
      </c>
      <c r="AL50" s="10">
        <v>4.7250000000000005</v>
      </c>
      <c r="AM50" s="10">
        <v>4.3833333333333337</v>
      </c>
      <c r="AN50" s="10">
        <v>5.0166666666666666</v>
      </c>
      <c r="AO50" s="10">
        <v>6.375</v>
      </c>
      <c r="AP50" s="10">
        <v>6.7</v>
      </c>
      <c r="AQ50" s="10">
        <v>6.0166666666666657</v>
      </c>
      <c r="AR50" s="10">
        <v>5.375</v>
      </c>
      <c r="AS50" s="10">
        <v>4.916666666666667</v>
      </c>
      <c r="AT50" s="10">
        <v>4.3499999999999996</v>
      </c>
      <c r="AU50" s="10">
        <v>4.9333333333333345</v>
      </c>
      <c r="AV50" s="10">
        <v>7.4999999999999991</v>
      </c>
      <c r="AW50" s="10">
        <v>8.1750000000000007</v>
      </c>
      <c r="AX50" s="10">
        <v>7.9333333333333336</v>
      </c>
      <c r="AY50" s="10">
        <v>6.9090909090909092</v>
      </c>
      <c r="BB50" s="10">
        <f t="shared" si="6"/>
        <v>8.1750000000000007</v>
      </c>
      <c r="BC50" s="10">
        <f t="shared" si="7"/>
        <v>-1.0242424242424244</v>
      </c>
      <c r="BE50" s="31">
        <f t="shared" si="8"/>
        <v>3.8250000000000011</v>
      </c>
      <c r="BF50" s="31">
        <f t="shared" si="9"/>
        <v>-1.2659090909090915</v>
      </c>
      <c r="BG50" s="31">
        <f t="shared" si="10"/>
        <v>2.4583333333333339</v>
      </c>
      <c r="BH50" s="31">
        <f t="shared" si="11"/>
        <v>-0.65833333333333321</v>
      </c>
      <c r="BI50" s="31"/>
      <c r="BJ50" s="31">
        <f t="shared" si="12"/>
        <v>3.8250000000000011</v>
      </c>
      <c r="BK50" s="31">
        <f t="shared" si="13"/>
        <v>-1.2659090909090915</v>
      </c>
      <c r="BL50" s="31">
        <f t="shared" si="14"/>
        <v>0</v>
      </c>
      <c r="BM50" s="31">
        <f t="shared" si="15"/>
        <v>3.4333333333333327</v>
      </c>
      <c r="BN50" s="31">
        <f t="shared" si="16"/>
        <v>-1.1083333333333316</v>
      </c>
      <c r="BO50" s="31"/>
      <c r="BP50" s="31"/>
      <c r="CI50" s="32" t="s">
        <v>336</v>
      </c>
      <c r="CJ50" s="8" t="s">
        <v>45</v>
      </c>
      <c r="CK50" s="2">
        <v>-0.65833333333333321</v>
      </c>
      <c r="CL50" s="2">
        <v>2.4583333333333339</v>
      </c>
      <c r="CM50" s="2">
        <v>0</v>
      </c>
      <c r="CN50" s="2">
        <v>0</v>
      </c>
    </row>
    <row r="51" spans="1:92" ht="14.4" x14ac:dyDescent="0.3">
      <c r="A51" s="32" t="s">
        <v>337</v>
      </c>
      <c r="B51" s="8" t="s">
        <v>46</v>
      </c>
      <c r="C51" s="8">
        <v>0.52024927725651804</v>
      </c>
      <c r="D51" s="12">
        <f t="shared" si="2"/>
        <v>8.35</v>
      </c>
      <c r="E51" s="12">
        <f t="shared" si="3"/>
        <v>2.7249999999999996</v>
      </c>
      <c r="F51" s="12">
        <f t="shared" si="4"/>
        <v>-3.8916666666666666</v>
      </c>
      <c r="G51" s="12">
        <f t="shared" si="5"/>
        <v>-1.4281345565749237</v>
      </c>
      <c r="H51" s="12"/>
      <c r="I51" s="9"/>
      <c r="J51" s="9"/>
      <c r="K51" s="9"/>
      <c r="L51" s="9"/>
      <c r="M51" s="9"/>
      <c r="N51" s="9"/>
      <c r="O51" s="10">
        <v>5.625</v>
      </c>
      <c r="P51" s="10">
        <v>5.3083333333333336</v>
      </c>
      <c r="Q51" s="10">
        <v>3.8833333333333333</v>
      </c>
      <c r="R51" s="10">
        <v>4.416666666666667</v>
      </c>
      <c r="S51" s="10">
        <v>6.4666666666666659</v>
      </c>
      <c r="T51" s="10">
        <v>6.5333333333333341</v>
      </c>
      <c r="U51" s="10">
        <v>8.35</v>
      </c>
      <c r="V51" s="10">
        <v>8.9583333333333339</v>
      </c>
      <c r="W51" s="10">
        <v>6.4833333333333343</v>
      </c>
      <c r="X51" s="10">
        <v>6.1166666666666671</v>
      </c>
      <c r="Y51" s="10">
        <v>6.2833333333333341</v>
      </c>
      <c r="Z51" s="10">
        <v>6.2416666666666663</v>
      </c>
      <c r="AA51" s="10">
        <v>4.9499999999999993</v>
      </c>
      <c r="AB51" s="10">
        <v>4.6166666666666671</v>
      </c>
      <c r="AC51" s="10">
        <v>4.458333333333333</v>
      </c>
      <c r="AD51" s="10">
        <v>4.833333333333333</v>
      </c>
      <c r="AE51" s="10">
        <v>4.9333333333333327</v>
      </c>
      <c r="AF51" s="10">
        <v>4.1249999999999991</v>
      </c>
      <c r="AG51" s="10">
        <v>3.8249999999999993</v>
      </c>
      <c r="AH51" s="10">
        <v>3.5249999999999999</v>
      </c>
      <c r="AI51" s="10">
        <v>3.4333333333333331</v>
      </c>
      <c r="AJ51" s="10">
        <v>3.1833333333333331</v>
      </c>
      <c r="AK51" s="10">
        <v>3.6666666666666665</v>
      </c>
      <c r="AL51" s="10">
        <v>3.5666666666666664</v>
      </c>
      <c r="AM51" s="10">
        <v>3.3916666666666671</v>
      </c>
      <c r="AN51" s="10">
        <v>4.3833333333333329</v>
      </c>
      <c r="AO51" s="10">
        <v>5.7499999999999991</v>
      </c>
      <c r="AP51" s="10">
        <v>5.6333333333333337</v>
      </c>
      <c r="AQ51" s="10">
        <v>5.0249999999999995</v>
      </c>
      <c r="AR51" s="10">
        <v>4.1416666666666666</v>
      </c>
      <c r="AS51" s="10">
        <v>2.9749999999999996</v>
      </c>
      <c r="AT51" s="10">
        <v>2.5916666666666663</v>
      </c>
      <c r="AU51" s="10">
        <v>3.4916666666666658</v>
      </c>
      <c r="AV51" s="10">
        <v>7.625</v>
      </c>
      <c r="AW51" s="10">
        <v>8</v>
      </c>
      <c r="AX51" s="10">
        <v>6.7166666666666659</v>
      </c>
      <c r="AY51" s="10">
        <v>5.7</v>
      </c>
      <c r="BB51" s="10">
        <f t="shared" si="6"/>
        <v>8</v>
      </c>
      <c r="BC51" s="10">
        <f t="shared" si="7"/>
        <v>-1.0166666666666657</v>
      </c>
      <c r="BE51" s="31">
        <f t="shared" si="8"/>
        <v>5.4083333333333332</v>
      </c>
      <c r="BF51" s="31">
        <f t="shared" si="9"/>
        <v>-2.2999999999999998</v>
      </c>
      <c r="BG51" s="31">
        <f t="shared" si="10"/>
        <v>3.9333333333333327</v>
      </c>
      <c r="BH51" s="31">
        <f t="shared" si="11"/>
        <v>-1.8666666666666654</v>
      </c>
      <c r="BI51" s="31"/>
      <c r="BJ51" s="31">
        <f t="shared" si="12"/>
        <v>5.4083333333333332</v>
      </c>
      <c r="BK51" s="31">
        <f t="shared" si="13"/>
        <v>-2.2999999999999998</v>
      </c>
      <c r="BL51" s="31">
        <f t="shared" si="14"/>
        <v>0</v>
      </c>
      <c r="BM51" s="31">
        <f t="shared" si="15"/>
        <v>4.541666666666667</v>
      </c>
      <c r="BN51" s="31">
        <f t="shared" si="16"/>
        <v>-2.8416666666666668</v>
      </c>
      <c r="BO51" s="31"/>
      <c r="BP51" s="31"/>
      <c r="CI51" s="32" t="s">
        <v>337</v>
      </c>
      <c r="CJ51" s="8" t="s">
        <v>46</v>
      </c>
      <c r="CK51" s="2">
        <v>-1.8666666666666654</v>
      </c>
      <c r="CL51" s="2">
        <v>3.9333333333333327</v>
      </c>
      <c r="CM51" s="2">
        <v>0</v>
      </c>
      <c r="CN51" s="2">
        <v>0</v>
      </c>
    </row>
    <row r="52" spans="1:92" ht="14.4" x14ac:dyDescent="0.3">
      <c r="A52" s="32" t="s">
        <v>338</v>
      </c>
      <c r="B52" s="8" t="s">
        <v>47</v>
      </c>
      <c r="C52" s="8">
        <v>0.58350330981498499</v>
      </c>
      <c r="D52" s="12">
        <f t="shared" si="2"/>
        <v>7.3166666666666655</v>
      </c>
      <c r="E52" s="12">
        <f t="shared" si="3"/>
        <v>-1.1583333333333341</v>
      </c>
      <c r="F52" s="12">
        <f t="shared" si="4"/>
        <v>-2.333333333333333</v>
      </c>
      <c r="G52" s="12">
        <f t="shared" si="5"/>
        <v>2.0143884892086317</v>
      </c>
      <c r="H52" s="12"/>
      <c r="I52" s="9"/>
      <c r="J52" s="9"/>
      <c r="K52" s="9"/>
      <c r="L52" s="9"/>
      <c r="M52" s="9"/>
      <c r="N52" s="9"/>
      <c r="O52" s="10">
        <v>8.4749999999999996</v>
      </c>
      <c r="P52" s="10">
        <v>7.0916666666666677</v>
      </c>
      <c r="Q52" s="10">
        <v>5.5083333333333337</v>
      </c>
      <c r="R52" s="10">
        <v>4.95</v>
      </c>
      <c r="S52" s="10">
        <v>6.2416666666666671</v>
      </c>
      <c r="T52" s="10">
        <v>5.75</v>
      </c>
      <c r="U52" s="10">
        <v>7.3166666666666655</v>
      </c>
      <c r="V52" s="10">
        <v>6.6999999999999993</v>
      </c>
      <c r="W52" s="10">
        <v>4.9583333333333339</v>
      </c>
      <c r="X52" s="10">
        <v>4.7583333333333337</v>
      </c>
      <c r="Y52" s="10">
        <v>4.4083333333333323</v>
      </c>
      <c r="Z52" s="10">
        <v>3.6999999999999993</v>
      </c>
      <c r="AA52" s="10">
        <v>2.9750000000000001</v>
      </c>
      <c r="AB52" s="10">
        <v>3.5500000000000003</v>
      </c>
      <c r="AC52" s="10">
        <v>4.9833333333333325</v>
      </c>
      <c r="AD52" s="10">
        <v>6.7</v>
      </c>
      <c r="AE52" s="10">
        <v>6.3583333333333343</v>
      </c>
      <c r="AF52" s="10">
        <v>5.1999999999999993</v>
      </c>
      <c r="AG52" s="10">
        <v>4.55</v>
      </c>
      <c r="AH52" s="10">
        <v>4.3249999999999993</v>
      </c>
      <c r="AI52" s="10">
        <v>4.3749999999999991</v>
      </c>
      <c r="AJ52" s="10">
        <v>3.9250000000000003</v>
      </c>
      <c r="AK52" s="10">
        <v>3.1083333333333338</v>
      </c>
      <c r="AL52" s="10">
        <v>2.933333333333334</v>
      </c>
      <c r="AM52" s="10">
        <v>2.6916666666666664</v>
      </c>
      <c r="AN52" s="10">
        <v>3.2583333333333333</v>
      </c>
      <c r="AO52" s="10">
        <v>4.0333333333333332</v>
      </c>
      <c r="AP52" s="10">
        <v>4.458333333333333</v>
      </c>
      <c r="AQ52" s="10">
        <v>3.7083333333333339</v>
      </c>
      <c r="AR52" s="10">
        <v>3.5166666666666675</v>
      </c>
      <c r="AS52" s="10">
        <v>3.7166666666666663</v>
      </c>
      <c r="AT52" s="10">
        <v>3.9416666666666664</v>
      </c>
      <c r="AU52" s="10">
        <v>4.5583333333333336</v>
      </c>
      <c r="AV52" s="10">
        <v>6.8583333333333334</v>
      </c>
      <c r="AW52" s="10">
        <v>6.416666666666667</v>
      </c>
      <c r="AX52" s="10">
        <v>5.6000000000000005</v>
      </c>
      <c r="AY52" s="10">
        <v>5.0090909090909088</v>
      </c>
      <c r="BB52" s="10">
        <f t="shared" si="6"/>
        <v>6.416666666666667</v>
      </c>
      <c r="BC52" s="10">
        <f t="shared" si="7"/>
        <v>-0.59090909090909172</v>
      </c>
      <c r="BE52" s="31">
        <f t="shared" si="8"/>
        <v>2.4750000000000005</v>
      </c>
      <c r="BF52" s="31">
        <f t="shared" si="9"/>
        <v>-1.4075757575757581</v>
      </c>
      <c r="BG52" s="31">
        <f t="shared" si="10"/>
        <v>2.3666666666666654</v>
      </c>
      <c r="BH52" s="31">
        <f t="shared" si="11"/>
        <v>-2.3583333333333316</v>
      </c>
      <c r="BI52" s="31"/>
      <c r="BJ52" s="31">
        <f t="shared" si="12"/>
        <v>2.4750000000000005</v>
      </c>
      <c r="BK52" s="31">
        <f t="shared" si="13"/>
        <v>-1.4075757575757581</v>
      </c>
      <c r="BL52" s="31">
        <f t="shared" si="14"/>
        <v>1</v>
      </c>
      <c r="BM52" s="31">
        <f t="shared" si="15"/>
        <v>2.3666666666666654</v>
      </c>
      <c r="BN52" s="31">
        <f t="shared" si="16"/>
        <v>-2.3583333333333316</v>
      </c>
      <c r="BO52" s="31"/>
      <c r="BP52" s="31"/>
      <c r="CI52" s="32" t="s">
        <v>338</v>
      </c>
      <c r="CJ52" s="8" t="s">
        <v>47</v>
      </c>
      <c r="CK52" s="2">
        <v>-2.3583333333333316</v>
      </c>
      <c r="CL52" s="2">
        <v>2.3666666666666654</v>
      </c>
      <c r="CM52" s="2">
        <v>0</v>
      </c>
      <c r="CN52" s="2">
        <v>0</v>
      </c>
    </row>
    <row r="53" spans="1:92" ht="14.4" x14ac:dyDescent="0.3">
      <c r="A53" s="32" t="s">
        <v>339</v>
      </c>
      <c r="B53" s="8" t="s">
        <v>48</v>
      </c>
      <c r="C53" s="8">
        <v>0.63134938269823104</v>
      </c>
      <c r="D53" s="12">
        <f t="shared" si="2"/>
        <v>7.3083333333333336</v>
      </c>
      <c r="E53" s="12">
        <f t="shared" si="3"/>
        <v>1.4749999999999988</v>
      </c>
      <c r="F53" s="12">
        <f t="shared" si="4"/>
        <v>-2.8250000000000002</v>
      </c>
      <c r="G53" s="12">
        <f t="shared" si="5"/>
        <v>-1.9152542372881374</v>
      </c>
      <c r="H53" s="12"/>
      <c r="I53" s="9"/>
      <c r="J53" s="9"/>
      <c r="K53" s="9"/>
      <c r="L53" s="9"/>
      <c r="M53" s="9"/>
      <c r="N53" s="9"/>
      <c r="O53" s="10">
        <v>5.8333333333333348</v>
      </c>
      <c r="P53" s="10">
        <v>5.4749999999999988</v>
      </c>
      <c r="Q53" s="10">
        <v>5.2000000000000011</v>
      </c>
      <c r="R53" s="10">
        <v>4.7250000000000005</v>
      </c>
      <c r="S53" s="10">
        <v>5.1833333333333327</v>
      </c>
      <c r="T53" s="10">
        <v>5.8416666666666677</v>
      </c>
      <c r="U53" s="10">
        <v>7.3083333333333336</v>
      </c>
      <c r="V53" s="10">
        <v>6.3000000000000007</v>
      </c>
      <c r="W53" s="10">
        <v>5.0333333333333332</v>
      </c>
      <c r="X53" s="10">
        <v>5.3166666666666664</v>
      </c>
      <c r="Y53" s="10">
        <v>4.8916666666666657</v>
      </c>
      <c r="Z53" s="10">
        <v>4.2333333333333334</v>
      </c>
      <c r="AA53" s="10">
        <v>3.9750000000000001</v>
      </c>
      <c r="AB53" s="10">
        <v>3.9333333333333336</v>
      </c>
      <c r="AC53" s="10">
        <v>4.4833333333333334</v>
      </c>
      <c r="AD53" s="10">
        <v>5.9083333333333323</v>
      </c>
      <c r="AE53" s="10">
        <v>6.1583333333333323</v>
      </c>
      <c r="AF53" s="10">
        <v>5.2250000000000005</v>
      </c>
      <c r="AG53" s="10">
        <v>4.7749999999999995</v>
      </c>
      <c r="AH53" s="10">
        <v>4.4333333333333327</v>
      </c>
      <c r="AI53" s="10">
        <v>4.3416666666666677</v>
      </c>
      <c r="AJ53" s="10">
        <v>3.6833333333333336</v>
      </c>
      <c r="AK53" s="10">
        <v>2.8416666666666663</v>
      </c>
      <c r="AL53" s="10">
        <v>2.6583333333333337</v>
      </c>
      <c r="AM53" s="10">
        <v>2.3000000000000003</v>
      </c>
      <c r="AN53" s="10">
        <v>3.2416666666666667</v>
      </c>
      <c r="AO53" s="10">
        <v>4.1833333333333345</v>
      </c>
      <c r="AP53" s="10">
        <v>4.1083333333333334</v>
      </c>
      <c r="AQ53" s="10">
        <v>3.7083333333333339</v>
      </c>
      <c r="AR53" s="10">
        <v>3.5166666666666671</v>
      </c>
      <c r="AS53" s="10">
        <v>3.0583333333333336</v>
      </c>
      <c r="AT53" s="10">
        <v>3.0583333333333331</v>
      </c>
      <c r="AU53" s="10">
        <v>4.0166666666666666</v>
      </c>
      <c r="AV53" s="10">
        <v>6.8500000000000005</v>
      </c>
      <c r="AW53" s="10">
        <v>6.9083333333333314</v>
      </c>
      <c r="AX53" s="10">
        <v>6.2666666666666657</v>
      </c>
      <c r="AY53" s="10">
        <v>5.7272727272727275</v>
      </c>
      <c r="BB53" s="10">
        <f t="shared" si="6"/>
        <v>6.9083333333333314</v>
      </c>
      <c r="BC53" s="10">
        <f t="shared" si="7"/>
        <v>-0.5393939393939382</v>
      </c>
      <c r="BE53" s="31">
        <f t="shared" si="8"/>
        <v>3.8499999999999983</v>
      </c>
      <c r="BF53" s="31">
        <f t="shared" si="9"/>
        <v>-1.1810606060606039</v>
      </c>
      <c r="BG53" s="31">
        <f t="shared" si="10"/>
        <v>2.583333333333333</v>
      </c>
      <c r="BH53" s="31">
        <f t="shared" si="11"/>
        <v>-2.2750000000000004</v>
      </c>
      <c r="BI53" s="31"/>
      <c r="BJ53" s="31">
        <f t="shared" si="12"/>
        <v>3.8499999999999983</v>
      </c>
      <c r="BK53" s="31">
        <f t="shared" si="13"/>
        <v>-1.1810606060606039</v>
      </c>
      <c r="BL53" s="31">
        <f t="shared" si="14"/>
        <v>1</v>
      </c>
      <c r="BM53" s="31">
        <f t="shared" si="15"/>
        <v>2.583333333333333</v>
      </c>
      <c r="BN53" s="31">
        <f t="shared" si="16"/>
        <v>-2.2750000000000004</v>
      </c>
      <c r="BO53" s="31"/>
      <c r="BP53" s="31"/>
      <c r="CI53" s="32" t="s">
        <v>339</v>
      </c>
      <c r="CJ53" s="8" t="s">
        <v>48</v>
      </c>
      <c r="CK53" s="2">
        <v>-2.2750000000000004</v>
      </c>
      <c r="CL53" s="2">
        <v>2.583333333333333</v>
      </c>
      <c r="CM53" s="2">
        <v>0</v>
      </c>
      <c r="CN53" s="2">
        <v>0</v>
      </c>
    </row>
    <row r="54" spans="1:92" ht="14.4" x14ac:dyDescent="0.3">
      <c r="A54" s="32" t="s">
        <v>340</v>
      </c>
      <c r="B54" s="8" t="s">
        <v>49</v>
      </c>
      <c r="C54" s="8">
        <v>0.66070872878017395</v>
      </c>
      <c r="D54" s="12">
        <f t="shared" si="2"/>
        <v>11.833333333333334</v>
      </c>
      <c r="E54" s="12">
        <f t="shared" si="3"/>
        <v>2.9833333333333343</v>
      </c>
      <c r="F54" s="12">
        <f t="shared" si="4"/>
        <v>-6.666666666666667</v>
      </c>
      <c r="G54" s="12">
        <f t="shared" si="5"/>
        <v>-2.2346368715083793</v>
      </c>
      <c r="H54" s="12"/>
      <c r="I54" s="9"/>
      <c r="J54" s="9"/>
      <c r="K54" s="9"/>
      <c r="L54" s="9"/>
      <c r="M54" s="9"/>
      <c r="N54" s="9"/>
      <c r="O54" s="10">
        <v>8.85</v>
      </c>
      <c r="P54" s="10">
        <v>8.3583333333333343</v>
      </c>
      <c r="Q54" s="10">
        <v>6.7583333333333337</v>
      </c>
      <c r="R54" s="10">
        <v>6.6750000000000007</v>
      </c>
      <c r="S54" s="10">
        <v>7.9250000000000016</v>
      </c>
      <c r="T54" s="10">
        <v>9.3416666666666668</v>
      </c>
      <c r="U54" s="10">
        <v>11.833333333333334</v>
      </c>
      <c r="V54" s="10">
        <v>11.033333333333331</v>
      </c>
      <c r="W54" s="10">
        <v>9.1583333333333368</v>
      </c>
      <c r="X54" s="10">
        <v>8.3333333333333339</v>
      </c>
      <c r="Y54" s="10">
        <v>8.0499999999999989</v>
      </c>
      <c r="Z54" s="10">
        <v>7.2333333333333334</v>
      </c>
      <c r="AA54" s="10">
        <v>6.2666666666666666</v>
      </c>
      <c r="AB54" s="10">
        <v>5.8</v>
      </c>
      <c r="AC54" s="10">
        <v>5.166666666666667</v>
      </c>
      <c r="AD54" s="10">
        <v>6.3000000000000007</v>
      </c>
      <c r="AE54" s="10">
        <v>7.158333333333335</v>
      </c>
      <c r="AF54" s="10">
        <v>7.1083333333333343</v>
      </c>
      <c r="AG54" s="10">
        <v>6.4833333333333334</v>
      </c>
      <c r="AH54" s="10">
        <v>6.291666666666667</v>
      </c>
      <c r="AI54" s="10">
        <v>5.9000000000000012</v>
      </c>
      <c r="AJ54" s="10">
        <v>4.9000000000000004</v>
      </c>
      <c r="AK54" s="10">
        <v>4.7666666666666657</v>
      </c>
      <c r="AL54" s="10">
        <v>4.8666666666666663</v>
      </c>
      <c r="AM54" s="10">
        <v>4.9583333333333339</v>
      </c>
      <c r="AN54" s="10">
        <v>6.1750000000000007</v>
      </c>
      <c r="AO54" s="10">
        <v>7.3416666666666677</v>
      </c>
      <c r="AP54" s="10">
        <v>7.4249999999999998</v>
      </c>
      <c r="AQ54" s="10">
        <v>6.2333333333333334</v>
      </c>
      <c r="AR54" s="10">
        <v>5.5083333333333329</v>
      </c>
      <c r="AS54" s="10">
        <v>4.9666666666666668</v>
      </c>
      <c r="AT54" s="10">
        <v>4.5333333333333341</v>
      </c>
      <c r="AU54" s="10">
        <v>5.4499999999999993</v>
      </c>
      <c r="AV54" s="10">
        <v>9.3583333333333343</v>
      </c>
      <c r="AW54" s="10">
        <v>9.9166666666666661</v>
      </c>
      <c r="AX54" s="10">
        <v>9.1749999999999989</v>
      </c>
      <c r="AY54" s="10">
        <v>8.3090909090909086</v>
      </c>
      <c r="BB54" s="10">
        <f t="shared" si="6"/>
        <v>9.9166666666666661</v>
      </c>
      <c r="BC54" s="10">
        <f t="shared" si="7"/>
        <v>-0.8659090909090903</v>
      </c>
      <c r="BE54" s="31">
        <f t="shared" si="8"/>
        <v>5.383333333333332</v>
      </c>
      <c r="BF54" s="31">
        <f t="shared" si="9"/>
        <v>-1.6075757575757574</v>
      </c>
      <c r="BG54" s="31">
        <f t="shared" si="10"/>
        <v>5.1583333333333332</v>
      </c>
      <c r="BH54" s="31">
        <f t="shared" si="11"/>
        <v>-2.6749999999999972</v>
      </c>
      <c r="BI54" s="31"/>
      <c r="BJ54" s="31">
        <f t="shared" si="12"/>
        <v>5.383333333333332</v>
      </c>
      <c r="BK54" s="31">
        <f t="shared" si="13"/>
        <v>-1.6075757575757574</v>
      </c>
      <c r="BL54" s="31">
        <f t="shared" si="14"/>
        <v>1</v>
      </c>
      <c r="BM54" s="31">
        <f t="shared" si="15"/>
        <v>5.1583333333333332</v>
      </c>
      <c r="BN54" s="31">
        <f t="shared" si="16"/>
        <v>-2.6749999999999972</v>
      </c>
      <c r="BO54" s="31"/>
      <c r="BP54" s="31"/>
      <c r="CI54" s="32" t="s">
        <v>340</v>
      </c>
      <c r="CJ54" s="8" t="s">
        <v>49</v>
      </c>
      <c r="CK54" s="2">
        <v>-2.6749999999999972</v>
      </c>
      <c r="CL54" s="2">
        <v>5.1583333333333332</v>
      </c>
      <c r="CM54" s="2">
        <v>0</v>
      </c>
      <c r="CN54" s="2">
        <v>0</v>
      </c>
    </row>
    <row r="55" spans="1:92" ht="14.4" x14ac:dyDescent="0.3">
      <c r="A55" s="32" t="s">
        <v>341</v>
      </c>
      <c r="B55" s="8" t="s">
        <v>50</v>
      </c>
      <c r="C55" s="8">
        <v>0.81925124320651199</v>
      </c>
      <c r="D55" s="12">
        <f t="shared" si="2"/>
        <v>14.233333333333334</v>
      </c>
      <c r="E55" s="12">
        <f t="shared" si="3"/>
        <v>6.8500000000000014</v>
      </c>
      <c r="F55" s="12">
        <f t="shared" si="4"/>
        <v>-5.6333333333333346</v>
      </c>
      <c r="G55" s="12">
        <f t="shared" si="5"/>
        <v>-0.82238442822384428</v>
      </c>
      <c r="H55" s="12"/>
      <c r="I55" s="9"/>
      <c r="J55" s="9"/>
      <c r="K55" s="9"/>
      <c r="L55" s="9"/>
      <c r="M55" s="9"/>
      <c r="N55" s="9"/>
      <c r="O55" s="10">
        <v>7.3833333333333329</v>
      </c>
      <c r="P55" s="10">
        <v>6.6499999999999995</v>
      </c>
      <c r="Q55" s="10">
        <v>6.0250000000000012</v>
      </c>
      <c r="R55" s="10">
        <v>6.9416666666666664</v>
      </c>
      <c r="S55" s="10">
        <v>9.6583333333333332</v>
      </c>
      <c r="T55" s="10">
        <v>10.699999999999998</v>
      </c>
      <c r="U55" s="10">
        <v>14.233333333333334</v>
      </c>
      <c r="V55" s="10">
        <v>17.366666666666667</v>
      </c>
      <c r="W55" s="10">
        <v>14.700000000000001</v>
      </c>
      <c r="X55" s="10">
        <v>13.425000000000002</v>
      </c>
      <c r="Y55" s="10">
        <v>12.024999999999999</v>
      </c>
      <c r="Z55" s="10">
        <v>10.825000000000001</v>
      </c>
      <c r="AA55" s="10">
        <v>9.7000000000000011</v>
      </c>
      <c r="AB55" s="10">
        <v>8.6749999999999989</v>
      </c>
      <c r="AC55" s="10">
        <v>8.6</v>
      </c>
      <c r="AD55" s="10">
        <v>10.483333333333333</v>
      </c>
      <c r="AE55" s="10">
        <v>11.216666666666669</v>
      </c>
      <c r="AF55" s="10">
        <v>10.475</v>
      </c>
      <c r="AG55" s="10">
        <v>8.7750000000000004</v>
      </c>
      <c r="AH55" s="10">
        <v>7.8083333333333336</v>
      </c>
      <c r="AI55" s="10">
        <v>7.3999999999999995</v>
      </c>
      <c r="AJ55" s="10">
        <v>6.791666666666667</v>
      </c>
      <c r="AK55" s="10">
        <v>6.4916666666666663</v>
      </c>
      <c r="AL55" s="10">
        <v>6.2250000000000005</v>
      </c>
      <c r="AM55" s="10">
        <v>5.4666666666666659</v>
      </c>
      <c r="AN55" s="10">
        <v>5.1833333333333327</v>
      </c>
      <c r="AO55" s="10">
        <v>5.8500000000000005</v>
      </c>
      <c r="AP55" s="10">
        <v>5.9250000000000007</v>
      </c>
      <c r="AQ55" s="10">
        <v>5.2166666666666677</v>
      </c>
      <c r="AR55" s="10">
        <v>4.8499999999999996</v>
      </c>
      <c r="AS55" s="10">
        <v>4.5249999999999995</v>
      </c>
      <c r="AT55" s="10">
        <v>4.2249999999999996</v>
      </c>
      <c r="AU55" s="10">
        <v>4.2833333333333332</v>
      </c>
      <c r="AV55" s="10">
        <v>7.6583333333333341</v>
      </c>
      <c r="AW55" s="10">
        <v>8.4583333333333339</v>
      </c>
      <c r="AX55" s="10">
        <v>7.9916666666666663</v>
      </c>
      <c r="AY55" s="10">
        <v>7.1999999999999993</v>
      </c>
      <c r="BB55" s="10">
        <f t="shared" si="6"/>
        <v>8.4583333333333339</v>
      </c>
      <c r="BC55" s="10">
        <f t="shared" si="7"/>
        <v>-0.79166666666666696</v>
      </c>
      <c r="BE55" s="31">
        <f t="shared" si="8"/>
        <v>4.2333333333333343</v>
      </c>
      <c r="BF55" s="31">
        <f t="shared" si="9"/>
        <v>-1.2583333333333346</v>
      </c>
      <c r="BG55" s="31"/>
      <c r="BH55" s="31"/>
      <c r="BI55" s="31"/>
      <c r="BJ55" s="31">
        <f t="shared" si="12"/>
        <v>4.2333333333333343</v>
      </c>
      <c r="BK55" s="31">
        <f t="shared" si="13"/>
        <v>-1.2583333333333346</v>
      </c>
      <c r="BL55" s="31">
        <f t="shared" si="14"/>
        <v>0</v>
      </c>
      <c r="BM55" s="31">
        <f t="shared" ref="BM55" si="17">IF(BL55=1,U55-R55,V55-R55)</f>
        <v>10.425000000000001</v>
      </c>
      <c r="BN55" s="31">
        <f t="shared" ref="BN55" si="18">IF(BL55=1,W55-U55,X55-V55)</f>
        <v>-3.9416666666666647</v>
      </c>
      <c r="BO55" s="31">
        <v>7.2916666666666679</v>
      </c>
      <c r="BP55" s="31">
        <v>0.46666666666666679</v>
      </c>
      <c r="CI55" s="32" t="s">
        <v>342</v>
      </c>
      <c r="CJ55" s="8" t="s">
        <v>51</v>
      </c>
      <c r="CK55" s="2">
        <v>-2.9583333333333348</v>
      </c>
      <c r="CL55" s="2">
        <v>5.7666666666666666</v>
      </c>
      <c r="CM55" s="2">
        <v>0</v>
      </c>
      <c r="CN55" s="2">
        <v>0</v>
      </c>
    </row>
    <row r="56" spans="1:92" ht="14.4" x14ac:dyDescent="0.3">
      <c r="A56" s="32" t="s">
        <v>342</v>
      </c>
      <c r="B56" s="8" t="s">
        <v>51</v>
      </c>
      <c r="C56" s="8">
        <v>0.73705463046558495</v>
      </c>
      <c r="D56" s="12">
        <f t="shared" si="2"/>
        <v>10.266666666666667</v>
      </c>
      <c r="E56" s="12">
        <f t="shared" si="3"/>
        <v>4.7333333333333334</v>
      </c>
      <c r="F56" s="12">
        <f t="shared" si="4"/>
        <v>-5.916666666666667</v>
      </c>
      <c r="G56" s="12">
        <f t="shared" si="5"/>
        <v>-1.25</v>
      </c>
      <c r="H56" s="12"/>
      <c r="I56" s="9"/>
      <c r="J56" s="9"/>
      <c r="K56" s="9"/>
      <c r="L56" s="9"/>
      <c r="M56" s="9"/>
      <c r="N56" s="9"/>
      <c r="O56" s="10">
        <v>5.5333333333333341</v>
      </c>
      <c r="P56" s="10">
        <v>5.0666666666666664</v>
      </c>
      <c r="Q56" s="10">
        <v>4.8</v>
      </c>
      <c r="R56" s="10">
        <v>4.5000000000000009</v>
      </c>
      <c r="S56" s="10">
        <v>7.3000000000000007</v>
      </c>
      <c r="T56" s="10">
        <v>7.9166666666666679</v>
      </c>
      <c r="U56" s="10">
        <v>10.266666666666667</v>
      </c>
      <c r="V56" s="10">
        <v>9.7999999999999989</v>
      </c>
      <c r="W56" s="10">
        <v>7.3083333333333327</v>
      </c>
      <c r="X56" s="10">
        <v>7.2</v>
      </c>
      <c r="Y56" s="10">
        <v>6.9166666666666652</v>
      </c>
      <c r="Z56" s="10">
        <v>6.0750000000000002</v>
      </c>
      <c r="AA56" s="10">
        <v>4.2000000000000011</v>
      </c>
      <c r="AB56" s="10">
        <v>4.2666666666666666</v>
      </c>
      <c r="AC56" s="10">
        <v>4.3500000000000005</v>
      </c>
      <c r="AD56" s="10">
        <v>5.3083333333333336</v>
      </c>
      <c r="AE56" s="10">
        <v>5.1416666666666666</v>
      </c>
      <c r="AF56" s="10">
        <v>4.5333333333333332</v>
      </c>
      <c r="AG56" s="10">
        <v>4.2750000000000004</v>
      </c>
      <c r="AH56" s="10">
        <v>3.7416666666666667</v>
      </c>
      <c r="AI56" s="10">
        <v>3.6166666666666671</v>
      </c>
      <c r="AJ56" s="10">
        <v>3.4916666666666667</v>
      </c>
      <c r="AK56" s="10">
        <v>3.2666666666666662</v>
      </c>
      <c r="AL56" s="10">
        <v>3.0750000000000006</v>
      </c>
      <c r="AM56" s="10">
        <v>3.3750000000000004</v>
      </c>
      <c r="AN56" s="10">
        <v>4.3916666666666666</v>
      </c>
      <c r="AO56" s="10">
        <v>5.3083333333333336</v>
      </c>
      <c r="AP56" s="10">
        <v>5.625</v>
      </c>
      <c r="AQ56" s="10">
        <v>5.0416666666666661</v>
      </c>
      <c r="AR56" s="10">
        <v>4.7749999999999986</v>
      </c>
      <c r="AS56" s="10">
        <v>4.708333333333333</v>
      </c>
      <c r="AT56" s="10">
        <v>4.7583333333333329</v>
      </c>
      <c r="AU56" s="10">
        <v>4.8833333333333337</v>
      </c>
      <c r="AV56" s="10">
        <v>8.7583333333333311</v>
      </c>
      <c r="AW56" s="10">
        <v>8.4499999999999993</v>
      </c>
      <c r="AX56" s="10">
        <v>7.4666666666666659</v>
      </c>
      <c r="AY56" s="10">
        <v>6.9818181818181815</v>
      </c>
      <c r="BB56" s="10">
        <f t="shared" si="6"/>
        <v>8.4499999999999993</v>
      </c>
      <c r="BC56" s="10">
        <f t="shared" si="7"/>
        <v>-0.48484848484848442</v>
      </c>
      <c r="BE56" s="31">
        <f t="shared" si="8"/>
        <v>3.6916666666666664</v>
      </c>
      <c r="BF56" s="31">
        <f t="shared" si="9"/>
        <v>-1.4681818181818178</v>
      </c>
      <c r="BG56" s="31">
        <f t="shared" si="10"/>
        <v>5.7666666666666666</v>
      </c>
      <c r="BH56" s="31">
        <f t="shared" si="11"/>
        <v>-2.9583333333333348</v>
      </c>
      <c r="BI56" s="31"/>
      <c r="BJ56" s="31">
        <f t="shared" si="12"/>
        <v>3.6916666666666664</v>
      </c>
      <c r="BK56" s="31">
        <f t="shared" si="13"/>
        <v>-1.4681818181818178</v>
      </c>
      <c r="BL56" s="31">
        <f t="shared" si="14"/>
        <v>1</v>
      </c>
      <c r="BM56" s="31">
        <f t="shared" si="15"/>
        <v>5.7666666666666666</v>
      </c>
      <c r="BN56" s="31">
        <f t="shared" si="16"/>
        <v>-2.9583333333333348</v>
      </c>
      <c r="BO56" s="31"/>
      <c r="BP56" s="31"/>
      <c r="CI56" s="32" t="s">
        <v>292</v>
      </c>
      <c r="CJ56" s="8" t="s">
        <v>1</v>
      </c>
      <c r="CK56" s="2">
        <v>-1.7007575757575744</v>
      </c>
      <c r="CL56" s="2">
        <v>6.091666666666665</v>
      </c>
      <c r="CM56" s="2">
        <v>1</v>
      </c>
      <c r="CN56" s="2">
        <v>6.091666666666665</v>
      </c>
    </row>
    <row r="57" spans="1:92" ht="14.4" x14ac:dyDescent="0.3">
      <c r="A57" s="32" t="s">
        <v>343</v>
      </c>
      <c r="B57" s="8" t="s">
        <v>52</v>
      </c>
      <c r="C57" s="8">
        <v>0.60302112157560095</v>
      </c>
      <c r="D57" s="12">
        <f t="shared" si="2"/>
        <v>6.083333333333333</v>
      </c>
      <c r="E57" s="12">
        <f t="shared" si="3"/>
        <v>2.0750000000000002</v>
      </c>
      <c r="F57" s="12">
        <f t="shared" si="4"/>
        <v>-0.76666666666666661</v>
      </c>
      <c r="G57" s="12">
        <f t="shared" si="5"/>
        <v>-0.36947791164658628</v>
      </c>
      <c r="H57" s="12"/>
      <c r="I57" s="9"/>
      <c r="J57" s="9"/>
      <c r="K57" s="9"/>
      <c r="L57" s="9"/>
      <c r="M57" s="9"/>
      <c r="N57" s="9"/>
      <c r="O57" s="10">
        <v>4.0083333333333329</v>
      </c>
      <c r="P57" s="10">
        <v>3.4416666666666669</v>
      </c>
      <c r="Q57" s="10">
        <v>3.0166666666666662</v>
      </c>
      <c r="R57" s="10">
        <v>2.6249999999999996</v>
      </c>
      <c r="S57" s="10">
        <v>3.9916666666666667</v>
      </c>
      <c r="T57" s="10">
        <v>4.166666666666667</v>
      </c>
      <c r="U57" s="10">
        <v>6.083333333333333</v>
      </c>
      <c r="V57" s="10">
        <v>7.9833333333333343</v>
      </c>
      <c r="W57" s="10">
        <v>6.291666666666667</v>
      </c>
      <c r="X57" s="10">
        <v>7.1416666666666666</v>
      </c>
      <c r="Y57" s="10">
        <v>8.7083333333333321</v>
      </c>
      <c r="Z57" s="10">
        <v>8.1416666666666657</v>
      </c>
      <c r="AA57" s="10">
        <v>6.5333333333333323</v>
      </c>
      <c r="AB57" s="10">
        <v>6.2333333333333334</v>
      </c>
      <c r="AC57" s="10">
        <v>5.3166666666666664</v>
      </c>
      <c r="AD57" s="10">
        <v>5.1749999999999998</v>
      </c>
      <c r="AE57" s="10">
        <v>5.6083333333333334</v>
      </c>
      <c r="AF57" s="10">
        <v>5.5</v>
      </c>
      <c r="AG57" s="10">
        <v>5.0166666666666666</v>
      </c>
      <c r="AH57" s="10">
        <v>4.875</v>
      </c>
      <c r="AI57" s="10">
        <v>5.1166666666666663</v>
      </c>
      <c r="AJ57" s="10">
        <v>4.833333333333333</v>
      </c>
      <c r="AK57" s="10">
        <v>4.9166666666666661</v>
      </c>
      <c r="AL57" s="10">
        <v>4.8416666666666659</v>
      </c>
      <c r="AM57" s="10">
        <v>3.8833333333333329</v>
      </c>
      <c r="AN57" s="10">
        <v>3.9416666666666664</v>
      </c>
      <c r="AO57" s="10">
        <v>4.1083333333333334</v>
      </c>
      <c r="AP57" s="10">
        <v>4.458333333333333</v>
      </c>
      <c r="AQ57" s="10">
        <v>3.9250000000000003</v>
      </c>
      <c r="AR57" s="10">
        <v>3.7000000000000006</v>
      </c>
      <c r="AS57" s="10">
        <v>3.1666666666666665</v>
      </c>
      <c r="AT57" s="10">
        <v>2.7999999999999994</v>
      </c>
      <c r="AU57" s="10">
        <v>3.1166666666666667</v>
      </c>
      <c r="AV57" s="10">
        <v>6.291666666666667</v>
      </c>
      <c r="AW57" s="10">
        <v>6.9916666666666671</v>
      </c>
      <c r="AX57" s="10">
        <v>5.9666666666666659</v>
      </c>
      <c r="AY57" s="10">
        <v>5.3727272727272739</v>
      </c>
      <c r="BB57" s="10">
        <f t="shared" si="6"/>
        <v>6.9916666666666671</v>
      </c>
      <c r="BC57" s="10">
        <f t="shared" si="7"/>
        <v>-0.59393939393939199</v>
      </c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CI57" s="32" t="s">
        <v>293</v>
      </c>
      <c r="CJ57" s="8" t="s">
        <v>2</v>
      </c>
      <c r="CK57" s="2">
        <v>-0.75984848484848566</v>
      </c>
      <c r="CL57" s="2">
        <v>1.8583333333333325</v>
      </c>
      <c r="CM57" s="2">
        <v>1</v>
      </c>
      <c r="CN57" s="2">
        <v>1.8583333333333325</v>
      </c>
    </row>
    <row r="58" spans="1:92" ht="14.4" x14ac:dyDescent="0.3">
      <c r="A58" s="1" t="s">
        <v>62</v>
      </c>
      <c r="B58" s="1" t="s">
        <v>63</v>
      </c>
      <c r="D58" s="12">
        <f t="shared" ref="D58:D69" si="19">U58</f>
        <v>12.135664999999999</v>
      </c>
      <c r="E58" s="12">
        <f t="shared" ref="E58:E69" si="20">U58-O58</f>
        <v>7.5196114999999999</v>
      </c>
      <c r="F58" s="12">
        <f t="shared" ref="F58:F69" si="21">AC58-U58</f>
        <v>-5.1919349999999991</v>
      </c>
      <c r="G58" s="12">
        <f t="shared" ref="G58:G69" si="22">F58/E58</f>
        <v>-0.6904525586195509</v>
      </c>
      <c r="L58">
        <v>2.1282749999999999</v>
      </c>
      <c r="M58" s="14">
        <f>L58+(N58-L58)/2</f>
        <v>3.3554795000000004</v>
      </c>
      <c r="N58">
        <v>4.5826840000000004</v>
      </c>
      <c r="O58" s="14">
        <f>N58+(P58-N58)/2</f>
        <v>4.6160534999999996</v>
      </c>
      <c r="P58">
        <v>4.6494229999999996</v>
      </c>
      <c r="Q58" s="14">
        <f>P58+(R58-P58)/2</f>
        <v>4.0960289999999997</v>
      </c>
      <c r="R58">
        <v>3.5426350000000002</v>
      </c>
      <c r="S58" s="14">
        <f>R58+(T58-R58)/2</f>
        <v>8.4898875</v>
      </c>
      <c r="T58">
        <v>13.437139999999999</v>
      </c>
      <c r="U58" s="14">
        <f>T58+(V58-T58)/2</f>
        <v>12.135664999999999</v>
      </c>
      <c r="V58">
        <v>10.83419</v>
      </c>
      <c r="W58">
        <v>10.89972</v>
      </c>
      <c r="X58">
        <v>11.532400000000001</v>
      </c>
      <c r="Y58">
        <v>11.57427</v>
      </c>
      <c r="Z58">
        <v>11.116569999999999</v>
      </c>
      <c r="AA58" s="14">
        <f>Z58+(AC58-Z58)/3</f>
        <v>9.7256233333333331</v>
      </c>
      <c r="AB58" s="14">
        <f>Z58+2*(AC58-Z58)/3</f>
        <v>8.3346766666666667</v>
      </c>
      <c r="AC58">
        <v>6.9437300000000004</v>
      </c>
      <c r="AD58" s="14">
        <f>AC58+(AE58-AC58)/2</f>
        <v>8.4697715000000002</v>
      </c>
      <c r="AE58">
        <v>9.9958130000000001</v>
      </c>
      <c r="AF58">
        <v>10.310359999999999</v>
      </c>
      <c r="AG58" s="14">
        <f>AF58+(AH58-AF58)/2</f>
        <v>9.5422384999999998</v>
      </c>
      <c r="AH58">
        <v>8.7741170000000004</v>
      </c>
      <c r="AI58">
        <v>8.3296510000000001</v>
      </c>
      <c r="CI58" s="32" t="s">
        <v>294</v>
      </c>
      <c r="CJ58" s="8" t="s">
        <v>3</v>
      </c>
      <c r="CK58" s="2">
        <v>-2.1833333333333353</v>
      </c>
      <c r="CL58" s="2">
        <v>6.783333333333335</v>
      </c>
      <c r="CM58" s="2">
        <v>1</v>
      </c>
      <c r="CN58" s="2">
        <v>6.783333333333335</v>
      </c>
    </row>
    <row r="59" spans="1:92" ht="14.4" x14ac:dyDescent="0.3">
      <c r="A59" t="s">
        <v>64</v>
      </c>
      <c r="B59" t="s">
        <v>65</v>
      </c>
      <c r="D59" s="12">
        <f t="shared" si="19"/>
        <v>15.139655000000001</v>
      </c>
      <c r="E59" s="12">
        <f t="shared" si="20"/>
        <v>8.8985950000000003</v>
      </c>
      <c r="F59" s="12">
        <f t="shared" si="21"/>
        <v>-5.0304350000000007</v>
      </c>
      <c r="G59" s="12">
        <f t="shared" si="22"/>
        <v>-0.56530665796117263</v>
      </c>
      <c r="L59">
        <v>3.574033</v>
      </c>
      <c r="M59" s="14">
        <f t="shared" ref="M59:O69" si="23">L59+(N59-L59)/2</f>
        <v>4.9097205000000006</v>
      </c>
      <c r="N59">
        <v>6.2454080000000003</v>
      </c>
      <c r="O59" s="14">
        <f t="shared" si="23"/>
        <v>6.2410600000000001</v>
      </c>
      <c r="P59">
        <v>6.2367119999999998</v>
      </c>
      <c r="Q59" s="14">
        <f t="shared" ref="Q59:Q69" si="24">P59+(R59-P59)/2</f>
        <v>6.2092650000000003</v>
      </c>
      <c r="R59">
        <v>6.1818179999999998</v>
      </c>
      <c r="S59" s="14">
        <f t="shared" ref="S59:S69" si="25">R59+(T59-R59)/2</f>
        <v>10.969569</v>
      </c>
      <c r="T59">
        <v>15.75732</v>
      </c>
      <c r="U59" s="14">
        <f t="shared" ref="U59:U69" si="26">T59+(V59-T59)/2</f>
        <v>15.139655000000001</v>
      </c>
      <c r="V59">
        <v>14.521990000000001</v>
      </c>
      <c r="W59">
        <v>15.472659999999999</v>
      </c>
      <c r="X59">
        <v>15.82456</v>
      </c>
      <c r="Y59">
        <v>15.71035</v>
      </c>
      <c r="Z59">
        <v>14.7035</v>
      </c>
      <c r="AA59" s="14">
        <f t="shared" ref="AA59:AA69" si="27">Z59+(AC59-Z59)/3</f>
        <v>13.172073333333334</v>
      </c>
      <c r="AB59" s="14">
        <f t="shared" ref="AB59:AB69" si="28">Z59+2*(AC59-Z59)/3</f>
        <v>11.640646666666667</v>
      </c>
      <c r="AC59">
        <v>10.109220000000001</v>
      </c>
      <c r="AD59" s="14">
        <f t="shared" ref="AD59:AD69" si="29">AC59+(AE59-AC59)/2</f>
        <v>10.620065</v>
      </c>
      <c r="AE59">
        <v>11.13091</v>
      </c>
      <c r="AF59">
        <v>11.43352</v>
      </c>
      <c r="AG59" s="14">
        <f t="shared" ref="AG59:AG69" si="30">AF59+(AH59-AF59)/2</f>
        <v>11.20758</v>
      </c>
      <c r="AH59">
        <v>10.981640000000001</v>
      </c>
      <c r="AI59">
        <v>9.621848</v>
      </c>
      <c r="BG59" s="31">
        <f t="shared" ref="BG59:BG71" si="31">U59-R59</f>
        <v>8.9578370000000014</v>
      </c>
      <c r="BH59" s="31">
        <f t="shared" ref="BH59:BH71" si="32">W59-U59</f>
        <v>0.33300499999999822</v>
      </c>
      <c r="CI59" s="32" t="s">
        <v>295</v>
      </c>
      <c r="CJ59" s="8" t="s">
        <v>4</v>
      </c>
      <c r="CK59" s="2">
        <v>-0.63409090909090882</v>
      </c>
      <c r="CL59" s="2">
        <v>2.6083333333333325</v>
      </c>
      <c r="CM59" s="2">
        <v>1</v>
      </c>
      <c r="CN59" s="2">
        <v>2.6083333333333325</v>
      </c>
    </row>
    <row r="60" spans="1:92" ht="14.4" x14ac:dyDescent="0.3">
      <c r="A60" t="s">
        <v>66</v>
      </c>
      <c r="B60" t="s">
        <v>67</v>
      </c>
      <c r="D60" s="12">
        <f t="shared" si="19"/>
        <v>14.257235</v>
      </c>
      <c r="E60" s="12">
        <f t="shared" si="20"/>
        <v>9.0436934999999998</v>
      </c>
      <c r="F60" s="12">
        <f t="shared" si="21"/>
        <v>-5.135548</v>
      </c>
      <c r="G60" s="12">
        <f t="shared" si="22"/>
        <v>-0.56785958082281318</v>
      </c>
      <c r="L60">
        <v>2.769231</v>
      </c>
      <c r="M60" s="14">
        <f t="shared" si="23"/>
        <v>3.9139290000000004</v>
      </c>
      <c r="N60">
        <v>5.0586270000000004</v>
      </c>
      <c r="O60" s="14">
        <f t="shared" si="23"/>
        <v>5.2135414999999998</v>
      </c>
      <c r="P60">
        <v>5.3684560000000001</v>
      </c>
      <c r="Q60" s="14">
        <f t="shared" si="24"/>
        <v>4.8618684999999999</v>
      </c>
      <c r="R60">
        <v>4.3552809999999997</v>
      </c>
      <c r="S60" s="14">
        <f t="shared" si="25"/>
        <v>9.8319304999999986</v>
      </c>
      <c r="T60">
        <v>15.308579999999999</v>
      </c>
      <c r="U60" s="14">
        <f t="shared" si="26"/>
        <v>14.257235</v>
      </c>
      <c r="V60">
        <v>13.20589</v>
      </c>
      <c r="W60">
        <v>13.78079</v>
      </c>
      <c r="X60">
        <v>14.087070000000001</v>
      </c>
      <c r="Y60">
        <v>14.179740000000001</v>
      </c>
      <c r="Z60">
        <v>13.509679999999999</v>
      </c>
      <c r="AA60" s="14">
        <f t="shared" si="27"/>
        <v>12.047015666666667</v>
      </c>
      <c r="AB60" s="14">
        <f t="shared" si="28"/>
        <v>10.584351333333332</v>
      </c>
      <c r="AC60">
        <v>9.1216869999999997</v>
      </c>
      <c r="AD60" s="14">
        <f t="shared" si="29"/>
        <v>9.955073500000001</v>
      </c>
      <c r="AE60">
        <v>10.788460000000001</v>
      </c>
      <c r="AF60">
        <v>10.81171</v>
      </c>
      <c r="AG60" s="14">
        <f t="shared" si="30"/>
        <v>10.027918</v>
      </c>
      <c r="AH60">
        <v>9.2441259999999996</v>
      </c>
      <c r="AI60">
        <v>7.9429530000000002</v>
      </c>
      <c r="BG60" s="31">
        <f t="shared" si="31"/>
        <v>9.9019539999999999</v>
      </c>
      <c r="BH60" s="31">
        <f t="shared" si="32"/>
        <v>-0.47644500000000001</v>
      </c>
      <c r="CI60" s="32" t="s">
        <v>296</v>
      </c>
      <c r="CJ60" s="8" t="s">
        <v>5</v>
      </c>
      <c r="CK60" s="2">
        <v>-1.7416666666666689</v>
      </c>
      <c r="CL60" s="2">
        <v>6.991666666666668</v>
      </c>
      <c r="CM60" s="2">
        <v>1</v>
      </c>
      <c r="CN60" s="2">
        <v>6.991666666666668</v>
      </c>
    </row>
    <row r="61" spans="1:92" ht="14.4" x14ac:dyDescent="0.3">
      <c r="A61" t="s">
        <v>68</v>
      </c>
      <c r="B61" t="s">
        <v>69</v>
      </c>
      <c r="D61" s="12">
        <f t="shared" si="19"/>
        <v>12.883595</v>
      </c>
      <c r="E61" s="12">
        <f t="shared" si="20"/>
        <v>8.5329429999999995</v>
      </c>
      <c r="F61" s="12">
        <f t="shared" si="21"/>
        <v>-4.9286769999999995</v>
      </c>
      <c r="G61" s="12">
        <f t="shared" si="22"/>
        <v>-0.5776057568883326</v>
      </c>
      <c r="L61">
        <v>2.132701</v>
      </c>
      <c r="M61" s="14">
        <f t="shared" si="23"/>
        <v>3.2936230000000002</v>
      </c>
      <c r="N61">
        <v>4.4545450000000004</v>
      </c>
      <c r="O61" s="14">
        <f t="shared" si="23"/>
        <v>4.3506520000000002</v>
      </c>
      <c r="P61">
        <v>4.246759</v>
      </c>
      <c r="Q61" s="14">
        <f t="shared" si="24"/>
        <v>3.947365</v>
      </c>
      <c r="R61">
        <v>3.6479710000000001</v>
      </c>
      <c r="S61" s="14">
        <f t="shared" si="25"/>
        <v>8.5710455000000003</v>
      </c>
      <c r="T61">
        <v>13.494120000000001</v>
      </c>
      <c r="U61" s="14">
        <f t="shared" si="26"/>
        <v>12.883595</v>
      </c>
      <c r="V61">
        <v>12.273070000000001</v>
      </c>
      <c r="W61">
        <v>11.65775</v>
      </c>
      <c r="X61">
        <v>12.31939</v>
      </c>
      <c r="Y61">
        <v>12.95715</v>
      </c>
      <c r="Z61">
        <v>12.504200000000001</v>
      </c>
      <c r="AA61" s="14">
        <f t="shared" si="27"/>
        <v>10.987772666666668</v>
      </c>
      <c r="AB61" s="14">
        <f t="shared" si="28"/>
        <v>9.4713453333333337</v>
      </c>
      <c r="AC61">
        <v>7.9549180000000002</v>
      </c>
      <c r="AD61" s="14">
        <f t="shared" si="29"/>
        <v>8.9692589999999992</v>
      </c>
      <c r="AE61">
        <v>9.9835999999999991</v>
      </c>
      <c r="AF61">
        <v>10.05719</v>
      </c>
      <c r="AG61" s="14">
        <f t="shared" si="30"/>
        <v>9.5869350000000004</v>
      </c>
      <c r="AH61">
        <v>9.1166800000000006</v>
      </c>
      <c r="AI61">
        <v>8.0918869999999998</v>
      </c>
      <c r="BG61" s="31">
        <f t="shared" si="31"/>
        <v>9.2356239999999996</v>
      </c>
      <c r="BH61" s="31">
        <f t="shared" si="32"/>
        <v>-1.2258449999999996</v>
      </c>
      <c r="CI61" s="32" t="s">
        <v>297</v>
      </c>
      <c r="CJ61" s="8" t="s">
        <v>6</v>
      </c>
      <c r="CK61" s="2">
        <v>-0.95227272727272805</v>
      </c>
      <c r="CL61" s="2">
        <v>5.1333333333333346</v>
      </c>
      <c r="CM61" s="2">
        <v>1</v>
      </c>
      <c r="CN61" s="2">
        <v>5.1333333333333346</v>
      </c>
    </row>
    <row r="62" spans="1:92" ht="14.4" x14ac:dyDescent="0.3">
      <c r="A62" t="s">
        <v>70</v>
      </c>
      <c r="B62" t="s">
        <v>71</v>
      </c>
      <c r="D62" s="12">
        <f t="shared" si="19"/>
        <v>10.740951500000001</v>
      </c>
      <c r="E62" s="12">
        <f t="shared" si="20"/>
        <v>6.6477810000000011</v>
      </c>
      <c r="F62" s="12">
        <f t="shared" si="21"/>
        <v>-4.866012500000001</v>
      </c>
      <c r="G62" s="12">
        <f t="shared" si="22"/>
        <v>-0.73197545165823008</v>
      </c>
      <c r="L62">
        <v>1.758958</v>
      </c>
      <c r="M62" s="14">
        <f t="shared" si="23"/>
        <v>3.0931744999999999</v>
      </c>
      <c r="N62">
        <v>4.4273910000000001</v>
      </c>
      <c r="O62" s="14">
        <f t="shared" si="23"/>
        <v>4.0931705000000003</v>
      </c>
      <c r="P62">
        <v>3.75895</v>
      </c>
      <c r="Q62" s="14">
        <f t="shared" si="24"/>
        <v>3.2829839999999999</v>
      </c>
      <c r="R62">
        <v>2.8070179999999998</v>
      </c>
      <c r="S62" s="14">
        <f t="shared" si="25"/>
        <v>7.6661540000000006</v>
      </c>
      <c r="T62">
        <v>12.52529</v>
      </c>
      <c r="U62" s="14">
        <f t="shared" si="26"/>
        <v>10.740951500000001</v>
      </c>
      <c r="V62">
        <v>8.9566130000000008</v>
      </c>
      <c r="W62">
        <v>9.0991809999999997</v>
      </c>
      <c r="X62">
        <v>10.4215</v>
      </c>
      <c r="Y62">
        <v>10.10698</v>
      </c>
      <c r="Z62">
        <v>10.030659999999999</v>
      </c>
      <c r="AA62" s="14">
        <f t="shared" si="27"/>
        <v>8.6454196666666654</v>
      </c>
      <c r="AB62" s="14">
        <f t="shared" si="28"/>
        <v>7.2601793333333333</v>
      </c>
      <c r="AC62">
        <v>5.8749390000000004</v>
      </c>
      <c r="AD62" s="14">
        <f t="shared" si="29"/>
        <v>7.3424045000000007</v>
      </c>
      <c r="AE62">
        <v>8.8098700000000001</v>
      </c>
      <c r="AF62">
        <v>9.0327300000000008</v>
      </c>
      <c r="AG62" s="14">
        <f t="shared" si="30"/>
        <v>8.4231490000000004</v>
      </c>
      <c r="AH62">
        <v>7.8135680000000001</v>
      </c>
      <c r="AI62">
        <v>6.6650619999999998</v>
      </c>
      <c r="BG62" s="31">
        <f t="shared" si="31"/>
        <v>7.933933500000002</v>
      </c>
      <c r="BH62" s="31">
        <f t="shared" si="32"/>
        <v>-1.6417705000000016</v>
      </c>
      <c r="CI62" s="32" t="s">
        <v>298</v>
      </c>
      <c r="CJ62" s="8" t="s">
        <v>7</v>
      </c>
      <c r="CK62" s="2">
        <v>-0.99166666666666892</v>
      </c>
      <c r="CL62" s="2">
        <v>4.7166666666666677</v>
      </c>
      <c r="CM62" s="2">
        <v>1</v>
      </c>
      <c r="CN62" s="2">
        <v>4.7166666666666677</v>
      </c>
    </row>
    <row r="63" spans="1:92" ht="14.4" x14ac:dyDescent="0.3">
      <c r="A63" t="s">
        <v>72</v>
      </c>
      <c r="B63" t="s">
        <v>73</v>
      </c>
      <c r="D63" s="12">
        <f t="shared" si="19"/>
        <v>14.852205</v>
      </c>
      <c r="E63" s="12">
        <f t="shared" si="20"/>
        <v>10.586173499999999</v>
      </c>
      <c r="F63" s="12">
        <f t="shared" si="21"/>
        <v>-7.9516419999999997</v>
      </c>
      <c r="G63" s="12">
        <f t="shared" si="22"/>
        <v>-0.75113467581085835</v>
      </c>
      <c r="L63">
        <v>1.7270430000000001</v>
      </c>
      <c r="M63" s="14">
        <f t="shared" si="23"/>
        <v>2.8950304999999998</v>
      </c>
      <c r="N63">
        <v>4.0630179999999996</v>
      </c>
      <c r="O63" s="14">
        <f t="shared" si="23"/>
        <v>4.2660315000000004</v>
      </c>
      <c r="P63">
        <v>4.4690450000000004</v>
      </c>
      <c r="Q63" s="14">
        <f t="shared" si="24"/>
        <v>3.8831035000000003</v>
      </c>
      <c r="R63">
        <v>3.2971620000000001</v>
      </c>
      <c r="S63" s="14">
        <f t="shared" si="25"/>
        <v>9.7697409999999998</v>
      </c>
      <c r="T63">
        <v>16.242319999999999</v>
      </c>
      <c r="U63" s="14">
        <f t="shared" si="26"/>
        <v>14.852205</v>
      </c>
      <c r="V63">
        <v>13.46209</v>
      </c>
      <c r="W63">
        <v>13.212590000000001</v>
      </c>
      <c r="X63">
        <v>13.26337</v>
      </c>
      <c r="Y63">
        <v>13.064579999999999</v>
      </c>
      <c r="Z63">
        <v>12.41352</v>
      </c>
      <c r="AA63" s="14">
        <f t="shared" si="27"/>
        <v>10.575867666666667</v>
      </c>
      <c r="AB63" s="14">
        <f t="shared" si="28"/>
        <v>8.7382153333333328</v>
      </c>
      <c r="AC63">
        <v>6.900563</v>
      </c>
      <c r="AD63" s="14">
        <f t="shared" si="29"/>
        <v>8.7213215000000002</v>
      </c>
      <c r="AE63">
        <v>10.54208</v>
      </c>
      <c r="AF63">
        <v>11.0128</v>
      </c>
      <c r="AG63" s="14">
        <f t="shared" si="30"/>
        <v>9.8932840000000013</v>
      </c>
      <c r="AH63">
        <v>8.7737680000000005</v>
      </c>
      <c r="AI63">
        <v>7.4690399999999997</v>
      </c>
      <c r="BG63" s="31">
        <f t="shared" si="31"/>
        <v>11.555043</v>
      </c>
      <c r="BH63" s="31">
        <f t="shared" si="32"/>
        <v>-1.6396149999999992</v>
      </c>
      <c r="CI63" s="32" t="s">
        <v>299</v>
      </c>
      <c r="CJ63" s="8" t="s">
        <v>8</v>
      </c>
      <c r="CK63" s="2">
        <v>-1.1886363636363635</v>
      </c>
      <c r="CL63" s="2">
        <v>4.5166666666666675</v>
      </c>
      <c r="CM63" s="2">
        <v>1</v>
      </c>
      <c r="CN63" s="2">
        <v>4.5166666666666675</v>
      </c>
    </row>
    <row r="64" spans="1:92" ht="14.4" x14ac:dyDescent="0.3">
      <c r="A64" t="s">
        <v>74</v>
      </c>
      <c r="B64" t="s">
        <v>75</v>
      </c>
      <c r="D64" s="12">
        <f t="shared" si="19"/>
        <v>11.176824499999999</v>
      </c>
      <c r="E64" s="12">
        <f t="shared" si="20"/>
        <v>6.9210244999999979</v>
      </c>
      <c r="F64" s="12">
        <f t="shared" si="21"/>
        <v>-6.9403254999999984</v>
      </c>
      <c r="G64" s="12">
        <f t="shared" si="22"/>
        <v>-1.0027887489778429</v>
      </c>
      <c r="L64">
        <v>1.1204480000000001</v>
      </c>
      <c r="M64" s="14">
        <f t="shared" si="23"/>
        <v>2.5855405000000005</v>
      </c>
      <c r="N64">
        <v>4.0506330000000004</v>
      </c>
      <c r="O64" s="14">
        <f t="shared" si="23"/>
        <v>4.2558000000000007</v>
      </c>
      <c r="P64">
        <v>4.4609670000000001</v>
      </c>
      <c r="Q64" s="14">
        <f t="shared" si="24"/>
        <v>3.5930425000000001</v>
      </c>
      <c r="R64">
        <v>2.7251180000000002</v>
      </c>
      <c r="S64" s="14">
        <f t="shared" si="25"/>
        <v>7.908944</v>
      </c>
      <c r="T64">
        <v>13.09277</v>
      </c>
      <c r="U64" s="14">
        <f t="shared" si="26"/>
        <v>11.176824499999999</v>
      </c>
      <c r="V64">
        <v>9.2608789999999992</v>
      </c>
      <c r="W64">
        <v>7.3104199999999997</v>
      </c>
      <c r="X64">
        <v>8.4414219999999993</v>
      </c>
      <c r="Y64">
        <v>8.6410789999999995</v>
      </c>
      <c r="Z64">
        <v>8.0808079999999993</v>
      </c>
      <c r="AA64" s="14">
        <f t="shared" si="27"/>
        <v>6.7993716666666666</v>
      </c>
      <c r="AB64" s="14">
        <f t="shared" si="28"/>
        <v>5.5179353333333339</v>
      </c>
      <c r="AC64">
        <v>4.2364990000000002</v>
      </c>
      <c r="AD64" s="14">
        <f t="shared" si="29"/>
        <v>5.9955090000000002</v>
      </c>
      <c r="AE64">
        <v>7.7545190000000002</v>
      </c>
      <c r="AF64">
        <v>8.1766919999999992</v>
      </c>
      <c r="AG64" s="14">
        <f t="shared" si="30"/>
        <v>7.4556930000000001</v>
      </c>
      <c r="AH64">
        <v>6.7346940000000002</v>
      </c>
      <c r="AI64">
        <v>5.8823530000000002</v>
      </c>
      <c r="BG64" s="31">
        <f t="shared" si="31"/>
        <v>8.4517064999999985</v>
      </c>
      <c r="BH64" s="31">
        <f t="shared" si="32"/>
        <v>-3.8664044999999989</v>
      </c>
      <c r="CI64" s="32" t="s">
        <v>300</v>
      </c>
      <c r="CJ64" s="8" t="s">
        <v>9</v>
      </c>
      <c r="CK64" s="2">
        <v>-1.01212121212121</v>
      </c>
      <c r="CL64" s="2">
        <v>4.6916666666666655</v>
      </c>
      <c r="CM64" s="2">
        <v>1</v>
      </c>
      <c r="CN64" s="2">
        <v>4.6916666666666655</v>
      </c>
    </row>
    <row r="65" spans="1:92" ht="14.4" x14ac:dyDescent="0.3">
      <c r="A65" t="s">
        <v>76</v>
      </c>
      <c r="B65" t="s">
        <v>77</v>
      </c>
      <c r="D65" s="12">
        <f t="shared" si="19"/>
        <v>9.4582955000000002</v>
      </c>
      <c r="E65" s="12">
        <f t="shared" si="20"/>
        <v>5.7501510000000007</v>
      </c>
      <c r="F65" s="12">
        <f t="shared" si="21"/>
        <v>-4.7128125000000001</v>
      </c>
      <c r="G65" s="12">
        <f t="shared" si="22"/>
        <v>-0.81959804186011798</v>
      </c>
      <c r="L65">
        <v>1.3292040000000001</v>
      </c>
      <c r="M65" s="14">
        <f t="shared" si="23"/>
        <v>2.4956785000000004</v>
      </c>
      <c r="N65">
        <v>3.662153</v>
      </c>
      <c r="O65" s="14">
        <f t="shared" si="23"/>
        <v>3.7081445</v>
      </c>
      <c r="P65">
        <v>3.7541359999999999</v>
      </c>
      <c r="Q65" s="14">
        <f t="shared" si="24"/>
        <v>2.9566210000000002</v>
      </c>
      <c r="R65">
        <v>2.159106</v>
      </c>
      <c r="S65" s="14">
        <f t="shared" si="25"/>
        <v>6.5167230000000007</v>
      </c>
      <c r="T65">
        <v>10.87434</v>
      </c>
      <c r="U65" s="14">
        <f t="shared" si="26"/>
        <v>9.4582955000000002</v>
      </c>
      <c r="V65">
        <v>8.0422510000000003</v>
      </c>
      <c r="W65">
        <v>8.0129149999999996</v>
      </c>
      <c r="X65">
        <v>8.81114</v>
      </c>
      <c r="Y65">
        <v>8.8184629999999995</v>
      </c>
      <c r="Z65">
        <v>8.2482410000000002</v>
      </c>
      <c r="AA65" s="14">
        <f t="shared" si="27"/>
        <v>7.0806550000000001</v>
      </c>
      <c r="AB65" s="14">
        <f t="shared" si="28"/>
        <v>5.9130690000000001</v>
      </c>
      <c r="AC65">
        <v>4.7454830000000001</v>
      </c>
      <c r="AD65" s="14">
        <f t="shared" si="29"/>
        <v>7.2199514999999996</v>
      </c>
      <c r="AE65">
        <v>9.6944199999999991</v>
      </c>
      <c r="AF65">
        <v>10.37811</v>
      </c>
      <c r="AG65" s="14">
        <f t="shared" si="30"/>
        <v>9.5120350000000009</v>
      </c>
      <c r="AH65">
        <v>8.6459600000000005</v>
      </c>
      <c r="AI65">
        <v>7.2838960000000004</v>
      </c>
      <c r="BG65" s="31">
        <f t="shared" si="31"/>
        <v>7.2991895000000007</v>
      </c>
      <c r="BH65" s="31">
        <f t="shared" si="32"/>
        <v>-1.4453805000000006</v>
      </c>
      <c r="CI65" s="32" t="s">
        <v>301</v>
      </c>
      <c r="CJ65" s="8" t="s">
        <v>10</v>
      </c>
      <c r="CK65" s="2">
        <v>-2.4666666666666686</v>
      </c>
      <c r="CL65" s="2">
        <v>7.283333333333335</v>
      </c>
      <c r="CM65" s="2">
        <v>1</v>
      </c>
      <c r="CN65" s="2">
        <v>7.283333333333335</v>
      </c>
    </row>
    <row r="66" spans="1:92" ht="14.4" x14ac:dyDescent="0.3">
      <c r="A66" t="s">
        <v>78</v>
      </c>
      <c r="B66" t="s">
        <v>79</v>
      </c>
      <c r="D66" s="12">
        <f t="shared" si="19"/>
        <v>9.9638604999999991</v>
      </c>
      <c r="E66" s="12">
        <f t="shared" si="20"/>
        <v>5.3127939999999994</v>
      </c>
      <c r="F66" s="12">
        <f t="shared" si="21"/>
        <v>-5.0284044999999988</v>
      </c>
      <c r="G66" s="12">
        <f t="shared" si="22"/>
        <v>-0.94647082119126014</v>
      </c>
      <c r="L66">
        <v>1.896334</v>
      </c>
      <c r="M66" s="14">
        <f t="shared" si="23"/>
        <v>3.6212115000000002</v>
      </c>
      <c r="N66">
        <v>5.3460890000000001</v>
      </c>
      <c r="O66" s="14">
        <f t="shared" si="23"/>
        <v>4.6510664999999998</v>
      </c>
      <c r="P66">
        <v>3.9560439999999999</v>
      </c>
      <c r="Q66" s="14">
        <f t="shared" si="24"/>
        <v>3.5455034999999997</v>
      </c>
      <c r="R66">
        <v>3.1349629999999999</v>
      </c>
      <c r="S66" s="14">
        <f t="shared" si="25"/>
        <v>7.3076315000000003</v>
      </c>
      <c r="T66">
        <v>11.4803</v>
      </c>
      <c r="U66" s="14">
        <f t="shared" si="26"/>
        <v>9.9638604999999991</v>
      </c>
      <c r="V66">
        <v>8.4474210000000003</v>
      </c>
      <c r="W66">
        <v>8.3042599999999993</v>
      </c>
      <c r="X66">
        <v>9.3703699999999994</v>
      </c>
      <c r="Y66">
        <v>9.3992609999999992</v>
      </c>
      <c r="Z66">
        <v>8.7137119999999992</v>
      </c>
      <c r="AA66" s="14">
        <f t="shared" si="27"/>
        <v>7.4542933333333332</v>
      </c>
      <c r="AB66" s="14">
        <f t="shared" si="28"/>
        <v>6.1948746666666672</v>
      </c>
      <c r="AC66">
        <v>4.9354560000000003</v>
      </c>
      <c r="AD66" s="14">
        <f t="shared" si="29"/>
        <v>7.061172</v>
      </c>
      <c r="AE66">
        <v>9.1868879999999997</v>
      </c>
      <c r="AF66">
        <v>9.4876170000000002</v>
      </c>
      <c r="AG66" s="14">
        <f t="shared" si="30"/>
        <v>8.5449040000000007</v>
      </c>
      <c r="AH66">
        <v>7.6021910000000004</v>
      </c>
      <c r="AI66">
        <v>6.4862580000000003</v>
      </c>
      <c r="BG66" s="31">
        <f t="shared" si="31"/>
        <v>6.8288974999999992</v>
      </c>
      <c r="BH66" s="31">
        <f t="shared" si="32"/>
        <v>-1.6596004999999998</v>
      </c>
      <c r="CI66" s="32" t="s">
        <v>302</v>
      </c>
      <c r="CJ66" s="8" t="s">
        <v>11</v>
      </c>
      <c r="CK66" s="2">
        <v>-1.2606060606060598</v>
      </c>
      <c r="CL66" s="2">
        <v>5.583333333333333</v>
      </c>
      <c r="CM66" s="2">
        <v>1</v>
      </c>
      <c r="CN66" s="2">
        <v>5.583333333333333</v>
      </c>
    </row>
    <row r="67" spans="1:92" ht="14.4" x14ac:dyDescent="0.3">
      <c r="A67" t="s">
        <v>80</v>
      </c>
      <c r="B67" t="s">
        <v>81</v>
      </c>
      <c r="D67" s="12">
        <f t="shared" si="19"/>
        <v>14.155325000000001</v>
      </c>
      <c r="E67" s="12">
        <f t="shared" si="20"/>
        <v>9.2000090000000014</v>
      </c>
      <c r="F67" s="12">
        <f t="shared" si="21"/>
        <v>-6.5440490000000011</v>
      </c>
      <c r="G67" s="12">
        <f t="shared" si="22"/>
        <v>-0.71130897806730409</v>
      </c>
      <c r="L67">
        <v>2.0833330000000001</v>
      </c>
      <c r="M67" s="14">
        <f t="shared" si="23"/>
        <v>3.5979925000000001</v>
      </c>
      <c r="N67">
        <v>5.1126519999999998</v>
      </c>
      <c r="O67" s="14">
        <f t="shared" si="23"/>
        <v>4.9553159999999998</v>
      </c>
      <c r="P67">
        <v>4.7979799999999999</v>
      </c>
      <c r="Q67" s="14">
        <f t="shared" si="24"/>
        <v>4.7185775000000003</v>
      </c>
      <c r="R67">
        <v>4.6391749999999998</v>
      </c>
      <c r="S67" s="14">
        <f t="shared" si="25"/>
        <v>9.6571125000000002</v>
      </c>
      <c r="T67">
        <v>14.675050000000001</v>
      </c>
      <c r="U67" s="14">
        <f t="shared" si="26"/>
        <v>14.155325000000001</v>
      </c>
      <c r="V67">
        <v>13.6356</v>
      </c>
      <c r="W67">
        <v>13.429919999999999</v>
      </c>
      <c r="X67">
        <v>13.86473</v>
      </c>
      <c r="Y67">
        <v>13.77463</v>
      </c>
      <c r="Z67">
        <v>12.96148</v>
      </c>
      <c r="AA67" s="14">
        <f t="shared" si="27"/>
        <v>11.178078666666666</v>
      </c>
      <c r="AB67" s="14">
        <f t="shared" si="28"/>
        <v>9.394677333333334</v>
      </c>
      <c r="AC67">
        <v>7.6112760000000002</v>
      </c>
      <c r="AD67" s="14">
        <f t="shared" si="29"/>
        <v>8.6637415000000004</v>
      </c>
      <c r="AE67">
        <v>9.7162070000000007</v>
      </c>
      <c r="AF67">
        <v>10.02347</v>
      </c>
      <c r="AG67" s="14">
        <f t="shared" si="30"/>
        <v>9.3435319999999997</v>
      </c>
      <c r="AH67">
        <v>8.6635939999999998</v>
      </c>
      <c r="AI67">
        <v>7.9646699999999999</v>
      </c>
      <c r="BG67" s="31">
        <f t="shared" si="31"/>
        <v>9.5161500000000014</v>
      </c>
      <c r="BH67" s="31">
        <f t="shared" si="32"/>
        <v>-0.72540500000000208</v>
      </c>
      <c r="CI67" s="32" t="s">
        <v>303</v>
      </c>
      <c r="CJ67" s="8" t="s">
        <v>12</v>
      </c>
      <c r="CK67" s="2">
        <v>-0.74924242424242227</v>
      </c>
      <c r="CL67" s="2">
        <v>4.1833333333333318</v>
      </c>
      <c r="CM67" s="2">
        <v>1</v>
      </c>
      <c r="CN67" s="2">
        <v>4.1833333333333318</v>
      </c>
    </row>
    <row r="68" spans="1:92" ht="14.4" x14ac:dyDescent="0.3">
      <c r="A68" t="s">
        <v>82</v>
      </c>
      <c r="B68" t="s">
        <v>83</v>
      </c>
      <c r="D68" s="12">
        <f t="shared" si="19"/>
        <v>14.371174999999999</v>
      </c>
      <c r="E68" s="12">
        <f t="shared" si="20"/>
        <v>8.3481299999999994</v>
      </c>
      <c r="F68" s="12">
        <f t="shared" si="21"/>
        <v>-4.2478649999999991</v>
      </c>
      <c r="G68" s="12">
        <f t="shared" si="22"/>
        <v>-0.50884030315771311</v>
      </c>
      <c r="L68">
        <v>3.748265</v>
      </c>
      <c r="M68" s="14">
        <f t="shared" si="23"/>
        <v>4.6386079999999996</v>
      </c>
      <c r="N68">
        <v>5.5289510000000002</v>
      </c>
      <c r="O68" s="14">
        <f t="shared" si="23"/>
        <v>6.0230449999999998</v>
      </c>
      <c r="P68">
        <v>6.5171390000000002</v>
      </c>
      <c r="Q68" s="14">
        <f t="shared" si="24"/>
        <v>5.9838915000000004</v>
      </c>
      <c r="R68">
        <v>5.4506439999999996</v>
      </c>
      <c r="S68" s="14">
        <f t="shared" si="25"/>
        <v>10.736176999999998</v>
      </c>
      <c r="T68">
        <v>16.021709999999999</v>
      </c>
      <c r="U68" s="14">
        <f t="shared" si="26"/>
        <v>14.371174999999999</v>
      </c>
      <c r="V68">
        <v>12.72064</v>
      </c>
      <c r="W68">
        <v>14.21781</v>
      </c>
      <c r="X68">
        <v>14.04177</v>
      </c>
      <c r="Y68">
        <v>14.248860000000001</v>
      </c>
      <c r="Z68">
        <v>14.78937</v>
      </c>
      <c r="AA68" s="14">
        <f t="shared" si="27"/>
        <v>13.234016666666667</v>
      </c>
      <c r="AB68" s="14">
        <f t="shared" si="28"/>
        <v>11.678663333333333</v>
      </c>
      <c r="AC68">
        <v>10.12331</v>
      </c>
      <c r="AD68" s="14">
        <f t="shared" si="29"/>
        <v>10.11214</v>
      </c>
      <c r="AE68">
        <v>10.10097</v>
      </c>
      <c r="AF68">
        <v>9.9556269999999998</v>
      </c>
      <c r="AG68" s="14">
        <f t="shared" si="30"/>
        <v>9.3578299999999999</v>
      </c>
      <c r="AH68">
        <v>8.760033</v>
      </c>
      <c r="AI68">
        <v>7.9327120000000004</v>
      </c>
      <c r="BG68" s="31">
        <f t="shared" si="31"/>
        <v>8.9205310000000004</v>
      </c>
      <c r="BH68" s="31">
        <f t="shared" si="32"/>
        <v>-0.15336499999999909</v>
      </c>
      <c r="CI68" s="32" t="s">
        <v>304</v>
      </c>
      <c r="CJ68" s="8" t="s">
        <v>13</v>
      </c>
      <c r="CK68" s="2">
        <v>-1.2045454545454559</v>
      </c>
      <c r="CL68" s="2">
        <v>5.7916666666666679</v>
      </c>
      <c r="CM68" s="2">
        <v>1</v>
      </c>
      <c r="CN68" s="2">
        <v>5.7916666666666679</v>
      </c>
    </row>
    <row r="69" spans="1:92" ht="14.4" x14ac:dyDescent="0.3">
      <c r="A69" t="s">
        <v>84</v>
      </c>
      <c r="B69" t="s">
        <v>85</v>
      </c>
      <c r="D69" s="12">
        <f t="shared" si="19"/>
        <v>16.873439999999999</v>
      </c>
      <c r="E69" s="12">
        <f t="shared" si="20"/>
        <v>9.0919834999999978</v>
      </c>
      <c r="F69" s="12">
        <f t="shared" si="21"/>
        <v>0.25699000000000183</v>
      </c>
      <c r="G69" s="12">
        <f t="shared" si="22"/>
        <v>2.8265559434858398E-2</v>
      </c>
      <c r="L69">
        <v>4.5375220000000001</v>
      </c>
      <c r="M69" s="14">
        <f t="shared" si="23"/>
        <v>5.8283635</v>
      </c>
      <c r="N69">
        <v>7.119205</v>
      </c>
      <c r="O69" s="14">
        <f t="shared" si="23"/>
        <v>7.7814565000000009</v>
      </c>
      <c r="P69">
        <v>8.4437080000000009</v>
      </c>
      <c r="Q69" s="14">
        <f t="shared" si="24"/>
        <v>7.714188</v>
      </c>
      <c r="R69">
        <v>6.9846680000000001</v>
      </c>
      <c r="S69" s="14">
        <f t="shared" si="25"/>
        <v>12.530529000000001</v>
      </c>
      <c r="T69">
        <v>18.07639</v>
      </c>
      <c r="U69" s="14">
        <f t="shared" si="26"/>
        <v>16.873439999999999</v>
      </c>
      <c r="V69">
        <v>15.670489999999999</v>
      </c>
      <c r="W69">
        <v>15.622579999999999</v>
      </c>
      <c r="X69">
        <v>17.840730000000001</v>
      </c>
      <c r="Y69">
        <v>17.81437</v>
      </c>
      <c r="Z69">
        <v>18.880479999999999</v>
      </c>
      <c r="AA69" s="14">
        <f t="shared" si="27"/>
        <v>18.297129999999999</v>
      </c>
      <c r="AB69" s="14">
        <f t="shared" si="28"/>
        <v>17.71378</v>
      </c>
      <c r="AC69">
        <v>17.13043</v>
      </c>
      <c r="AD69" s="14">
        <f t="shared" si="29"/>
        <v>16.467974999999999</v>
      </c>
      <c r="AE69">
        <v>15.80552</v>
      </c>
      <c r="AF69">
        <v>14.840579999999999</v>
      </c>
      <c r="AG69" s="14">
        <f t="shared" si="30"/>
        <v>13.931749999999999</v>
      </c>
      <c r="AH69">
        <v>13.022919999999999</v>
      </c>
      <c r="AI69">
        <v>11.56559</v>
      </c>
      <c r="BG69" s="31">
        <f t="shared" si="31"/>
        <v>9.8887719999999995</v>
      </c>
      <c r="BH69" s="31">
        <f t="shared" si="32"/>
        <v>-1.2508599999999994</v>
      </c>
      <c r="CI69" s="32" t="s">
        <v>305</v>
      </c>
      <c r="CJ69" s="8" t="s">
        <v>14</v>
      </c>
      <c r="CK69" s="2">
        <v>-1.577272727272728</v>
      </c>
      <c r="CL69" s="2">
        <v>5.3916666666666684</v>
      </c>
      <c r="CM69" s="2">
        <v>1</v>
      </c>
      <c r="CN69" s="2">
        <v>5.3916666666666684</v>
      </c>
    </row>
    <row r="70" spans="1:92" ht="14.4" x14ac:dyDescent="0.3">
      <c r="A70" s="1" t="s">
        <v>86</v>
      </c>
      <c r="B70" s="1" t="s">
        <v>87</v>
      </c>
      <c r="D70" s="12">
        <f t="shared" ref="D70:D74" si="33">U70</f>
        <v>12.16586</v>
      </c>
      <c r="E70" s="12">
        <f t="shared" ref="E70:E74" si="34">U70-O70</f>
        <v>8.9036275000000007</v>
      </c>
      <c r="F70" s="12">
        <f t="shared" ref="F70:F74" si="35">AC70-U70</f>
        <v>-4.8331140000000001</v>
      </c>
      <c r="G70" s="12">
        <f t="shared" ref="G70:G74" si="36">F70/E70</f>
        <v>-0.54282526981278134</v>
      </c>
      <c r="I70">
        <v>1.3900749999999999</v>
      </c>
      <c r="J70" s="14">
        <f>I70+(L70-I70)/3</f>
        <v>1.5496276666666666</v>
      </c>
      <c r="K70" s="14">
        <f>I70+(L70-I70)*2/3</f>
        <v>1.7091803333333333</v>
      </c>
      <c r="L70">
        <v>1.868733</v>
      </c>
      <c r="M70" s="14">
        <f>L70+(N70-L70)/2</f>
        <v>2.5525600000000002</v>
      </c>
      <c r="N70">
        <v>3.2363870000000001</v>
      </c>
      <c r="O70" s="14">
        <f>N70+(P70-N70)/2</f>
        <v>3.2622325000000001</v>
      </c>
      <c r="P70">
        <v>3.2880780000000001</v>
      </c>
      <c r="Q70" s="14">
        <f>P70+(R70-P70)/2</f>
        <v>3.3024139999999997</v>
      </c>
      <c r="R70">
        <v>3.3167499999999999</v>
      </c>
      <c r="S70" s="14">
        <f>R70+(T70-R70)/2</f>
        <v>7.8945049999999997</v>
      </c>
      <c r="T70">
        <v>12.47226</v>
      </c>
      <c r="U70" s="14">
        <f>T70+(V70-T70)/2</f>
        <v>12.16586</v>
      </c>
      <c r="V70">
        <v>11.85946</v>
      </c>
      <c r="W70">
        <v>12.788209999999999</v>
      </c>
      <c r="X70">
        <v>10.30044</v>
      </c>
      <c r="Y70" s="14">
        <f>X70+(Z70-X70)/2</f>
        <v>10.11022</v>
      </c>
      <c r="Z70">
        <v>9.92</v>
      </c>
      <c r="AA70" s="14">
        <f>Z70+(AC70-Z70)/3</f>
        <v>9.057582</v>
      </c>
      <c r="AB70" s="14">
        <f>Z70+(AC70-Z70)*2/3</f>
        <v>8.1951640000000001</v>
      </c>
      <c r="AC70">
        <v>7.3327460000000002</v>
      </c>
      <c r="AD70" s="14">
        <f>AC70+(AE70-AC70)/2</f>
        <v>7.1810960000000001</v>
      </c>
      <c r="AE70">
        <v>7.0294460000000001</v>
      </c>
      <c r="AF70">
        <v>6.2427659999999996</v>
      </c>
      <c r="AG70" s="14">
        <f>AF70+(AH70-AF70)/2</f>
        <v>6.7906054999999999</v>
      </c>
      <c r="AH70">
        <v>7.3384450000000001</v>
      </c>
      <c r="AI70">
        <v>6.2346430000000002</v>
      </c>
      <c r="BG70" s="31"/>
      <c r="BH70" s="31"/>
      <c r="CI70" s="32" t="s">
        <v>306</v>
      </c>
      <c r="CJ70" s="8" t="s">
        <v>15</v>
      </c>
      <c r="CK70" s="2">
        <v>-1.8946969696969713</v>
      </c>
      <c r="CL70" s="2">
        <v>5.4750000000000014</v>
      </c>
      <c r="CM70" s="2">
        <v>1</v>
      </c>
      <c r="CN70" s="2">
        <v>5.4750000000000014</v>
      </c>
    </row>
    <row r="71" spans="1:92" ht="14.4" x14ac:dyDescent="0.3">
      <c r="A71" t="s">
        <v>88</v>
      </c>
      <c r="B71" t="s">
        <v>89</v>
      </c>
      <c r="D71" s="12">
        <f t="shared" si="33"/>
        <v>14.590534999999999</v>
      </c>
      <c r="E71" s="12">
        <f t="shared" si="34"/>
        <v>10.290241499999999</v>
      </c>
      <c r="F71" s="12">
        <f t="shared" si="35"/>
        <v>-4.382814999999999</v>
      </c>
      <c r="G71" s="12">
        <f t="shared" si="36"/>
        <v>-0.42591954717486463</v>
      </c>
      <c r="I71">
        <v>2.9201959999999998</v>
      </c>
      <c r="J71" s="14">
        <f t="shared" ref="J71" si="37">I71+(L71-I71)/3</f>
        <v>2.5407096666666664</v>
      </c>
      <c r="K71" s="14">
        <f t="shared" ref="K71" si="38">I71+(L71-I71)*2/3</f>
        <v>2.1612233333333331</v>
      </c>
      <c r="L71">
        <v>1.7817369999999999</v>
      </c>
      <c r="M71" s="14">
        <f t="shared" ref="M71:O71" si="39">L71+(N71-L71)/2</f>
        <v>3.1784499999999998</v>
      </c>
      <c r="N71">
        <v>4.5751629999999999</v>
      </c>
      <c r="O71" s="14">
        <f t="shared" si="39"/>
        <v>4.3002935000000004</v>
      </c>
      <c r="P71">
        <v>4.0254240000000001</v>
      </c>
      <c r="Q71" s="14">
        <f t="shared" ref="Q71:Q74" si="40">P71+(R71-P71)/2</f>
        <v>3.9594335000000003</v>
      </c>
      <c r="R71">
        <v>3.893443</v>
      </c>
      <c r="S71" s="14">
        <f t="shared" ref="S71:S74" si="41">R71+(T71-R71)/2</f>
        <v>9.5930564999999994</v>
      </c>
      <c r="T71">
        <v>15.292669999999999</v>
      </c>
      <c r="U71" s="14">
        <f t="shared" ref="U71:U74" si="42">T71+(V71-T71)/2</f>
        <v>14.590534999999999</v>
      </c>
      <c r="V71">
        <v>13.888400000000001</v>
      </c>
      <c r="W71">
        <v>15.10266</v>
      </c>
      <c r="X71">
        <v>12.003450000000001</v>
      </c>
      <c r="Y71" s="14">
        <f t="shared" ref="Y71:Y74" si="43">X71+(Z71-X71)/2</f>
        <v>11.963554999999999</v>
      </c>
      <c r="Z71">
        <v>11.92366</v>
      </c>
      <c r="AA71" s="14">
        <f t="shared" ref="AA71" si="44">Z71+(AC71-Z71)/3</f>
        <v>11.35168</v>
      </c>
      <c r="AB71" s="14">
        <f t="shared" ref="AB71" si="45">Z71+(AC71-Z71)*2/3</f>
        <v>10.7797</v>
      </c>
      <c r="AC71">
        <v>10.20772</v>
      </c>
      <c r="AD71" s="14">
        <f t="shared" ref="AD71:AD74" si="46">AC71+(AE71-AC71)/2</f>
        <v>10.075041500000001</v>
      </c>
      <c r="AE71">
        <v>9.9423630000000003</v>
      </c>
      <c r="AF71">
        <v>7.8459339999999997</v>
      </c>
      <c r="AG71" s="14">
        <f t="shared" ref="AG71:AG74" si="47">AF71+(AH71-AF71)/2</f>
        <v>8.2677945000000008</v>
      </c>
      <c r="AH71">
        <v>8.6896550000000001</v>
      </c>
      <c r="AI71">
        <v>8.2123650000000001</v>
      </c>
      <c r="BG71" s="31">
        <f t="shared" si="31"/>
        <v>10.697092</v>
      </c>
      <c r="BH71" s="31">
        <f t="shared" si="32"/>
        <v>0.51212500000000105</v>
      </c>
      <c r="CI71" s="32" t="s">
        <v>307</v>
      </c>
      <c r="CJ71" s="8" t="s">
        <v>16</v>
      </c>
      <c r="CK71" s="2">
        <v>-1.0666666666666664</v>
      </c>
      <c r="CL71" s="2">
        <v>2.5083333333333337</v>
      </c>
      <c r="CM71" s="2">
        <v>1</v>
      </c>
      <c r="CN71" s="2">
        <v>2.5083333333333337</v>
      </c>
    </row>
    <row r="72" spans="1:92" ht="14.4" x14ac:dyDescent="0.3">
      <c r="A72" t="s">
        <v>90</v>
      </c>
      <c r="B72" t="s">
        <v>91</v>
      </c>
      <c r="D72" s="12">
        <f t="shared" si="33"/>
        <v>12.84376</v>
      </c>
      <c r="E72" s="12">
        <f t="shared" si="34"/>
        <v>9.4255964999999993</v>
      </c>
      <c r="F72" s="12">
        <f t="shared" si="35"/>
        <v>-5.3856389999999994</v>
      </c>
      <c r="G72" s="12">
        <f t="shared" si="36"/>
        <v>-0.57138442113451382</v>
      </c>
      <c r="I72">
        <v>1.4347939999999999</v>
      </c>
      <c r="J72" s="14">
        <f>I72+(L72-I72)/3</f>
        <v>1.5348026666666665</v>
      </c>
      <c r="K72" s="14">
        <f>I72+(L72-I72)*2/3</f>
        <v>1.6348113333333334</v>
      </c>
      <c r="L72">
        <v>1.73482</v>
      </c>
      <c r="M72" s="14">
        <f>L72+(N72-L72)/2</f>
        <v>2.571288</v>
      </c>
      <c r="N72">
        <v>3.407756</v>
      </c>
      <c r="O72" s="14">
        <f>N72+(P72-N72)/2</f>
        <v>3.4181634999999999</v>
      </c>
      <c r="P72">
        <v>3.4285709999999998</v>
      </c>
      <c r="Q72" s="14">
        <f t="shared" si="40"/>
        <v>3.1460035</v>
      </c>
      <c r="R72">
        <v>2.8634360000000001</v>
      </c>
      <c r="S72" s="14">
        <f t="shared" si="41"/>
        <v>7.6044980000000004</v>
      </c>
      <c r="T72">
        <v>12.345560000000001</v>
      </c>
      <c r="U72" s="14">
        <f t="shared" si="42"/>
        <v>12.84376</v>
      </c>
      <c r="V72">
        <v>13.34196</v>
      </c>
      <c r="W72">
        <v>13.48115</v>
      </c>
      <c r="X72">
        <v>10.8</v>
      </c>
      <c r="Y72" s="14">
        <f t="shared" si="43"/>
        <v>10.380635000000002</v>
      </c>
      <c r="Z72">
        <v>9.9612700000000007</v>
      </c>
      <c r="AA72" s="14">
        <f>Z72+(AC72-Z72)/3</f>
        <v>9.126887</v>
      </c>
      <c r="AB72" s="14">
        <f>Z72+(AC72-Z72)*2/3</f>
        <v>8.292504000000001</v>
      </c>
      <c r="AC72">
        <v>7.4581210000000002</v>
      </c>
      <c r="AD72" s="14">
        <f t="shared" si="46"/>
        <v>7.0357465000000001</v>
      </c>
      <c r="AE72">
        <v>6.613372</v>
      </c>
      <c r="AF72">
        <v>6.0097829999999997</v>
      </c>
      <c r="AG72" s="14">
        <f t="shared" si="47"/>
        <v>6.4715579999999999</v>
      </c>
      <c r="AH72">
        <v>6.9333330000000002</v>
      </c>
      <c r="AI72">
        <v>5.8096500000000004</v>
      </c>
      <c r="BG72" s="31">
        <f t="shared" ref="BG72:BG74" si="48">U72-R72</f>
        <v>9.9803239999999995</v>
      </c>
      <c r="BH72" s="31">
        <f t="shared" ref="BH72:BH74" si="49">W72-U72</f>
        <v>0.6373899999999999</v>
      </c>
      <c r="CI72" s="32" t="s">
        <v>308</v>
      </c>
      <c r="CJ72" s="8" t="s">
        <v>17</v>
      </c>
      <c r="CK72" s="2">
        <v>-1.1234848484848472</v>
      </c>
      <c r="CL72" s="2">
        <v>3.049999999999998</v>
      </c>
      <c r="CM72" s="2">
        <v>1</v>
      </c>
      <c r="CN72" s="2">
        <v>3.049999999999998</v>
      </c>
    </row>
    <row r="73" spans="1:92" ht="14.4" x14ac:dyDescent="0.3">
      <c r="A73" t="s">
        <v>92</v>
      </c>
      <c r="B73" t="s">
        <v>93</v>
      </c>
      <c r="D73" s="12">
        <f t="shared" si="33"/>
        <v>10.647870000000001</v>
      </c>
      <c r="E73" s="12">
        <f t="shared" si="34"/>
        <v>8.2237795000000009</v>
      </c>
      <c r="F73" s="12">
        <f t="shared" si="35"/>
        <v>-3.567870000000001</v>
      </c>
      <c r="G73" s="12">
        <f t="shared" si="36"/>
        <v>-0.43384796491686101</v>
      </c>
      <c r="I73">
        <v>0.74205290000000002</v>
      </c>
      <c r="J73" s="14">
        <f>I73+(L73-I73)/3</f>
        <v>1.0713479333333333</v>
      </c>
      <c r="K73" s="14">
        <f>I73+(L73-I73)*2/3</f>
        <v>1.4006429666666667</v>
      </c>
      <c r="L73">
        <v>1.729938</v>
      </c>
      <c r="M73" s="14">
        <f>L73+(N73-L73)/2</f>
        <v>2.0373830000000002</v>
      </c>
      <c r="N73">
        <v>2.3448280000000001</v>
      </c>
      <c r="O73" s="14">
        <f>N73+(P73-N73)/2</f>
        <v>2.4240905000000001</v>
      </c>
      <c r="P73">
        <v>2.5033530000000002</v>
      </c>
      <c r="Q73" s="14">
        <f t="shared" si="40"/>
        <v>2.6984849999999998</v>
      </c>
      <c r="R73">
        <v>2.8936169999999999</v>
      </c>
      <c r="S73" s="14">
        <f t="shared" si="41"/>
        <v>7.1072885000000001</v>
      </c>
      <c r="T73">
        <v>11.320959999999999</v>
      </c>
      <c r="U73" s="14">
        <f t="shared" si="42"/>
        <v>10.647870000000001</v>
      </c>
      <c r="V73">
        <v>9.9747800000000009</v>
      </c>
      <c r="W73">
        <v>11.23235</v>
      </c>
      <c r="X73">
        <v>9.3183469999999993</v>
      </c>
      <c r="Y73" s="14">
        <f t="shared" si="43"/>
        <v>9.4173410000000004</v>
      </c>
      <c r="Z73">
        <v>9.5163349999999998</v>
      </c>
      <c r="AA73" s="14">
        <f>Z73+(AC73-Z73)/3</f>
        <v>8.7042233333333332</v>
      </c>
      <c r="AB73" s="14">
        <f>Z73+(AC73-Z73)*2/3</f>
        <v>7.8921116666666666</v>
      </c>
      <c r="AC73">
        <v>7.08</v>
      </c>
      <c r="AD73" s="14">
        <f t="shared" si="46"/>
        <v>6.9603420000000007</v>
      </c>
      <c r="AE73">
        <v>6.8406840000000004</v>
      </c>
      <c r="AF73">
        <v>6.0918190000000001</v>
      </c>
      <c r="AG73" s="14">
        <f t="shared" si="47"/>
        <v>6.7619305000000001</v>
      </c>
      <c r="AH73">
        <v>7.432042</v>
      </c>
      <c r="AI73">
        <v>6.1921099999999996</v>
      </c>
      <c r="BG73" s="31">
        <f t="shared" si="48"/>
        <v>7.7542530000000012</v>
      </c>
      <c r="BH73" s="31">
        <f t="shared" si="49"/>
        <v>0.58447999999999922</v>
      </c>
      <c r="CI73" s="32" t="s">
        <v>309</v>
      </c>
      <c r="CJ73" s="8" t="s">
        <v>18</v>
      </c>
      <c r="CK73" s="2">
        <v>-1.7734848484848467</v>
      </c>
      <c r="CL73" s="2">
        <v>4.5749999999999993</v>
      </c>
      <c r="CM73" s="2">
        <v>1</v>
      </c>
      <c r="CN73" s="2">
        <v>4.5749999999999993</v>
      </c>
    </row>
    <row r="74" spans="1:92" ht="14.4" x14ac:dyDescent="0.3">
      <c r="A74" t="s">
        <v>94</v>
      </c>
      <c r="B74" t="s">
        <v>95</v>
      </c>
      <c r="D74" s="12">
        <f t="shared" si="33"/>
        <v>13.817665</v>
      </c>
      <c r="E74" s="12">
        <f t="shared" si="34"/>
        <v>9.1645435000000006</v>
      </c>
      <c r="F74" s="12">
        <f t="shared" si="35"/>
        <v>-7.3416009999999998</v>
      </c>
      <c r="G74" s="12">
        <f t="shared" si="36"/>
        <v>-0.80108747369686217</v>
      </c>
      <c r="I74">
        <v>2.0142180000000001</v>
      </c>
      <c r="J74" s="14">
        <f>I74+(L74-I74)/3</f>
        <v>2.0812086666666669</v>
      </c>
      <c r="K74" s="14">
        <f>I74+(L74-I74)*2/3</f>
        <v>2.1481993333333333</v>
      </c>
      <c r="L74">
        <v>2.2151900000000002</v>
      </c>
      <c r="M74" s="14">
        <f>L74+(N74-L74)/2</f>
        <v>3.4545339999999998</v>
      </c>
      <c r="N74">
        <v>4.6938779999999998</v>
      </c>
      <c r="O74" s="14">
        <f>N74+(P74-N74)/2</f>
        <v>4.6531214999999992</v>
      </c>
      <c r="P74">
        <v>4.6123649999999996</v>
      </c>
      <c r="Q74" s="14">
        <f t="shared" si="40"/>
        <v>4.5304644999999999</v>
      </c>
      <c r="R74">
        <v>4.4485640000000002</v>
      </c>
      <c r="S74" s="14">
        <f t="shared" si="41"/>
        <v>9.1427270000000007</v>
      </c>
      <c r="T74">
        <v>13.83689</v>
      </c>
      <c r="U74" s="14">
        <f t="shared" si="42"/>
        <v>13.817665</v>
      </c>
      <c r="V74">
        <v>13.798439999999999</v>
      </c>
      <c r="W74">
        <v>14.52918</v>
      </c>
      <c r="X74">
        <v>11.211399999999999</v>
      </c>
      <c r="Y74" s="14">
        <f t="shared" si="43"/>
        <v>10.5288845</v>
      </c>
      <c r="Z74">
        <v>9.8463689999999993</v>
      </c>
      <c r="AA74" s="14">
        <f>Z74+(AC74-Z74)/3</f>
        <v>8.7229339999999986</v>
      </c>
      <c r="AB74" s="14">
        <f>Z74+(AC74-Z74)*2/3</f>
        <v>7.5994989999999998</v>
      </c>
      <c r="AC74">
        <v>6.476064</v>
      </c>
      <c r="AD74" s="14">
        <f t="shared" si="46"/>
        <v>6.5167204999999999</v>
      </c>
      <c r="AE74">
        <v>6.5573769999999998</v>
      </c>
      <c r="AF74">
        <v>6.1696660000000003</v>
      </c>
      <c r="AG74" s="14">
        <f t="shared" si="47"/>
        <v>6.5373610000000006</v>
      </c>
      <c r="AH74">
        <v>6.9050560000000001</v>
      </c>
      <c r="AI74">
        <v>5.8171910000000002</v>
      </c>
      <c r="BG74" s="31">
        <f t="shared" si="48"/>
        <v>9.3691010000000006</v>
      </c>
      <c r="BH74" s="31">
        <f t="shared" si="49"/>
        <v>0.71151500000000034</v>
      </c>
      <c r="CI74" s="32" t="s">
        <v>310</v>
      </c>
      <c r="CJ74" s="8" t="s">
        <v>19</v>
      </c>
      <c r="CK74" s="2">
        <v>-0.45681818181818201</v>
      </c>
      <c r="CL74" s="2">
        <v>3.6666666666666665</v>
      </c>
      <c r="CM74" s="2">
        <v>1</v>
      </c>
      <c r="CN74" s="2">
        <v>3.6666666666666665</v>
      </c>
    </row>
    <row r="75" spans="1:92" ht="14.4" x14ac:dyDescent="0.3">
      <c r="A75" s="15" t="s">
        <v>53</v>
      </c>
      <c r="B75" s="15" t="s">
        <v>117</v>
      </c>
      <c r="D75" s="12"/>
      <c r="E75" s="12"/>
      <c r="F75" s="12"/>
      <c r="G75" s="12"/>
      <c r="CI75" s="32" t="s">
        <v>311</v>
      </c>
      <c r="CJ75" s="8" t="s">
        <v>20</v>
      </c>
      <c r="CK75" s="2">
        <v>-0.79545454545454497</v>
      </c>
      <c r="CL75" s="2">
        <v>3.4250000000000016</v>
      </c>
      <c r="CM75" s="2">
        <v>1</v>
      </c>
      <c r="CN75" s="2">
        <v>3.4250000000000016</v>
      </c>
    </row>
    <row r="76" spans="1:92" ht="14.4" x14ac:dyDescent="0.3">
      <c r="B76" t="s">
        <v>96</v>
      </c>
      <c r="D76" s="12">
        <f t="shared" ref="D76:D96" si="50">U76</f>
        <v>1.4748242885125016</v>
      </c>
      <c r="E76" s="12">
        <f t="shared" ref="E76:E96" si="51">U76-O76</f>
        <v>0.38219950579583917</v>
      </c>
      <c r="F76" s="12">
        <f t="shared" ref="F76:F96" si="52">AC76-U76</f>
        <v>-0.56255103084834557</v>
      </c>
      <c r="G76" s="12">
        <f t="shared" ref="G76:G96" si="53">F76/E76</f>
        <v>-1.4718779650878078</v>
      </c>
      <c r="O76" s="17">
        <v>1.0926247827166624</v>
      </c>
      <c r="P76" s="17">
        <v>1.2953367875647668</v>
      </c>
      <c r="Q76" s="17">
        <v>1.3773768893222817</v>
      </c>
      <c r="R76" s="17">
        <v>1.2347158954687125</v>
      </c>
      <c r="S76" s="17">
        <v>1.0948905109489051</v>
      </c>
      <c r="T76" s="17">
        <v>1.2594752186588922</v>
      </c>
      <c r="U76" s="17">
        <v>1.4748242885125016</v>
      </c>
      <c r="V76" s="17">
        <v>1.8699093724905358</v>
      </c>
      <c r="W76" s="17">
        <v>1.7170798271548784</v>
      </c>
      <c r="X76" s="17">
        <v>1.5076507650765076</v>
      </c>
      <c r="Y76" s="17">
        <v>1.1904761904761905</v>
      </c>
      <c r="Z76" s="17">
        <v>1.139570219231604</v>
      </c>
      <c r="AA76" s="17">
        <v>1.038174543095058</v>
      </c>
      <c r="AB76" s="17">
        <v>0.81518824412742685</v>
      </c>
      <c r="AC76" s="17">
        <v>0.91227325766415601</v>
      </c>
      <c r="AD76" s="17">
        <v>2.1477937267410949</v>
      </c>
      <c r="AE76" s="17">
        <v>4.4044261228032111</v>
      </c>
      <c r="AF76" s="17">
        <v>6.7518045530260977</v>
      </c>
      <c r="AG76" s="17">
        <v>6.5746662178839896</v>
      </c>
      <c r="AH76" s="17">
        <v>6.3537429921952295</v>
      </c>
      <c r="AI76" s="17">
        <v>6.130226480836237</v>
      </c>
      <c r="AJ76" s="17">
        <v>6.3592657342657342</v>
      </c>
      <c r="AK76" s="17">
        <v>4.9653829511034182</v>
      </c>
      <c r="AL76" s="17">
        <v>3.773385477222281</v>
      </c>
      <c r="AM76" s="17">
        <v>2.961439588688946</v>
      </c>
      <c r="AN76" s="17">
        <v>2.6840879165400588</v>
      </c>
      <c r="AO76" s="17">
        <v>3.2810126582278483</v>
      </c>
      <c r="AP76" s="17">
        <v>4.5703283340089174</v>
      </c>
      <c r="AQ76" s="17">
        <v>4.9307871072042033</v>
      </c>
      <c r="AR76" s="17">
        <v>5.274659779477501</v>
      </c>
      <c r="AS76" s="17">
        <v>5</v>
      </c>
      <c r="AT76" s="17">
        <v>4.2748238926951654</v>
      </c>
      <c r="BG76" s="31">
        <f t="shared" ref="BG76:BG85" si="54">U76-R76</f>
        <v>0.24010839304378906</v>
      </c>
      <c r="BH76" s="31">
        <f t="shared" ref="BH76:BH85" si="55">W76-U76</f>
        <v>0.24225553864237681</v>
      </c>
      <c r="CI76" s="32" t="s">
        <v>312</v>
      </c>
      <c r="CJ76" s="8" t="s">
        <v>21</v>
      </c>
      <c r="CK76" s="2">
        <v>-1.0628787878787884</v>
      </c>
      <c r="CL76" s="2">
        <v>4.375</v>
      </c>
      <c r="CM76" s="2">
        <v>1</v>
      </c>
      <c r="CN76" s="2">
        <v>4.375</v>
      </c>
    </row>
    <row r="77" spans="1:92" ht="14.4" x14ac:dyDescent="0.3">
      <c r="B77" t="s">
        <v>97</v>
      </c>
      <c r="D77" s="12">
        <f t="shared" si="50"/>
        <v>2.0424194815396701</v>
      </c>
      <c r="E77" s="12">
        <f t="shared" si="51"/>
        <v>0.99712331429228329</v>
      </c>
      <c r="F77" s="12">
        <f t="shared" si="52"/>
        <v>-0.89763833675852522</v>
      </c>
      <c r="G77" s="12">
        <f t="shared" si="53"/>
        <v>-0.9002280098080262</v>
      </c>
      <c r="O77" s="17">
        <v>1.0452961672473868</v>
      </c>
      <c r="P77" s="17">
        <v>1.3888888888888888</v>
      </c>
      <c r="Q77" s="17">
        <v>1.9674935842600514</v>
      </c>
      <c r="R77" s="17">
        <v>1.8821603927986905</v>
      </c>
      <c r="S77" s="17">
        <v>1.6733067729083666</v>
      </c>
      <c r="T77" s="17">
        <v>1.6600790513833994</v>
      </c>
      <c r="U77" s="17">
        <v>2.0424194815396701</v>
      </c>
      <c r="V77" s="17">
        <v>2.936630602782071</v>
      </c>
      <c r="W77" s="17">
        <v>2.9567854435178167</v>
      </c>
      <c r="X77" s="17">
        <v>2.9784065524944157</v>
      </c>
      <c r="Y77" s="17">
        <v>2.4745269286754001</v>
      </c>
      <c r="Z77" s="17">
        <v>1.9746121297602257</v>
      </c>
      <c r="AA77" s="17">
        <v>1.9151846785225719</v>
      </c>
      <c r="AB77" s="17">
        <v>1.0745466756212223</v>
      </c>
      <c r="AC77" s="17">
        <v>1.1447811447811449</v>
      </c>
      <c r="AD77" s="17">
        <v>2.5675675675675675</v>
      </c>
      <c r="AE77" s="17">
        <v>4.0190735694822886</v>
      </c>
      <c r="AF77" s="17">
        <v>6.4669843430905374</v>
      </c>
      <c r="AG77" s="17">
        <v>6.9607167470709861</v>
      </c>
      <c r="AH77" s="17">
        <v>6.908344733242135</v>
      </c>
      <c r="AI77" s="17">
        <v>7.1186440677966107</v>
      </c>
      <c r="AJ77" s="17">
        <v>7.3691460055096414</v>
      </c>
      <c r="AK77" s="17">
        <v>5.6524773203070486</v>
      </c>
      <c r="AL77" s="17">
        <v>4.8322147651006713</v>
      </c>
      <c r="AM77" s="17">
        <v>3.6544850498338874</v>
      </c>
      <c r="AN77" s="17">
        <v>3.2152230971128613</v>
      </c>
      <c r="AO77" s="17">
        <v>3.1516743269862113</v>
      </c>
      <c r="AP77" s="17">
        <v>3.8961038961038961</v>
      </c>
      <c r="AQ77" s="17">
        <v>5</v>
      </c>
      <c r="AR77" s="17">
        <v>5.3708439897698215</v>
      </c>
      <c r="AS77" s="17">
        <v>4.7218628719275539</v>
      </c>
      <c r="AT77" s="17">
        <v>3.9457459926017262</v>
      </c>
      <c r="BG77" s="31">
        <f t="shared" si="54"/>
        <v>0.1602590887409796</v>
      </c>
      <c r="BH77" s="31">
        <f t="shared" si="55"/>
        <v>0.91436596197814657</v>
      </c>
      <c r="CI77" s="32" t="s">
        <v>313</v>
      </c>
      <c r="CJ77" s="8" t="s">
        <v>22</v>
      </c>
      <c r="CK77" s="2">
        <v>-1.8810606060606077</v>
      </c>
      <c r="CL77" s="2">
        <v>3.791666666666667</v>
      </c>
      <c r="CM77" s="2">
        <v>1</v>
      </c>
      <c r="CN77" s="2">
        <v>3.791666666666667</v>
      </c>
    </row>
    <row r="78" spans="1:92" ht="14.4" x14ac:dyDescent="0.3">
      <c r="B78" t="s">
        <v>98</v>
      </c>
      <c r="D78" s="12">
        <f t="shared" si="50"/>
        <v>3.9032006245121003</v>
      </c>
      <c r="E78" s="12">
        <f t="shared" si="51"/>
        <v>2.0483619148346808</v>
      </c>
      <c r="F78" s="12">
        <f t="shared" si="52"/>
        <v>-2.3694582932237567</v>
      </c>
      <c r="G78" s="12">
        <f t="shared" si="53"/>
        <v>-1.1567576393915677</v>
      </c>
      <c r="O78" s="17">
        <v>1.8548387096774193</v>
      </c>
      <c r="P78" s="17">
        <v>1.9464720194647203</v>
      </c>
      <c r="Q78" s="17">
        <v>2.9695024077046552</v>
      </c>
      <c r="R78" s="17">
        <v>2.5416997617156474</v>
      </c>
      <c r="S78" s="17">
        <v>2.8391167192429023</v>
      </c>
      <c r="T78" s="17">
        <v>3.2436708860759493</v>
      </c>
      <c r="U78" s="17">
        <v>3.9032006245121003</v>
      </c>
      <c r="V78" s="17">
        <v>3.5128805620608898</v>
      </c>
      <c r="W78" s="17">
        <v>3.278688524590164</v>
      </c>
      <c r="X78" s="17">
        <v>2.7322404371584699</v>
      </c>
      <c r="Y78" s="17">
        <v>3.1055900621118013</v>
      </c>
      <c r="Z78" s="17">
        <v>1.8370607028753994</v>
      </c>
      <c r="AA78" s="17">
        <v>1.9002375296912115</v>
      </c>
      <c r="AB78" s="17">
        <v>1.6574585635359116</v>
      </c>
      <c r="AC78" s="17">
        <v>1.5337423312883436</v>
      </c>
      <c r="AD78" s="17">
        <v>2.8439661798616447</v>
      </c>
      <c r="AE78" s="17">
        <v>5.2099533437013994</v>
      </c>
      <c r="AF78" s="17">
        <v>9.1428571428571423</v>
      </c>
      <c r="AG78" s="17">
        <v>8.9859851607584496</v>
      </c>
      <c r="AH78" s="17">
        <v>8.3056478405315612</v>
      </c>
      <c r="AI78" s="17">
        <v>8.4264832330180557</v>
      </c>
      <c r="AJ78" s="17">
        <v>8.1171548117154817</v>
      </c>
      <c r="AK78" s="17">
        <v>7.2319201995012472</v>
      </c>
      <c r="AL78" s="17">
        <v>5.916666666666667</v>
      </c>
      <c r="AM78" s="17">
        <v>4.9586776859504136</v>
      </c>
      <c r="AN78" s="17">
        <v>4.2657916324856435</v>
      </c>
      <c r="AO78" s="17">
        <v>4.3724696356275299</v>
      </c>
      <c r="AP78" s="17">
        <v>4.4835868694955963</v>
      </c>
      <c r="AQ78" s="17">
        <v>5.8451816745655609</v>
      </c>
      <c r="AR78" s="17">
        <v>6.0965954077593034</v>
      </c>
      <c r="AS78" s="17">
        <v>5.6024558710667689</v>
      </c>
      <c r="AT78" s="17">
        <v>4.0561622464898601</v>
      </c>
      <c r="BG78" s="31">
        <f t="shared" si="54"/>
        <v>1.3615008627964529</v>
      </c>
      <c r="BH78" s="31">
        <f t="shared" si="55"/>
        <v>-0.62451209992193624</v>
      </c>
      <c r="CI78" s="32" t="s">
        <v>314</v>
      </c>
      <c r="CJ78" s="8" t="s">
        <v>23</v>
      </c>
      <c r="CK78" s="2">
        <v>-3.7871212121212103</v>
      </c>
      <c r="CL78" s="2">
        <v>5.5666666666666655</v>
      </c>
      <c r="CM78" s="2">
        <v>1</v>
      </c>
      <c r="CN78" s="2">
        <v>5.5666666666666655</v>
      </c>
    </row>
    <row r="79" spans="1:92" ht="14.4" x14ac:dyDescent="0.3">
      <c r="B79" t="s">
        <v>99</v>
      </c>
      <c r="D79" s="12">
        <f t="shared" si="50"/>
        <v>3.1077694235588971</v>
      </c>
      <c r="E79" s="12">
        <f t="shared" si="51"/>
        <v>1.5238201099369331</v>
      </c>
      <c r="F79" s="12">
        <f t="shared" si="52"/>
        <v>-1.6913388286580471</v>
      </c>
      <c r="G79" s="12">
        <f t="shared" si="53"/>
        <v>-1.1099333954373702</v>
      </c>
      <c r="O79" s="17">
        <v>1.583949313621964</v>
      </c>
      <c r="P79" s="17">
        <v>1.5487867836861127</v>
      </c>
      <c r="Q79" s="17">
        <v>1.9959058341862845</v>
      </c>
      <c r="R79" s="17">
        <v>1.824632539280284</v>
      </c>
      <c r="S79" s="17">
        <v>1.757910597689603</v>
      </c>
      <c r="T79" s="17">
        <v>2.16515609264854</v>
      </c>
      <c r="U79" s="17">
        <v>3.1077694235588971</v>
      </c>
      <c r="V79" s="17">
        <v>3.1793343268753107</v>
      </c>
      <c r="W79" s="17">
        <v>2.5755324418028724</v>
      </c>
      <c r="X79" s="17">
        <v>2.4149827501232135</v>
      </c>
      <c r="Y79" s="17">
        <v>2.4154589371980677</v>
      </c>
      <c r="Z79" s="17">
        <v>1.8446601941747571</v>
      </c>
      <c r="AA79" s="17">
        <v>1.6512870325400681</v>
      </c>
      <c r="AB79" s="17">
        <v>1.1661807580174928</v>
      </c>
      <c r="AC79" s="17">
        <v>1.41643059490085</v>
      </c>
      <c r="AD79" s="17">
        <v>2.9551954242135365</v>
      </c>
      <c r="AE79" s="17">
        <v>5.3527980535279802</v>
      </c>
      <c r="AF79" s="17">
        <v>7.9252902574457345</v>
      </c>
      <c r="AG79" s="17">
        <v>7.809330628803246</v>
      </c>
      <c r="AH79" s="17">
        <v>8.1560283687943276</v>
      </c>
      <c r="AI79" s="17">
        <v>9.1653865847414231</v>
      </c>
      <c r="AJ79" s="17">
        <v>8.7545596664929661</v>
      </c>
      <c r="AK79" s="17">
        <v>7.9706345044572622</v>
      </c>
      <c r="AL79" s="17">
        <v>6.71875</v>
      </c>
      <c r="AM79" s="17">
        <v>4.9922799794132784</v>
      </c>
      <c r="AN79" s="17">
        <v>4.0241448692152915</v>
      </c>
      <c r="AO79" s="17">
        <v>3.5714285714285712</v>
      </c>
      <c r="AP79" s="17">
        <v>5.394605394605394</v>
      </c>
      <c r="AQ79" s="17">
        <v>6.1203844208396561</v>
      </c>
      <c r="AR79" s="17">
        <v>7.0752366716492281</v>
      </c>
      <c r="AS79" s="17">
        <v>5.7834898665348495</v>
      </c>
      <c r="AT79" s="17">
        <v>6.1313868613138682</v>
      </c>
      <c r="BG79" s="31">
        <f t="shared" si="54"/>
        <v>1.2831368842786131</v>
      </c>
      <c r="BH79" s="31">
        <f t="shared" si="55"/>
        <v>-0.53223698175602463</v>
      </c>
      <c r="CI79" s="32" t="s">
        <v>315</v>
      </c>
      <c r="CJ79" s="8" t="s">
        <v>24</v>
      </c>
      <c r="CK79" s="2">
        <v>-1.6060606060606046</v>
      </c>
      <c r="CL79" s="2">
        <v>2.6749999999999989</v>
      </c>
      <c r="CM79" s="2">
        <v>1</v>
      </c>
      <c r="CN79" s="2">
        <v>2.6749999999999989</v>
      </c>
    </row>
    <row r="80" spans="1:92" ht="14.4" x14ac:dyDescent="0.3">
      <c r="B80" t="s">
        <v>100</v>
      </c>
      <c r="D80" s="12">
        <f t="shared" si="50"/>
        <v>2.513227513227513</v>
      </c>
      <c r="E80" s="12">
        <f t="shared" si="51"/>
        <v>1.3011063011063009</v>
      </c>
      <c r="F80" s="12">
        <f t="shared" si="52"/>
        <v>-1.094350276953608</v>
      </c>
      <c r="G80" s="12">
        <f t="shared" si="53"/>
        <v>-0.84109213522608184</v>
      </c>
      <c r="O80" s="17">
        <v>1.2121212121212122</v>
      </c>
      <c r="P80" s="17">
        <v>1.5509103169251517</v>
      </c>
      <c r="Q80" s="17">
        <v>2.1002710027100271</v>
      </c>
      <c r="R80" s="17">
        <v>1.881720430107527</v>
      </c>
      <c r="S80" s="17">
        <v>1.8506278916060808</v>
      </c>
      <c r="T80" s="17">
        <v>1.9205298013245033</v>
      </c>
      <c r="U80" s="17">
        <v>2.513227513227513</v>
      </c>
      <c r="V80" s="17">
        <v>3.1208499335989375</v>
      </c>
      <c r="W80" s="17">
        <v>2.5810721376571806</v>
      </c>
      <c r="X80" s="17">
        <v>1.9685039370078741</v>
      </c>
      <c r="Y80" s="17">
        <v>1.9028871391076114</v>
      </c>
      <c r="Z80" s="17">
        <v>1.8530774321641297</v>
      </c>
      <c r="AA80" s="17">
        <v>1.6233766233766231</v>
      </c>
      <c r="AB80" s="17">
        <v>1.1479591836734695</v>
      </c>
      <c r="AC80" s="17">
        <v>1.4188772362739051</v>
      </c>
      <c r="AD80" s="17">
        <v>2.6576019777503088</v>
      </c>
      <c r="AE80" s="17">
        <v>4.6717171717171722</v>
      </c>
      <c r="AF80" s="17">
        <v>7.2596468279921513</v>
      </c>
      <c r="AG80" s="17">
        <v>6.6403681788297169</v>
      </c>
      <c r="AH80" s="17">
        <v>6.2941554271034041</v>
      </c>
      <c r="AI80" s="17">
        <v>7.323568575233022</v>
      </c>
      <c r="AJ80" s="17">
        <v>6.5025252525252526</v>
      </c>
      <c r="AK80" s="17">
        <v>4.5028142589118199</v>
      </c>
      <c r="AL80" s="17">
        <v>4.1383570105003091</v>
      </c>
      <c r="AM80" s="17">
        <v>2.8220858895705523</v>
      </c>
      <c r="AN80" s="17">
        <v>2.7455765710799267</v>
      </c>
      <c r="AO80" s="17">
        <v>2.7256208358570562</v>
      </c>
      <c r="AP80" s="17">
        <v>3.1604054859868813</v>
      </c>
      <c r="AQ80" s="17">
        <v>4.0070713022981739</v>
      </c>
      <c r="AR80" s="17">
        <v>4.2203985932004695</v>
      </c>
      <c r="AS80" s="17">
        <v>3.7383177570093453</v>
      </c>
      <c r="AT80" s="17">
        <v>3.7550548815713465</v>
      </c>
      <c r="BG80" s="31">
        <f t="shared" si="54"/>
        <v>0.63150708311998605</v>
      </c>
      <c r="BH80" s="31">
        <f t="shared" si="55"/>
        <v>6.7844624429667544E-2</v>
      </c>
      <c r="CI80" s="32" t="s">
        <v>316</v>
      </c>
      <c r="CJ80" s="8" t="s">
        <v>25</v>
      </c>
      <c r="CK80" s="2">
        <v>-1.4098484848484851</v>
      </c>
      <c r="CL80" s="2">
        <v>4.1916666666666664</v>
      </c>
      <c r="CM80" s="2">
        <v>1</v>
      </c>
      <c r="CN80" s="2">
        <v>4.1916666666666664</v>
      </c>
    </row>
    <row r="81" spans="2:92" ht="14.4" x14ac:dyDescent="0.3">
      <c r="B81" t="s">
        <v>101</v>
      </c>
      <c r="D81" s="12">
        <f t="shared" si="50"/>
        <v>3.3333333333333335</v>
      </c>
      <c r="E81" s="12">
        <f t="shared" si="51"/>
        <v>1.9918699186991871</v>
      </c>
      <c r="F81" s="12">
        <f t="shared" si="52"/>
        <v>-2.0332249909714699</v>
      </c>
      <c r="G81" s="12">
        <f t="shared" si="53"/>
        <v>-1.0207619342428196</v>
      </c>
      <c r="O81" s="17">
        <v>1.3414634146341464</v>
      </c>
      <c r="P81" s="17">
        <v>1.5700483091787441</v>
      </c>
      <c r="Q81" s="17">
        <v>1.8072289156626504</v>
      </c>
      <c r="R81" s="17">
        <v>1.5606242496998799</v>
      </c>
      <c r="S81" s="17">
        <v>1.7482517482517483</v>
      </c>
      <c r="T81" s="17">
        <v>2.5462962962962963</v>
      </c>
      <c r="U81" s="17">
        <v>3.3333333333333335</v>
      </c>
      <c r="V81" s="17">
        <v>4.0540540540540544</v>
      </c>
      <c r="W81" s="17">
        <v>2.9246344206974131</v>
      </c>
      <c r="X81" s="17">
        <v>1.9955654101995564</v>
      </c>
      <c r="Y81" s="17">
        <v>2.4017467248908297</v>
      </c>
      <c r="Z81" s="17">
        <v>1.3215859030837005</v>
      </c>
      <c r="AA81" s="17">
        <v>1.0718113612004287</v>
      </c>
      <c r="AB81" s="17">
        <v>1.3641133263378804</v>
      </c>
      <c r="AC81" s="17">
        <v>1.3001083423618636</v>
      </c>
      <c r="AD81" s="17">
        <v>2.4663677130044843</v>
      </c>
      <c r="AE81" s="17">
        <v>4.3230944254835046</v>
      </c>
      <c r="AF81" s="17">
        <v>6.25</v>
      </c>
      <c r="AG81" s="17">
        <v>5.3775743707093824</v>
      </c>
      <c r="AH81" s="17">
        <v>5.5745164960182025</v>
      </c>
      <c r="AI81" s="17">
        <v>5.5118110236220472</v>
      </c>
      <c r="AJ81" s="17">
        <v>5.4054054054054053</v>
      </c>
      <c r="AK81" s="17">
        <v>4.406779661016949</v>
      </c>
      <c r="AL81" s="17">
        <v>3.6871508379888271</v>
      </c>
      <c r="AM81" s="17">
        <v>3.1460674157303372</v>
      </c>
      <c r="AN81" s="17">
        <v>3.3407572383073498</v>
      </c>
      <c r="AO81" s="17">
        <v>2.4746906636670416</v>
      </c>
      <c r="AP81" s="17">
        <v>3.6036036036036037</v>
      </c>
      <c r="AQ81" s="17">
        <v>4.6822742474916383</v>
      </c>
      <c r="AR81" s="17">
        <v>5.0438596491228074</v>
      </c>
      <c r="AS81" s="17">
        <v>4.6121593291404608</v>
      </c>
      <c r="AT81" s="17">
        <v>3.1282586027111572</v>
      </c>
      <c r="BG81" s="31">
        <f t="shared" si="54"/>
        <v>1.7727090836334536</v>
      </c>
      <c r="BH81" s="31">
        <f t="shared" si="55"/>
        <v>-0.4086989126359204</v>
      </c>
      <c r="CI81" s="32" t="s">
        <v>317</v>
      </c>
      <c r="CJ81" s="8" t="s">
        <v>26</v>
      </c>
      <c r="CK81" s="2">
        <v>-2.1689393939393904</v>
      </c>
      <c r="CL81" s="2">
        <v>4.2999999999999989</v>
      </c>
      <c r="CM81" s="2">
        <v>1</v>
      </c>
      <c r="CN81" s="2">
        <v>4.2999999999999989</v>
      </c>
    </row>
    <row r="82" spans="2:92" ht="14.4" x14ac:dyDescent="0.3">
      <c r="B82" t="s">
        <v>102</v>
      </c>
      <c r="D82" s="12">
        <f t="shared" si="50"/>
        <v>3.7735849056603774</v>
      </c>
      <c r="E82" s="12">
        <f t="shared" si="51"/>
        <v>2.0314246269147329</v>
      </c>
      <c r="F82" s="12">
        <f t="shared" si="52"/>
        <v>-2.2933217477656407</v>
      </c>
      <c r="G82" s="12">
        <f t="shared" si="53"/>
        <v>-1.1289228836654743</v>
      </c>
      <c r="O82" s="17">
        <v>1.7421602787456445</v>
      </c>
      <c r="P82" s="17">
        <v>1.9047619047619049</v>
      </c>
      <c r="Q82" s="17">
        <v>2.8846153846153846</v>
      </c>
      <c r="R82" s="17">
        <v>1.9591141396933562</v>
      </c>
      <c r="S82" s="17">
        <v>1.9425675675675675</v>
      </c>
      <c r="T82" s="17">
        <v>2.6450511945392492</v>
      </c>
      <c r="U82" s="17">
        <v>3.7735849056603774</v>
      </c>
      <c r="V82" s="17">
        <v>4.269854824935952</v>
      </c>
      <c r="W82" s="17">
        <v>3.6595744680851063</v>
      </c>
      <c r="X82" s="17">
        <v>3.1171019376579614</v>
      </c>
      <c r="Y82" s="17">
        <v>3.2635983263598325</v>
      </c>
      <c r="Z82" s="17">
        <v>1.9541206457094309</v>
      </c>
      <c r="AA82" s="17">
        <v>1.947502116850127</v>
      </c>
      <c r="AB82" s="17">
        <v>1.5075376884422109</v>
      </c>
      <c r="AC82" s="17">
        <v>1.4802631578947367</v>
      </c>
      <c r="AD82" s="17">
        <v>2.7642276422764227</v>
      </c>
      <c r="AE82" s="17">
        <v>5.6349873843566023</v>
      </c>
      <c r="AF82" s="17">
        <v>9.1397849462365599</v>
      </c>
      <c r="AG82" s="17">
        <v>8.1501831501831496</v>
      </c>
      <c r="AH82" s="17">
        <v>7.5174825174825166</v>
      </c>
      <c r="AI82" s="17">
        <v>8.1057268722466969</v>
      </c>
      <c r="AJ82" s="17">
        <v>8.1200353045013252</v>
      </c>
      <c r="AK82" s="17">
        <v>7.0859167404783001</v>
      </c>
      <c r="AL82" s="17">
        <v>6.8345323741007196</v>
      </c>
      <c r="AM82" s="17">
        <v>5.3105310531053105</v>
      </c>
      <c r="AN82" s="17">
        <v>4.8473967684021542</v>
      </c>
      <c r="AO82" s="17">
        <v>3.4830430797433545</v>
      </c>
      <c r="AP82" s="17">
        <v>4.2805100182149367</v>
      </c>
      <c r="AQ82" s="17">
        <v>4.5372050816696916</v>
      </c>
      <c r="AR82" s="17">
        <v>5.2775250227479535</v>
      </c>
      <c r="AS82" s="17">
        <v>5.248868778280543</v>
      </c>
      <c r="AT82" s="17">
        <v>4.1666666666666661</v>
      </c>
      <c r="BG82" s="31">
        <f t="shared" si="54"/>
        <v>1.8144707659670212</v>
      </c>
      <c r="BH82" s="31">
        <f t="shared" si="55"/>
        <v>-0.11401043757527107</v>
      </c>
      <c r="CI82" s="32" t="s">
        <v>318</v>
      </c>
      <c r="CJ82" s="8" t="s">
        <v>27</v>
      </c>
      <c r="CK82" s="2">
        <v>-0.68333333333333268</v>
      </c>
      <c r="CL82" s="2">
        <v>3.4499999999999988</v>
      </c>
      <c r="CM82" s="2">
        <v>1</v>
      </c>
      <c r="CN82" s="2">
        <v>3.4499999999999988</v>
      </c>
    </row>
    <row r="83" spans="2:92" ht="14.4" x14ac:dyDescent="0.3">
      <c r="B83" t="s">
        <v>103</v>
      </c>
      <c r="D83" s="12">
        <f t="shared" si="50"/>
        <v>2.1276595744680851</v>
      </c>
      <c r="E83" s="12">
        <f t="shared" si="51"/>
        <v>1.3643007958421309</v>
      </c>
      <c r="F83" s="12">
        <f t="shared" si="52"/>
        <v>0.13040494166094696</v>
      </c>
      <c r="G83" s="12">
        <f t="shared" si="53"/>
        <v>9.5583717357910769E-2</v>
      </c>
      <c r="O83" s="17">
        <v>0.76335877862595414</v>
      </c>
      <c r="P83" s="17">
        <v>1.1194029850746268</v>
      </c>
      <c r="Q83" s="17">
        <v>1.4652014652014651</v>
      </c>
      <c r="R83" s="17">
        <v>1.0909090909090911</v>
      </c>
      <c r="S83" s="17">
        <v>1.7921146953405016</v>
      </c>
      <c r="T83" s="17">
        <v>1.7857142857142856</v>
      </c>
      <c r="U83" s="17">
        <v>2.1276595744680851</v>
      </c>
      <c r="V83" s="17">
        <v>2.7972027972027971</v>
      </c>
      <c r="W83" s="17">
        <v>2.7777777777777777</v>
      </c>
      <c r="X83" s="17">
        <v>3.103448275862069</v>
      </c>
      <c r="Y83" s="17">
        <v>2.1352313167259789</v>
      </c>
      <c r="Z83" s="17">
        <v>4.10958904109589</v>
      </c>
      <c r="AA83" s="17">
        <v>1.6339869281045754</v>
      </c>
      <c r="AB83" s="17">
        <v>1.2738853503184715</v>
      </c>
      <c r="AC83" s="17">
        <v>2.258064516129032</v>
      </c>
      <c r="AD83" s="17">
        <v>3.6184210526315792</v>
      </c>
      <c r="AE83" s="17">
        <v>4</v>
      </c>
      <c r="AF83" s="17">
        <v>8.2474226804123703</v>
      </c>
      <c r="AG83" s="17">
        <v>5.6140350877192979</v>
      </c>
      <c r="AH83" s="17">
        <v>5.4545454545454541</v>
      </c>
      <c r="AI83" s="17">
        <v>7.7738515901060072</v>
      </c>
      <c r="AJ83" s="17">
        <v>7.5268817204301079</v>
      </c>
      <c r="AK83" s="17">
        <v>6.3380281690140841</v>
      </c>
      <c r="AL83" s="17">
        <v>5.7142857142857144</v>
      </c>
      <c r="AM83" s="17">
        <v>3.2374100719424459</v>
      </c>
      <c r="AN83" s="17">
        <v>3.8327526132404177</v>
      </c>
      <c r="AO83" s="17">
        <v>3.5587188612099649</v>
      </c>
      <c r="AP83" s="17">
        <v>5.28169014084507</v>
      </c>
      <c r="AQ83" s="17">
        <v>4.9822064056939501</v>
      </c>
      <c r="AR83" s="17">
        <v>5.9859154929577469</v>
      </c>
      <c r="AS83" s="17">
        <v>4.9668874172185431</v>
      </c>
      <c r="AT83" s="17">
        <v>5.5737704918032787</v>
      </c>
      <c r="BG83" s="31">
        <f t="shared" si="54"/>
        <v>1.036750483558994</v>
      </c>
      <c r="BH83" s="31">
        <f t="shared" si="55"/>
        <v>0.65011820330969261</v>
      </c>
      <c r="CI83" s="32" t="s">
        <v>319</v>
      </c>
      <c r="CJ83" s="8" t="s">
        <v>28</v>
      </c>
      <c r="CK83" s="2">
        <v>-0.75530303030303125</v>
      </c>
      <c r="CL83" s="2">
        <v>1.7333333333333334</v>
      </c>
      <c r="CM83" s="2">
        <v>1</v>
      </c>
      <c r="CN83" s="2">
        <v>1.7333333333333334</v>
      </c>
    </row>
    <row r="84" spans="2:92" ht="14.4" x14ac:dyDescent="0.3">
      <c r="B84" t="s">
        <v>104</v>
      </c>
      <c r="D84" s="12">
        <f t="shared" si="50"/>
        <v>3.6241610738255035</v>
      </c>
      <c r="E84" s="12">
        <f t="shared" si="51"/>
        <v>1.4050209906077504</v>
      </c>
      <c r="F84" s="12">
        <f t="shared" si="52"/>
        <v>-1.6134372132356911</v>
      </c>
      <c r="G84" s="12">
        <f t="shared" si="53"/>
        <v>-1.1483367323485958</v>
      </c>
      <c r="O84" s="17">
        <v>2.219140083217753</v>
      </c>
      <c r="P84" s="17">
        <v>2.2099447513812152</v>
      </c>
      <c r="Q84" s="17">
        <v>2.1768707482993195</v>
      </c>
      <c r="R84" s="17">
        <v>2.1592442645074224</v>
      </c>
      <c r="S84" s="17">
        <v>1.8617021276595744</v>
      </c>
      <c r="T84" s="17">
        <v>2.8074866310160429</v>
      </c>
      <c r="U84" s="17">
        <v>3.6241610738255035</v>
      </c>
      <c r="V84" s="17">
        <v>4.4973544973544968</v>
      </c>
      <c r="W84" s="17">
        <v>3.9735099337748347</v>
      </c>
      <c r="X84" s="17">
        <v>3.7234042553191489</v>
      </c>
      <c r="Y84" s="17">
        <v>4.0629095674967228</v>
      </c>
      <c r="Z84" s="17">
        <v>2.8571428571428572</v>
      </c>
      <c r="AA84" s="17">
        <v>1.7639077340569878</v>
      </c>
      <c r="AB84" s="17">
        <v>1.4588859416445623</v>
      </c>
      <c r="AC84" s="17">
        <v>2.0107238605898123</v>
      </c>
      <c r="AD84" s="17">
        <v>2.4226110363391657</v>
      </c>
      <c r="AE84" s="17">
        <v>5.4127198917456019</v>
      </c>
      <c r="AF84" s="17">
        <v>9.1286307053941904</v>
      </c>
      <c r="AG84" s="17">
        <v>11.080711354309166</v>
      </c>
      <c r="AH84" s="17">
        <v>9.3278463648834027</v>
      </c>
      <c r="AI84" s="17">
        <v>8.7312414733969987</v>
      </c>
      <c r="AJ84" s="17">
        <v>8.6592178770949726</v>
      </c>
      <c r="AK84" s="17">
        <v>6.4156206415620645</v>
      </c>
      <c r="AL84" s="17">
        <v>5.1388888888888884</v>
      </c>
      <c r="AM84" s="17">
        <v>5.174825174825175</v>
      </c>
      <c r="AN84" s="17">
        <v>4.438280166435506</v>
      </c>
      <c r="AO84" s="17">
        <v>4.1958041958041958</v>
      </c>
      <c r="AP84" s="17">
        <v>5.314685314685315</v>
      </c>
      <c r="AQ84" s="17">
        <v>5.4929577464788739</v>
      </c>
      <c r="AR84" s="17">
        <v>7.0637119113573412</v>
      </c>
      <c r="AS84" s="17">
        <v>5.0964187327823689</v>
      </c>
      <c r="AT84" s="17">
        <v>5.3475935828877006</v>
      </c>
      <c r="BG84" s="31">
        <f t="shared" si="54"/>
        <v>1.4649168093180811</v>
      </c>
      <c r="BH84" s="31">
        <f t="shared" si="55"/>
        <v>0.34934885994933129</v>
      </c>
      <c r="CI84" s="32" t="s">
        <v>320</v>
      </c>
      <c r="CJ84" s="8" t="s">
        <v>29</v>
      </c>
      <c r="CK84" s="2">
        <v>-1.906060606060608</v>
      </c>
      <c r="CL84" s="2">
        <v>9.0749999999999993</v>
      </c>
      <c r="CM84" s="2">
        <v>1</v>
      </c>
      <c r="CN84" s="2">
        <v>9.0749999999999993</v>
      </c>
    </row>
    <row r="85" spans="2:92" ht="14.4" x14ac:dyDescent="0.3">
      <c r="B85" t="s">
        <v>105</v>
      </c>
      <c r="D85" s="12">
        <f t="shared" si="50"/>
        <v>3.9045970378919019</v>
      </c>
      <c r="E85" s="12">
        <f t="shared" si="51"/>
        <v>2.5632556965505606</v>
      </c>
      <c r="F85" s="12">
        <f t="shared" si="52"/>
        <v>-1.968419196371644</v>
      </c>
      <c r="G85" s="12">
        <f t="shared" si="53"/>
        <v>-0.76793711958607813</v>
      </c>
      <c r="O85" s="17">
        <v>1.3413413413413413</v>
      </c>
      <c r="P85" s="17">
        <v>1.552547770700637</v>
      </c>
      <c r="Q85" s="17">
        <v>2.3875295974743489</v>
      </c>
      <c r="R85" s="17">
        <v>2.1645865834633389</v>
      </c>
      <c r="S85" s="17">
        <v>1.8948182521268371</v>
      </c>
      <c r="T85" s="17">
        <v>3.00462249614792</v>
      </c>
      <c r="U85" s="17">
        <v>3.9045970378919019</v>
      </c>
      <c r="V85" s="17">
        <v>4.2479908151549939</v>
      </c>
      <c r="W85" s="17">
        <v>3.8410089814637871</v>
      </c>
      <c r="X85" s="17">
        <v>3.5409960234804014</v>
      </c>
      <c r="Y85" s="17">
        <v>2.8339316077838657</v>
      </c>
      <c r="Z85" s="17">
        <v>2.6945543621631809</v>
      </c>
      <c r="AA85" s="17">
        <v>1.9962686567164181</v>
      </c>
      <c r="AB85" s="17">
        <v>1.6822088133113915</v>
      </c>
      <c r="AC85" s="17">
        <v>1.936177841520258</v>
      </c>
      <c r="AD85" s="17">
        <v>3.3619456366237483</v>
      </c>
      <c r="AE85" s="17">
        <v>5.690759377859103</v>
      </c>
      <c r="AF85" s="17">
        <v>8.7848006019563574</v>
      </c>
      <c r="AG85" s="17">
        <v>8.4214501510574031</v>
      </c>
      <c r="AH85" s="17">
        <v>8.4880636604774526</v>
      </c>
      <c r="AI85" s="17">
        <v>9.3815017968602223</v>
      </c>
      <c r="AJ85" s="17">
        <v>9.4706448508180934</v>
      </c>
      <c r="AK85" s="17">
        <v>7.8012808072967204</v>
      </c>
      <c r="AL85" s="17">
        <v>6.7955589586523741</v>
      </c>
      <c r="AM85" s="17">
        <v>5.9199398609283973</v>
      </c>
      <c r="AN85" s="17">
        <v>5.2621928859552618</v>
      </c>
      <c r="AO85" s="17">
        <v>4.8018988497352568</v>
      </c>
      <c r="AP85" s="17">
        <v>5.611692529772645</v>
      </c>
      <c r="AQ85" s="17">
        <v>6.3295678680294065</v>
      </c>
      <c r="AR85" s="17">
        <v>6.736209335219236</v>
      </c>
      <c r="AS85" s="17">
        <v>6.0305874174487313</v>
      </c>
      <c r="AT85" s="17">
        <v>5.1939291736930864</v>
      </c>
      <c r="BG85" s="31">
        <f t="shared" si="54"/>
        <v>1.7400104544285631</v>
      </c>
      <c r="BH85" s="31">
        <f t="shared" si="55"/>
        <v>-6.3588056428114825E-2</v>
      </c>
      <c r="CI85" s="32" t="s">
        <v>321</v>
      </c>
      <c r="CJ85" s="8" t="s">
        <v>30</v>
      </c>
      <c r="CK85" s="2">
        <v>-0.79696969696969688</v>
      </c>
      <c r="CL85" s="2">
        <v>2.5916666666666672</v>
      </c>
      <c r="CM85" s="2">
        <v>1</v>
      </c>
      <c r="CN85" s="2">
        <v>2.5916666666666672</v>
      </c>
    </row>
    <row r="86" spans="2:92" ht="14.4" x14ac:dyDescent="0.3">
      <c r="B86" t="s">
        <v>106</v>
      </c>
      <c r="D86" s="12">
        <f t="shared" si="50"/>
        <v>3.3022861981371721</v>
      </c>
      <c r="E86" s="12">
        <f t="shared" si="51"/>
        <v>1.6105568748289014</v>
      </c>
      <c r="F86" s="12">
        <f t="shared" si="52"/>
        <v>-2.2448843854483505</v>
      </c>
      <c r="G86" s="12">
        <f t="shared" si="53"/>
        <v>-1.3938560137386251</v>
      </c>
      <c r="O86" s="17">
        <v>1.6917293233082706</v>
      </c>
      <c r="P86" s="17">
        <v>1.5711645101663587</v>
      </c>
      <c r="Q86" s="17">
        <v>2.0890099909173476</v>
      </c>
      <c r="R86" s="17">
        <v>2.1257750221434897</v>
      </c>
      <c r="S86" s="17">
        <v>1.6365202411714039</v>
      </c>
      <c r="T86" s="17">
        <v>2.218430034129693</v>
      </c>
      <c r="U86" s="17">
        <v>3.3022861981371721</v>
      </c>
      <c r="V86" s="17">
        <v>2.7638190954773871</v>
      </c>
      <c r="W86" s="17">
        <v>2.3887973640856672</v>
      </c>
      <c r="X86" s="17">
        <v>2.744148506860371</v>
      </c>
      <c r="Y86" s="17">
        <v>2.3659305993690851</v>
      </c>
      <c r="Z86" s="17">
        <v>1.6286644951140066</v>
      </c>
      <c r="AA86" s="17">
        <v>1.2364760432766615</v>
      </c>
      <c r="AB86" s="17">
        <v>1.4481707317073171</v>
      </c>
      <c r="AC86" s="17">
        <v>1.0574018126888218</v>
      </c>
      <c r="AD86" s="17">
        <v>1.918649270913277</v>
      </c>
      <c r="AE86" s="17">
        <v>4.8892284186401831</v>
      </c>
      <c r="AF86" s="17">
        <v>7.7039274924471295</v>
      </c>
      <c r="AG86" s="17">
        <v>7.398753894080996</v>
      </c>
      <c r="AH86" s="17">
        <v>7.2261072261072261</v>
      </c>
      <c r="AI86" s="17">
        <v>7.9749804534792803</v>
      </c>
      <c r="AJ86" s="17">
        <v>7.6566125290023201</v>
      </c>
      <c r="AK86" s="17">
        <v>6.2888198757763973</v>
      </c>
      <c r="AL86" s="17">
        <v>4.5592705167173255</v>
      </c>
      <c r="AM86" s="17">
        <v>3.5320088300220749</v>
      </c>
      <c r="AN86" s="17">
        <v>3.5766423357664232</v>
      </c>
      <c r="AO86" s="17">
        <v>3.7965616045845274</v>
      </c>
      <c r="AP86" s="17">
        <v>4.1843971631205674</v>
      </c>
      <c r="AQ86" s="17">
        <v>4.8353188507358089</v>
      </c>
      <c r="AR86" s="17">
        <v>5.0244242847173766</v>
      </c>
      <c r="AS86" s="17">
        <v>4.8135593220338979</v>
      </c>
      <c r="AT86" s="17">
        <v>3.9113428943937421</v>
      </c>
      <c r="BG86" s="31">
        <f t="shared" ref="BG86:BG96" si="56">U86-R86</f>
        <v>1.1765111759936824</v>
      </c>
      <c r="BH86" s="31">
        <f t="shared" ref="BH86:BH96" si="57">W86-U86</f>
        <v>-0.91348883405150483</v>
      </c>
      <c r="CI86" s="32" t="s">
        <v>322</v>
      </c>
      <c r="CJ86" s="8" t="s">
        <v>31</v>
      </c>
      <c r="CK86" s="2">
        <v>-0.15606060606060623</v>
      </c>
      <c r="CL86" s="2">
        <v>5.2750000000000012</v>
      </c>
      <c r="CM86" s="2">
        <v>1</v>
      </c>
      <c r="CN86" s="2">
        <v>5.2750000000000012</v>
      </c>
    </row>
    <row r="87" spans="2:92" ht="14.4" x14ac:dyDescent="0.3">
      <c r="B87" t="s">
        <v>107</v>
      </c>
      <c r="D87" s="12">
        <f t="shared" si="50"/>
        <v>3.2414461836819499</v>
      </c>
      <c r="E87" s="12">
        <f t="shared" si="51"/>
        <v>1.9914461836819499</v>
      </c>
      <c r="F87" s="12">
        <f t="shared" si="52"/>
        <v>-1.6733227903657546</v>
      </c>
      <c r="G87" s="12">
        <f t="shared" si="53"/>
        <v>-0.84025508902880697</v>
      </c>
      <c r="O87" s="17">
        <v>1.25</v>
      </c>
      <c r="P87" s="17">
        <v>1.6304347826086956</v>
      </c>
      <c r="Q87" s="17">
        <v>2.0315385708197189</v>
      </c>
      <c r="R87" s="17">
        <v>2.0595288475102271</v>
      </c>
      <c r="S87" s="17">
        <v>1.9382022471910114</v>
      </c>
      <c r="T87" s="17">
        <v>2.4651810584958218</v>
      </c>
      <c r="U87" s="17">
        <v>3.2414461836819499</v>
      </c>
      <c r="V87" s="17">
        <v>3.2551724137931033</v>
      </c>
      <c r="W87" s="17">
        <v>2.8332877087325485</v>
      </c>
      <c r="X87" s="17">
        <v>2.5529603476371538</v>
      </c>
      <c r="Y87" s="17">
        <v>2.6496301277740417</v>
      </c>
      <c r="Z87" s="17">
        <v>1.8767469719153467</v>
      </c>
      <c r="AA87" s="17">
        <v>1.4949067336949331</v>
      </c>
      <c r="AB87" s="17">
        <v>1.2600675500129903</v>
      </c>
      <c r="AC87" s="17">
        <v>1.5681233933161953</v>
      </c>
      <c r="AD87" s="17">
        <v>2.8767655824802385</v>
      </c>
      <c r="AE87" s="17">
        <v>4.5551128818061084</v>
      </c>
      <c r="AF87" s="17">
        <v>8.115581363196462</v>
      </c>
      <c r="AG87" s="17">
        <v>8.169291338582676</v>
      </c>
      <c r="AH87" s="17">
        <v>7.4841204087268718</v>
      </c>
      <c r="AI87" s="17">
        <v>7.5326460481099655</v>
      </c>
      <c r="AJ87" s="17">
        <v>8.2469896387566504</v>
      </c>
      <c r="AK87" s="17">
        <v>6.3865783166502181</v>
      </c>
      <c r="AL87" s="17">
        <v>5.5679598102149033</v>
      </c>
      <c r="AM87" s="17">
        <v>4.6967813233872082</v>
      </c>
      <c r="AN87" s="17">
        <v>3.6092265943012207</v>
      </c>
      <c r="AO87" s="17">
        <v>3.9032214944526133</v>
      </c>
      <c r="AP87" s="17">
        <v>4.2135948058831323</v>
      </c>
      <c r="AQ87" s="17">
        <v>5.2659503912985812</v>
      </c>
      <c r="AR87" s="17">
        <v>5.6273664969317148</v>
      </c>
      <c r="AS87" s="17">
        <v>4.9460431654676267</v>
      </c>
      <c r="AT87" s="17">
        <v>4.4367727912031709</v>
      </c>
      <c r="BG87" s="31">
        <f t="shared" si="56"/>
        <v>1.1819173361717228</v>
      </c>
      <c r="BH87" s="31">
        <f t="shared" si="57"/>
        <v>-0.40815847494940138</v>
      </c>
      <c r="CI87" s="32" t="s">
        <v>323</v>
      </c>
      <c r="CJ87" s="8" t="s">
        <v>32</v>
      </c>
      <c r="CK87" s="2">
        <v>-1.2515151515151519</v>
      </c>
      <c r="CL87" s="2">
        <v>4.4583333333333339</v>
      </c>
      <c r="CM87" s="2">
        <v>1</v>
      </c>
      <c r="CN87" s="2">
        <v>4.4583333333333339</v>
      </c>
    </row>
    <row r="88" spans="2:92" ht="14.4" x14ac:dyDescent="0.3">
      <c r="B88" t="s">
        <v>108</v>
      </c>
      <c r="D88" s="12">
        <f t="shared" si="50"/>
        <v>4.6099290780141837</v>
      </c>
      <c r="E88" s="12">
        <f t="shared" si="51"/>
        <v>2.6725222225745418</v>
      </c>
      <c r="F88" s="12">
        <f t="shared" si="52"/>
        <v>-1.8721769166308984</v>
      </c>
      <c r="G88" s="12">
        <f t="shared" si="53"/>
        <v>-0.70052810068960236</v>
      </c>
      <c r="O88" s="17">
        <v>1.9374068554396422</v>
      </c>
      <c r="P88" s="17">
        <v>2.8931750741839761</v>
      </c>
      <c r="Q88" s="17">
        <v>2.9905178701677606</v>
      </c>
      <c r="R88" s="17">
        <v>2.9285714285714288</v>
      </c>
      <c r="S88" s="17">
        <v>2.7162258756254465</v>
      </c>
      <c r="T88" s="17">
        <v>3.2693674484719262</v>
      </c>
      <c r="U88" s="17">
        <v>4.6099290780141837</v>
      </c>
      <c r="V88" s="17">
        <v>4.5968882602545964</v>
      </c>
      <c r="W88" s="17">
        <v>3.9173789173789171</v>
      </c>
      <c r="X88" s="17">
        <v>4.2704626334519578</v>
      </c>
      <c r="Y88" s="17">
        <v>3.5186488388458828</v>
      </c>
      <c r="Z88" s="17">
        <v>2.7326440177252587</v>
      </c>
      <c r="AA88" s="17">
        <v>2.9818181818181815</v>
      </c>
      <c r="AB88" s="17">
        <v>2.2662889518413598</v>
      </c>
      <c r="AC88" s="17">
        <v>2.7377521613832854</v>
      </c>
      <c r="AD88" s="17">
        <v>3.8406827880512093</v>
      </c>
      <c r="AE88" s="17">
        <v>5.9291395516992047</v>
      </c>
      <c r="AF88" s="17">
        <v>9.3333333333333339</v>
      </c>
      <c r="AG88" s="17">
        <v>8.2885648503453559</v>
      </c>
      <c r="AH88" s="17">
        <v>9.6011816838995561</v>
      </c>
      <c r="AI88" s="17">
        <v>10.357675111773473</v>
      </c>
      <c r="AJ88" s="17">
        <v>9.3630084420567918</v>
      </c>
      <c r="AK88" s="17">
        <v>6.7968749999999991</v>
      </c>
      <c r="AL88" s="17">
        <v>6.9821567106283942</v>
      </c>
      <c r="AM88" s="17">
        <v>6.0344827586206895</v>
      </c>
      <c r="AN88" s="17">
        <v>4.3137254901960782</v>
      </c>
      <c r="AO88" s="17">
        <v>4.6937151949085125</v>
      </c>
      <c r="AP88" s="17">
        <v>5.9561128526645764</v>
      </c>
      <c r="AQ88" s="17">
        <v>6.2155782848151064</v>
      </c>
      <c r="AR88" s="17">
        <v>6.6717791411042935</v>
      </c>
      <c r="AS88" s="17">
        <v>5.534204458109147</v>
      </c>
      <c r="AT88" s="17">
        <v>4.7832585949177879</v>
      </c>
      <c r="BG88" s="31">
        <f t="shared" si="56"/>
        <v>1.6813576494427549</v>
      </c>
      <c r="BH88" s="31">
        <f t="shared" si="57"/>
        <v>-0.69255016063526664</v>
      </c>
      <c r="CI88" s="32" t="s">
        <v>324</v>
      </c>
      <c r="CJ88" s="8" t="s">
        <v>33</v>
      </c>
      <c r="CK88" s="2">
        <v>7.2727272727272307E-2</v>
      </c>
      <c r="CL88" s="2">
        <v>4.0500000000000007</v>
      </c>
      <c r="CM88" s="2">
        <v>1</v>
      </c>
      <c r="CN88" s="2">
        <v>4.0500000000000007</v>
      </c>
    </row>
    <row r="89" spans="2:92" ht="14.4" x14ac:dyDescent="0.3">
      <c r="B89" t="s">
        <v>109</v>
      </c>
      <c r="D89" s="12">
        <f t="shared" si="50"/>
        <v>3.40826686004351</v>
      </c>
      <c r="E89" s="12">
        <f t="shared" si="51"/>
        <v>1.8988328977793589</v>
      </c>
      <c r="F89" s="12">
        <f t="shared" si="52"/>
        <v>-1.1176440969798023</v>
      </c>
      <c r="G89" s="12">
        <f t="shared" si="53"/>
        <v>-0.58859528834099151</v>
      </c>
      <c r="O89" s="17">
        <v>1.5094339622641511</v>
      </c>
      <c r="P89" s="17">
        <v>1.5730337078651686</v>
      </c>
      <c r="Q89" s="17">
        <v>2.2271714922048997</v>
      </c>
      <c r="R89" s="17">
        <v>2.3048327137546467</v>
      </c>
      <c r="S89" s="17">
        <v>1.9809244314013204</v>
      </c>
      <c r="T89" s="17">
        <v>2.5436046511627906</v>
      </c>
      <c r="U89" s="17">
        <v>3.40826686004351</v>
      </c>
      <c r="V89" s="17">
        <v>3.6310820624546118</v>
      </c>
      <c r="W89" s="17">
        <v>4.1636230825420011</v>
      </c>
      <c r="X89" s="17">
        <v>3.0814380044020542</v>
      </c>
      <c r="Y89" s="17">
        <v>2.795698924731183</v>
      </c>
      <c r="Z89" s="17">
        <v>2.9761904761904758</v>
      </c>
      <c r="AA89" s="17">
        <v>1.6188373804267846</v>
      </c>
      <c r="AB89" s="17">
        <v>2.0158387329013676</v>
      </c>
      <c r="AC89" s="17">
        <v>2.2906227630637077</v>
      </c>
      <c r="AD89" s="17">
        <v>3.5302593659942363</v>
      </c>
      <c r="AE89" s="17">
        <v>6.1992619926199266</v>
      </c>
      <c r="AF89" s="17">
        <v>9.3889716840536508</v>
      </c>
      <c r="AG89" s="17">
        <v>8.7319665907365227</v>
      </c>
      <c r="AH89" s="17">
        <v>9.5202952029520294</v>
      </c>
      <c r="AI89" s="17">
        <v>8.8808664259927799</v>
      </c>
      <c r="AJ89" s="17">
        <v>8.1967213114754092</v>
      </c>
      <c r="AK89" s="17">
        <v>6.5598779557589619</v>
      </c>
      <c r="AL89" s="17">
        <v>5.8245083207261725</v>
      </c>
      <c r="AM89" s="17">
        <v>5.9135708870356334</v>
      </c>
      <c r="AN89" s="17">
        <v>4.8798798798798799</v>
      </c>
      <c r="AO89" s="17">
        <v>4.9205147615442844</v>
      </c>
      <c r="AP89" s="17">
        <v>5.5555555555555554</v>
      </c>
      <c r="AQ89" s="17">
        <v>6.0213414634146343</v>
      </c>
      <c r="AR89" s="17">
        <v>7.34632683658171</v>
      </c>
      <c r="AS89" s="17">
        <v>5.9479553903345721</v>
      </c>
      <c r="AT89" s="17">
        <v>5.6163384390955509</v>
      </c>
      <c r="BG89" s="31">
        <f t="shared" si="56"/>
        <v>1.1034341462888633</v>
      </c>
      <c r="BH89" s="31">
        <f t="shared" si="57"/>
        <v>0.7553562224984911</v>
      </c>
      <c r="CI89" s="32" t="s">
        <v>325</v>
      </c>
      <c r="CJ89" s="8" t="s">
        <v>34</v>
      </c>
      <c r="CK89" s="2">
        <v>-1.3522727272727284</v>
      </c>
      <c r="CL89" s="2">
        <v>6.1583333333333332</v>
      </c>
      <c r="CM89" s="2">
        <v>1</v>
      </c>
      <c r="CN89" s="2">
        <v>6.1583333333333332</v>
      </c>
    </row>
    <row r="90" spans="2:92" ht="14.4" x14ac:dyDescent="0.3">
      <c r="B90" t="s">
        <v>110</v>
      </c>
      <c r="D90" s="12">
        <f t="shared" si="50"/>
        <v>3.9068369646882046</v>
      </c>
      <c r="E90" s="12">
        <f t="shared" si="51"/>
        <v>2.0333006649223968</v>
      </c>
      <c r="F90" s="12">
        <f t="shared" si="52"/>
        <v>-2.0965545606331721</v>
      </c>
      <c r="G90" s="12">
        <f t="shared" si="53"/>
        <v>-1.0311089731105703</v>
      </c>
      <c r="O90" s="17">
        <v>1.873536299765808</v>
      </c>
      <c r="P90" s="17">
        <v>2.5267993874425727</v>
      </c>
      <c r="Q90" s="17">
        <v>2.5384615384615383</v>
      </c>
      <c r="R90" s="17">
        <v>2.2953328232593728</v>
      </c>
      <c r="S90" s="17">
        <v>2.4558710667689945</v>
      </c>
      <c r="T90" s="17">
        <v>3.0395136778115504</v>
      </c>
      <c r="U90" s="17">
        <v>3.9068369646882046</v>
      </c>
      <c r="V90" s="17">
        <v>4.8374905517762663</v>
      </c>
      <c r="W90" s="17">
        <v>3.9453717754172986</v>
      </c>
      <c r="X90" s="17">
        <v>3.7285607755406418</v>
      </c>
      <c r="Y90" s="17">
        <v>2.9624277456647397</v>
      </c>
      <c r="Z90" s="17">
        <v>2.7231467473524962</v>
      </c>
      <c r="AA90" s="17">
        <v>2.0346646571213265</v>
      </c>
      <c r="AB90" s="17">
        <v>2.1449704142011834</v>
      </c>
      <c r="AC90" s="17">
        <v>1.8102824040550327</v>
      </c>
      <c r="AD90" s="17">
        <v>3.0211480362537766</v>
      </c>
      <c r="AE90" s="17">
        <v>6.1208875286916609</v>
      </c>
      <c r="AF90" s="17">
        <v>9.0183559457302476</v>
      </c>
      <c r="AG90" s="17">
        <v>8.9869281045751634</v>
      </c>
      <c r="AH90" s="17">
        <v>8.3536090835360906</v>
      </c>
      <c r="AI90" s="17">
        <v>8.7066779374471679</v>
      </c>
      <c r="AJ90" s="17">
        <v>8.8333333333333339</v>
      </c>
      <c r="AK90" s="17">
        <v>6.8010075566750636</v>
      </c>
      <c r="AL90" s="17">
        <v>6.3260340632603409</v>
      </c>
      <c r="AM90" s="17">
        <v>5.4339010543390103</v>
      </c>
      <c r="AN90" s="17">
        <v>4.294975688816856</v>
      </c>
      <c r="AO90" s="17">
        <v>4.8543689320388346</v>
      </c>
      <c r="AP90" s="17">
        <v>5.8587479935794544</v>
      </c>
      <c r="AQ90" s="17">
        <v>6.4205457463884423</v>
      </c>
      <c r="AR90" s="17">
        <v>6.0698027314112286</v>
      </c>
      <c r="AS90" s="17">
        <v>5.5292259083728279</v>
      </c>
      <c r="AT90" s="17">
        <v>4.5977011494252871</v>
      </c>
      <c r="BG90" s="31">
        <f t="shared" si="56"/>
        <v>1.6115041414288318</v>
      </c>
      <c r="BH90" s="31">
        <f t="shared" si="57"/>
        <v>3.8534810729093927E-2</v>
      </c>
      <c r="CI90" s="32" t="s">
        <v>326</v>
      </c>
      <c r="CJ90" s="8" t="s">
        <v>35</v>
      </c>
      <c r="CK90" s="2">
        <v>-0.78863636363636447</v>
      </c>
      <c r="CL90" s="2">
        <v>0.71666666666666767</v>
      </c>
      <c r="CM90" s="2">
        <v>1</v>
      </c>
      <c r="CN90" s="2">
        <v>0.71666666666666767</v>
      </c>
    </row>
    <row r="91" spans="2:92" ht="14.4" x14ac:dyDescent="0.3">
      <c r="B91" t="s">
        <v>111</v>
      </c>
      <c r="D91" s="12">
        <f t="shared" si="50"/>
        <v>3.3773861967694567</v>
      </c>
      <c r="E91" s="12">
        <f t="shared" si="51"/>
        <v>1.8713621003839145</v>
      </c>
      <c r="F91" s="12">
        <f t="shared" si="52"/>
        <v>-1.4635105986833323</v>
      </c>
      <c r="G91" s="12">
        <f t="shared" si="53"/>
        <v>-0.78205634194637674</v>
      </c>
      <c r="O91" s="17">
        <v>1.5060240963855422</v>
      </c>
      <c r="P91" s="17">
        <v>1.739788199697428</v>
      </c>
      <c r="Q91" s="17">
        <v>2.4024024024024024</v>
      </c>
      <c r="R91" s="17">
        <v>2.3443223443223444</v>
      </c>
      <c r="S91" s="17">
        <v>2.5179856115107913</v>
      </c>
      <c r="T91" s="17">
        <v>2.8404952658412235</v>
      </c>
      <c r="U91" s="17">
        <v>3.3773861967694567</v>
      </c>
      <c r="V91" s="17">
        <v>3.9426523297491038</v>
      </c>
      <c r="W91" s="17">
        <v>3.4383954154727796</v>
      </c>
      <c r="X91" s="17">
        <v>3.599712023038157</v>
      </c>
      <c r="Y91" s="17">
        <v>3.9464411557434813</v>
      </c>
      <c r="Z91" s="17">
        <v>2.3994354269583629</v>
      </c>
      <c r="AA91" s="17">
        <v>1.8258426966292134</v>
      </c>
      <c r="AB91" s="17">
        <v>1.4716187806587244</v>
      </c>
      <c r="AC91" s="17">
        <v>1.9138755980861244</v>
      </c>
      <c r="AD91" s="17">
        <v>3.568929321203639</v>
      </c>
      <c r="AE91" s="17">
        <v>6.7342505430847215</v>
      </c>
      <c r="AF91" s="17">
        <v>9.9024756189047256</v>
      </c>
      <c r="AG91" s="17">
        <v>8.7124132613723972</v>
      </c>
      <c r="AH91" s="17">
        <v>8.8569265707797129</v>
      </c>
      <c r="AI91" s="17">
        <v>8.9879154078549846</v>
      </c>
      <c r="AJ91" s="17">
        <v>9.9773242630385486</v>
      </c>
      <c r="AK91" s="17">
        <v>7.6744186046511631</v>
      </c>
      <c r="AL91" s="17">
        <v>6.9314641744548284</v>
      </c>
      <c r="AM91" s="17">
        <v>5.8192955589586521</v>
      </c>
      <c r="AN91" s="17">
        <v>5.2431610942249236</v>
      </c>
      <c r="AO91" s="17">
        <v>4.3116490166414518</v>
      </c>
      <c r="AP91" s="17">
        <v>5.4804804804804803</v>
      </c>
      <c r="AQ91" s="17">
        <v>6.6467513069454824</v>
      </c>
      <c r="AR91" s="17">
        <v>6.3527653213751867</v>
      </c>
      <c r="AS91" s="17">
        <v>5.5720653789004464</v>
      </c>
      <c r="AT91" s="17">
        <v>4.9382716049382704</v>
      </c>
      <c r="BG91" s="31">
        <f t="shared" si="56"/>
        <v>1.0330638524471123</v>
      </c>
      <c r="BH91" s="31">
        <f t="shared" si="57"/>
        <v>6.1009218703322876E-2</v>
      </c>
      <c r="CI91" s="32" t="s">
        <v>327</v>
      </c>
      <c r="CJ91" s="8" t="s">
        <v>36</v>
      </c>
      <c r="CK91" s="2">
        <v>-2.6946969696969694</v>
      </c>
      <c r="CL91" s="2">
        <v>4.3166666666666682</v>
      </c>
      <c r="CM91" s="2">
        <v>1</v>
      </c>
      <c r="CN91" s="2">
        <v>4.3166666666666682</v>
      </c>
    </row>
    <row r="92" spans="2:92" ht="14.4" x14ac:dyDescent="0.3">
      <c r="B92" t="s">
        <v>112</v>
      </c>
      <c r="D92" s="12">
        <f t="shared" si="50"/>
        <v>3.7396121883656508</v>
      </c>
      <c r="E92" s="12">
        <f t="shared" si="51"/>
        <v>1.5347757730029197</v>
      </c>
      <c r="F92" s="12">
        <f t="shared" si="52"/>
        <v>-1.5612595675351542</v>
      </c>
      <c r="G92" s="12">
        <f t="shared" si="53"/>
        <v>-1.0172558070032711</v>
      </c>
      <c r="O92" s="17">
        <v>2.2048364153627311</v>
      </c>
      <c r="P92" s="17">
        <v>2.0596590909090908</v>
      </c>
      <c r="Q92" s="17">
        <v>2.7679205110007095</v>
      </c>
      <c r="R92" s="17">
        <v>2.5983146067415732</v>
      </c>
      <c r="S92" s="17">
        <v>2.5069637883008355</v>
      </c>
      <c r="T92" s="17">
        <v>3.0555555555555554</v>
      </c>
      <c r="U92" s="17">
        <v>3.7396121883656508</v>
      </c>
      <c r="V92" s="17">
        <v>4.7255038220986796</v>
      </c>
      <c r="W92" s="17">
        <v>4.4735030970406058</v>
      </c>
      <c r="X92" s="17">
        <v>3.8881309686221006</v>
      </c>
      <c r="Y92" s="17">
        <v>3.5498995311453454</v>
      </c>
      <c r="Z92" s="17">
        <v>3.3400133600534407</v>
      </c>
      <c r="AA92" s="17">
        <v>2.2058823529411766</v>
      </c>
      <c r="AB92" s="17">
        <v>2.1932830705962991</v>
      </c>
      <c r="AC92" s="17">
        <v>2.1783526208304966</v>
      </c>
      <c r="AD92" s="17">
        <v>4.4897959183673466</v>
      </c>
      <c r="AE92" s="17">
        <v>7.389162561576355</v>
      </c>
      <c r="AF92" s="17">
        <v>9.0714285714285712</v>
      </c>
      <c r="AG92" s="17">
        <v>9.2658588738417667</v>
      </c>
      <c r="AH92" s="17">
        <v>8.5060757684060047</v>
      </c>
      <c r="AI92" s="17">
        <v>9.349890430971513</v>
      </c>
      <c r="AJ92" s="17">
        <v>9.8793363499245856</v>
      </c>
      <c r="AK92" s="17">
        <v>9.3773443360840218</v>
      </c>
      <c r="AL92" s="17">
        <v>8.4008843036109067</v>
      </c>
      <c r="AM92" s="17">
        <v>7.4460163812360385</v>
      </c>
      <c r="AN92" s="17">
        <v>6.1886792452830184</v>
      </c>
      <c r="AO92" s="17">
        <v>5.8913542463657231</v>
      </c>
      <c r="AP92" s="17">
        <v>7.5227963525835868</v>
      </c>
      <c r="AQ92" s="17">
        <v>6.9625095638867638</v>
      </c>
      <c r="AR92" s="17">
        <v>7.8927773641101995</v>
      </c>
      <c r="AS92" s="17">
        <v>6.9767441860465116</v>
      </c>
      <c r="AT92" s="17">
        <v>5.3293856402664694</v>
      </c>
      <c r="BG92" s="31">
        <f t="shared" si="56"/>
        <v>1.1412975816240776</v>
      </c>
      <c r="BH92" s="31">
        <f t="shared" si="57"/>
        <v>0.73389090867495499</v>
      </c>
      <c r="CI92" s="32" t="s">
        <v>328</v>
      </c>
      <c r="CJ92" s="8" t="s">
        <v>37</v>
      </c>
      <c r="CK92" s="2">
        <v>-1.6462121212121197</v>
      </c>
      <c r="CL92" s="2">
        <v>2.799999999999998</v>
      </c>
      <c r="CM92" s="2">
        <v>1</v>
      </c>
      <c r="CN92" s="2">
        <v>2.799999999999998</v>
      </c>
    </row>
    <row r="93" spans="2:92" ht="14.4" x14ac:dyDescent="0.3">
      <c r="B93" t="s">
        <v>113</v>
      </c>
      <c r="D93" s="12">
        <f t="shared" si="50"/>
        <v>4.4072948328267474</v>
      </c>
      <c r="E93" s="12">
        <f t="shared" si="51"/>
        <v>1.0661914917234068</v>
      </c>
      <c r="F93" s="12">
        <f t="shared" si="52"/>
        <v>-2.2591466846785995</v>
      </c>
      <c r="G93" s="12">
        <f t="shared" si="53"/>
        <v>-2.1188939343596553</v>
      </c>
      <c r="O93" s="17">
        <v>3.3411033411033406</v>
      </c>
      <c r="P93" s="17">
        <v>2.5761124121779861</v>
      </c>
      <c r="Q93" s="17">
        <v>2.4068322981366461</v>
      </c>
      <c r="R93" s="17">
        <v>2.6535253980288096</v>
      </c>
      <c r="S93" s="17">
        <v>2.8809704321455647</v>
      </c>
      <c r="T93" s="17">
        <v>3.7347560975609753</v>
      </c>
      <c r="U93" s="17">
        <v>4.4072948328267474</v>
      </c>
      <c r="V93" s="17">
        <v>4.4866920152091252</v>
      </c>
      <c r="W93" s="17">
        <v>3.7404580152671758</v>
      </c>
      <c r="X93" s="17">
        <v>3.4586466165413534</v>
      </c>
      <c r="Y93" s="17">
        <v>4.0530582166543843</v>
      </c>
      <c r="Z93" s="17">
        <v>2.3328149300155521</v>
      </c>
      <c r="AA93" s="17">
        <v>2.07532667179093</v>
      </c>
      <c r="AB93" s="17">
        <v>1.7490494296577948</v>
      </c>
      <c r="AC93" s="17">
        <v>2.1481481481481479</v>
      </c>
      <c r="AD93" s="17">
        <v>3.9080459770114944</v>
      </c>
      <c r="AE93" s="17">
        <v>6.7809820732657826</v>
      </c>
      <c r="AF93" s="17">
        <v>9.2874299439551642</v>
      </c>
      <c r="AG93" s="17">
        <v>8.4552845528455283</v>
      </c>
      <c r="AH93" s="17">
        <v>7.1078431372549016</v>
      </c>
      <c r="AI93" s="17">
        <v>9.4693877551020407</v>
      </c>
      <c r="AJ93" s="17">
        <v>8.8870431893687716</v>
      </c>
      <c r="AK93" s="17">
        <v>7.6068376068376065</v>
      </c>
      <c r="AL93" s="17">
        <v>6.5601345668629101</v>
      </c>
      <c r="AM93" s="17">
        <v>6.9806560134566862</v>
      </c>
      <c r="AN93" s="17">
        <v>4.8843187660668379</v>
      </c>
      <c r="AO93" s="17">
        <v>4.0517241379310338</v>
      </c>
      <c r="AP93" s="17">
        <v>4.6753246753246751</v>
      </c>
      <c r="AQ93" s="17">
        <v>5.6423611111111116</v>
      </c>
      <c r="AR93" s="17">
        <v>6.6280033140016572</v>
      </c>
      <c r="AS93" s="17">
        <v>6.2709030100334449</v>
      </c>
      <c r="AT93" s="17">
        <v>4.75020475020475</v>
      </c>
      <c r="BG93" s="31">
        <f t="shared" si="56"/>
        <v>1.7537694347979378</v>
      </c>
      <c r="BH93" s="31">
        <f t="shared" si="57"/>
        <v>-0.66683681755957158</v>
      </c>
      <c r="CI93" s="32" t="s">
        <v>329</v>
      </c>
      <c r="CJ93" s="8" t="s">
        <v>38</v>
      </c>
      <c r="CK93" s="2">
        <v>-2.0234848484848467</v>
      </c>
      <c r="CL93" s="2">
        <v>5.4833333333333325</v>
      </c>
      <c r="CM93" s="2">
        <v>1</v>
      </c>
      <c r="CN93" s="2">
        <v>5.4833333333333325</v>
      </c>
    </row>
    <row r="94" spans="2:92" ht="14.4" x14ac:dyDescent="0.3">
      <c r="B94" t="s">
        <v>114</v>
      </c>
      <c r="D94" s="12">
        <f t="shared" si="50"/>
        <v>3.7707390648567118</v>
      </c>
      <c r="E94" s="12">
        <f t="shared" si="51"/>
        <v>1.139160117488291</v>
      </c>
      <c r="F94" s="12">
        <f t="shared" si="52"/>
        <v>-2.4433054365381279</v>
      </c>
      <c r="G94" s="12">
        <f t="shared" si="53"/>
        <v>-2.1448305633498812</v>
      </c>
      <c r="O94" s="17">
        <v>2.6315789473684208</v>
      </c>
      <c r="P94" s="17">
        <v>2.5276461295418642</v>
      </c>
      <c r="Q94" s="17">
        <v>2.6194144838212634</v>
      </c>
      <c r="R94" s="17">
        <v>2.7820710973724885</v>
      </c>
      <c r="S94" s="17">
        <v>2.627511591962906</v>
      </c>
      <c r="T94" s="17">
        <v>2.7565084226646248</v>
      </c>
      <c r="U94" s="17">
        <v>3.7707390648567118</v>
      </c>
      <c r="V94" s="17">
        <v>4.6686746987951802</v>
      </c>
      <c r="W94" s="17">
        <v>4.0298507462686564</v>
      </c>
      <c r="X94" s="17">
        <v>3.6927621861152145</v>
      </c>
      <c r="Y94" s="17">
        <v>4.8316251830161052</v>
      </c>
      <c r="Z94" s="17">
        <v>2.6470588235294117</v>
      </c>
      <c r="AA94" s="17">
        <v>2.4355300859598854</v>
      </c>
      <c r="AB94" s="17">
        <v>1.6058394160583942</v>
      </c>
      <c r="AC94" s="17">
        <v>1.3274336283185841</v>
      </c>
      <c r="AD94" s="17">
        <v>3.0791788856304985</v>
      </c>
      <c r="AE94" s="17">
        <v>5.9420289855072461</v>
      </c>
      <c r="AF94" s="17">
        <v>9.8461538461538467</v>
      </c>
      <c r="AG94" s="17">
        <v>9.4801223241590211</v>
      </c>
      <c r="AH94" s="17">
        <v>9.0361445783132535</v>
      </c>
      <c r="AI94" s="17">
        <v>8.5536547433903571</v>
      </c>
      <c r="AJ94" s="17">
        <v>8.412698412698413</v>
      </c>
      <c r="AK94" s="17">
        <v>7.3170731707317067</v>
      </c>
      <c r="AL94" s="17">
        <v>6.1433447098976108</v>
      </c>
      <c r="AM94" s="17">
        <v>5.8919803600654665</v>
      </c>
      <c r="AN94" s="17">
        <v>5.427631578947369</v>
      </c>
      <c r="AO94" s="17">
        <v>4.6901172529313229</v>
      </c>
      <c r="AP94" s="17">
        <v>4.918032786885246</v>
      </c>
      <c r="AQ94" s="17">
        <v>4.918032786885246</v>
      </c>
      <c r="AR94" s="17">
        <v>6.4724919093851145</v>
      </c>
      <c r="AS94" s="17">
        <v>5.2547770700636942</v>
      </c>
      <c r="AT94" s="17">
        <v>4.5525902668759812</v>
      </c>
      <c r="BG94" s="31">
        <f t="shared" si="56"/>
        <v>0.98866796748422336</v>
      </c>
      <c r="BH94" s="31">
        <f t="shared" si="57"/>
        <v>0.25911168141194452</v>
      </c>
      <c r="CI94" s="32" t="s">
        <v>330</v>
      </c>
      <c r="CJ94" s="8" t="s">
        <v>39</v>
      </c>
      <c r="CK94" s="2">
        <v>-0.69621212121212039</v>
      </c>
      <c r="CL94" s="2">
        <v>4.0916666666666641</v>
      </c>
      <c r="CM94" s="2">
        <v>1</v>
      </c>
      <c r="CN94" s="2">
        <v>4.0916666666666641</v>
      </c>
    </row>
    <row r="95" spans="2:92" ht="14.4" x14ac:dyDescent="0.3">
      <c r="B95" t="s">
        <v>115</v>
      </c>
      <c r="D95" s="12">
        <f t="shared" si="50"/>
        <v>4.1700080192461906</v>
      </c>
      <c r="E95" s="12">
        <f t="shared" si="51"/>
        <v>2.1595185087566802</v>
      </c>
      <c r="F95" s="12">
        <f t="shared" si="52"/>
        <v>-2.1883007021730201</v>
      </c>
      <c r="G95" s="12">
        <f t="shared" si="53"/>
        <v>-1.0133280605373978</v>
      </c>
      <c r="O95" s="17">
        <v>2.0104895104895104</v>
      </c>
      <c r="P95" s="17">
        <v>2.309666381522669</v>
      </c>
      <c r="Q95" s="17">
        <v>3.1489361702127661</v>
      </c>
      <c r="R95" s="17">
        <v>2.880658436213992</v>
      </c>
      <c r="S95" s="17">
        <v>2.5306122448979593</v>
      </c>
      <c r="T95" s="17">
        <v>3.1451612903225805</v>
      </c>
      <c r="U95" s="17">
        <v>4.1700080192461906</v>
      </c>
      <c r="V95" s="17">
        <v>4.7351524879614768</v>
      </c>
      <c r="W95" s="17">
        <v>3.8369304556354913</v>
      </c>
      <c r="X95" s="17">
        <v>3.8888888888888888</v>
      </c>
      <c r="Y95" s="17">
        <v>3.1496062992125982</v>
      </c>
      <c r="Z95" s="17">
        <v>2.8594122319301034</v>
      </c>
      <c r="AA95" s="17">
        <v>2.2924901185770752</v>
      </c>
      <c r="AB95" s="17">
        <v>2.1406727828746175</v>
      </c>
      <c r="AC95" s="17">
        <v>1.9817073170731707</v>
      </c>
      <c r="AD95" s="17">
        <v>3.2332563510392611</v>
      </c>
      <c r="AE95" s="17">
        <v>4.713275726630008</v>
      </c>
      <c r="AF95" s="17">
        <v>9.3676814988290413</v>
      </c>
      <c r="AG95" s="17">
        <v>8.4462151394422307</v>
      </c>
      <c r="AH95" s="17">
        <v>7.9365079365079358</v>
      </c>
      <c r="AI95" s="17">
        <v>8.4759576202118989</v>
      </c>
      <c r="AJ95" s="17">
        <v>7.6797385620915035</v>
      </c>
      <c r="AK95" s="17">
        <v>5.8187863674147966</v>
      </c>
      <c r="AL95" s="17">
        <v>5.5189456342668866</v>
      </c>
      <c r="AM95" s="17">
        <v>4.1700735895339323</v>
      </c>
      <c r="AN95" s="17">
        <v>3.522818254603683</v>
      </c>
      <c r="AO95" s="17">
        <v>3.664495114006515</v>
      </c>
      <c r="AP95" s="17">
        <v>4.2173560421735603</v>
      </c>
      <c r="AQ95" s="17">
        <v>5.2173913043478262</v>
      </c>
      <c r="AR95" s="17">
        <v>5.6206088992974248</v>
      </c>
      <c r="AS95" s="17">
        <v>6.1491160645657192</v>
      </c>
      <c r="AT95" s="17">
        <v>4.4360902255639099</v>
      </c>
      <c r="BG95" s="31">
        <f t="shared" si="56"/>
        <v>1.2893495830321986</v>
      </c>
      <c r="BH95" s="31">
        <f t="shared" si="57"/>
        <v>-0.33307756361069929</v>
      </c>
      <c r="CI95" s="32" t="s">
        <v>331</v>
      </c>
      <c r="CJ95" s="8" t="s">
        <v>40</v>
      </c>
      <c r="CK95" s="2">
        <v>-1.8742424242424232</v>
      </c>
      <c r="CL95" s="2">
        <v>5.1750000000000025</v>
      </c>
      <c r="CM95" s="2">
        <v>1</v>
      </c>
      <c r="CN95" s="2">
        <v>5.1750000000000025</v>
      </c>
    </row>
    <row r="96" spans="2:92" ht="14.4" x14ac:dyDescent="0.3">
      <c r="B96" t="s">
        <v>116</v>
      </c>
      <c r="D96" s="12">
        <f t="shared" si="50"/>
        <v>6.9381598793363501</v>
      </c>
      <c r="E96" s="12">
        <f t="shared" si="51"/>
        <v>2.9349573172867105</v>
      </c>
      <c r="F96" s="12">
        <f t="shared" si="52"/>
        <v>-2.4538549466009245</v>
      </c>
      <c r="G96" s="12">
        <f t="shared" si="53"/>
        <v>-0.83607858013739289</v>
      </c>
      <c r="O96" s="17">
        <v>4.0032025620496396</v>
      </c>
      <c r="P96" s="17">
        <v>5.0592885375494072</v>
      </c>
      <c r="Q96" s="17">
        <v>6.3231850117096018</v>
      </c>
      <c r="R96" s="17">
        <v>4.8312883435582821</v>
      </c>
      <c r="S96" s="17">
        <v>5.1067073170731705</v>
      </c>
      <c r="T96" s="17">
        <v>6.5200909780136467</v>
      </c>
      <c r="U96" s="17">
        <v>6.9381598793363501</v>
      </c>
      <c r="V96" s="17">
        <v>6.607929515418502</v>
      </c>
      <c r="W96" s="17">
        <v>6.2916358253145814</v>
      </c>
      <c r="X96" s="17">
        <v>5.4355919583023082</v>
      </c>
      <c r="Y96" s="17">
        <v>5.4331864904552125</v>
      </c>
      <c r="Z96" s="17">
        <v>4.7475508666164279</v>
      </c>
      <c r="AA96" s="17">
        <v>4.0298507462686564</v>
      </c>
      <c r="AB96" s="17">
        <v>4.2442293373045423</v>
      </c>
      <c r="AC96" s="17">
        <v>4.4843049327354256</v>
      </c>
      <c r="AD96" s="17">
        <v>5.0075872534142638</v>
      </c>
      <c r="AE96" s="17">
        <v>8.3269671504965626</v>
      </c>
      <c r="AF96" s="17">
        <v>11.829652996845425</v>
      </c>
      <c r="AG96" s="17">
        <v>11.387329591018444</v>
      </c>
      <c r="AH96" s="17">
        <v>11.529223378702962</v>
      </c>
      <c r="AI96" s="17">
        <v>12.8</v>
      </c>
      <c r="AJ96" s="17">
        <v>11.45919208573784</v>
      </c>
      <c r="AK96" s="17">
        <v>10.275080906148867</v>
      </c>
      <c r="AL96" s="17">
        <v>10.082644628099173</v>
      </c>
      <c r="AM96" s="17">
        <v>6.8619246861924683</v>
      </c>
      <c r="AN96" s="17">
        <v>6.4516129032258061</v>
      </c>
      <c r="AO96" s="17">
        <v>6.212765957446809</v>
      </c>
      <c r="AP96" s="17">
        <v>7.3479729729729728</v>
      </c>
      <c r="AQ96" s="17">
        <v>7.5021312872975283</v>
      </c>
      <c r="AR96" s="17">
        <v>7.4318744838976061</v>
      </c>
      <c r="AS96" s="17">
        <v>6.5131056393963451</v>
      </c>
      <c r="AT96" s="17">
        <v>6.1062648691514667</v>
      </c>
      <c r="BG96" s="31">
        <f t="shared" si="56"/>
        <v>2.1068715357780681</v>
      </c>
      <c r="BH96" s="31">
        <f t="shared" si="57"/>
        <v>-0.64652405402176871</v>
      </c>
      <c r="CI96" s="32" t="s">
        <v>332</v>
      </c>
      <c r="CJ96" s="8" t="s">
        <v>41</v>
      </c>
      <c r="CK96" s="2">
        <v>-0.86590909090908674</v>
      </c>
      <c r="CL96" s="2">
        <v>6.4499999999999975</v>
      </c>
      <c r="CM96" s="2">
        <v>1</v>
      </c>
      <c r="CN96" s="2">
        <v>6.4499999999999975</v>
      </c>
    </row>
    <row r="97" spans="1:92" ht="14.4" x14ac:dyDescent="0.3">
      <c r="A97" s="1" t="s">
        <v>53</v>
      </c>
      <c r="B97" s="1" t="s">
        <v>118</v>
      </c>
      <c r="D97" s="12">
        <f t="shared" ref="D97:D107" si="58">U97</f>
        <v>6.04087</v>
      </c>
      <c r="E97" s="12">
        <f t="shared" ref="E97:E107" si="59">U97-O97</f>
        <v>3.1158979999999996</v>
      </c>
      <c r="F97" s="12">
        <f t="shared" ref="F97:F107" si="60">AC97-U97</f>
        <v>-1.1507350000000001</v>
      </c>
      <c r="G97" s="12">
        <f t="shared" ref="G97:G107" si="61">F97/E97</f>
        <v>-0.36931086961126464</v>
      </c>
      <c r="I97">
        <v>0.24216979999999999</v>
      </c>
      <c r="J97" s="14">
        <f>I97+(L97-I97)/3</f>
        <v>0.33382233333333333</v>
      </c>
      <c r="K97" s="14">
        <f>I97+(L97-I97)*2/3</f>
        <v>0.42547486666666667</v>
      </c>
      <c r="L97">
        <v>0.51712740000000001</v>
      </c>
      <c r="M97" s="14">
        <f>L97+(N97-L97)/2</f>
        <v>1.7339476999999999</v>
      </c>
      <c r="N97">
        <v>2.9507680000000001</v>
      </c>
      <c r="O97" s="14">
        <f>N97+(P97-N97)/2</f>
        <v>2.9249720000000003</v>
      </c>
      <c r="P97">
        <v>2.8991760000000002</v>
      </c>
      <c r="Q97" s="14">
        <f>P97+(R97-P97)/2</f>
        <v>2.6742995000000001</v>
      </c>
      <c r="R97">
        <v>2.4494229999999999</v>
      </c>
      <c r="S97" s="14">
        <f>R97+(T97-R97)/2</f>
        <v>4.0402170000000002</v>
      </c>
      <c r="T97">
        <v>5.631011</v>
      </c>
      <c r="U97" s="14">
        <f>T97+(V97-T97)/2</f>
        <v>6.04087</v>
      </c>
      <c r="V97">
        <v>6.4507289999999999</v>
      </c>
      <c r="W97">
        <v>6.6739509999999997</v>
      </c>
      <c r="X97">
        <v>7.3191220000000001</v>
      </c>
      <c r="Y97">
        <v>6.6098999999999997</v>
      </c>
      <c r="Z97">
        <v>6.2880200000000004</v>
      </c>
      <c r="AA97" s="14">
        <f>Z97+(AC97-Z97)/3</f>
        <v>5.8220583333333336</v>
      </c>
      <c r="AB97" s="14">
        <f>Z97+(AC97-Z97)*2/3</f>
        <v>5.3560966666666667</v>
      </c>
      <c r="AC97">
        <v>4.8901349999999999</v>
      </c>
      <c r="AD97" s="14">
        <f>AC97+(AE97-AC97)/2</f>
        <v>5.6496680000000001</v>
      </c>
      <c r="AE97">
        <v>6.4092010000000004</v>
      </c>
      <c r="AF97">
        <v>7.6327559999999997</v>
      </c>
      <c r="AG97" s="14">
        <f>AF97+(AH97-AF97)/2</f>
        <v>7.936909</v>
      </c>
      <c r="AH97">
        <v>8.2410619999999994</v>
      </c>
      <c r="AI97">
        <v>8.8245529999999999</v>
      </c>
      <c r="CI97" s="32" t="s">
        <v>333</v>
      </c>
      <c r="CJ97" s="8" t="s">
        <v>42</v>
      </c>
      <c r="CK97" s="2">
        <v>-2.1015151515151551</v>
      </c>
      <c r="CL97" s="2">
        <v>5.6000000000000023</v>
      </c>
      <c r="CM97" s="2">
        <v>1</v>
      </c>
      <c r="CN97" s="2">
        <v>5.6000000000000023</v>
      </c>
    </row>
    <row r="98" spans="1:92" ht="14.4" x14ac:dyDescent="0.3">
      <c r="A98" s="18" t="s">
        <v>119</v>
      </c>
      <c r="B98" t="s">
        <v>120</v>
      </c>
      <c r="D98" s="12">
        <f t="shared" si="58"/>
        <v>7.1368074999999997</v>
      </c>
      <c r="E98" s="12">
        <f t="shared" si="59"/>
        <v>3.7351579999999998</v>
      </c>
      <c r="F98" s="12">
        <f t="shared" si="60"/>
        <v>-0.1840174999999995</v>
      </c>
      <c r="G98" s="12">
        <f t="shared" si="61"/>
        <v>-4.9266322870411244E-2</v>
      </c>
      <c r="I98">
        <v>0.1067236</v>
      </c>
      <c r="J98" s="14">
        <f t="shared" ref="J98:J108" si="62">I98+(L98-I98)/3</f>
        <v>0.32625110000000002</v>
      </c>
      <c r="K98" s="14">
        <f t="shared" ref="K98:K108" si="63">I98+(L98-I98)*2/3</f>
        <v>0.5457786</v>
      </c>
      <c r="L98">
        <v>0.76530609999999999</v>
      </c>
      <c r="M98" s="14">
        <f t="shared" ref="M98:O108" si="64">L98+(N98-L98)/2</f>
        <v>2.0076530500000001</v>
      </c>
      <c r="N98">
        <v>3.25</v>
      </c>
      <c r="O98" s="14">
        <f t="shared" si="64"/>
        <v>3.4016495</v>
      </c>
      <c r="P98">
        <v>3.553299</v>
      </c>
      <c r="Q98" s="14">
        <f t="shared" ref="Q98:Q107" si="65">P98+(R98-P98)/2</f>
        <v>4.1516494999999995</v>
      </c>
      <c r="R98">
        <v>4.75</v>
      </c>
      <c r="S98" s="14">
        <f t="shared" ref="S98:S107" si="66">R98+(T98-R98)/2</f>
        <v>5.6565004999999999</v>
      </c>
      <c r="T98">
        <v>6.5630009999999999</v>
      </c>
      <c r="U98" s="14">
        <f t="shared" ref="U98:U107" si="67">T98+(V98-T98)/2</f>
        <v>7.1368074999999997</v>
      </c>
      <c r="V98">
        <v>7.7106139999999996</v>
      </c>
      <c r="W98">
        <v>8.0721740000000004</v>
      </c>
      <c r="X98">
        <v>10.90498</v>
      </c>
      <c r="Y98">
        <v>10.045450000000001</v>
      </c>
      <c r="Z98">
        <v>10.190480000000001</v>
      </c>
      <c r="AA98" s="14">
        <f t="shared" ref="AA98:AA107" si="68">Z98+(AC98-Z98)/3</f>
        <v>9.1112500000000001</v>
      </c>
      <c r="AB98" s="14">
        <f t="shared" ref="AB98:AB107" si="69">Z98+(AC98-Z98)*2/3</f>
        <v>8.032020000000001</v>
      </c>
      <c r="AC98">
        <v>6.9527900000000002</v>
      </c>
      <c r="AD98" s="14">
        <f t="shared" ref="AD98:AD107" si="70">AC98+(AE98-AC98)/2</f>
        <v>6.51708</v>
      </c>
      <c r="AE98">
        <v>6.0813699999999997</v>
      </c>
      <c r="AF98">
        <v>8.0952389999999994</v>
      </c>
      <c r="AG98" s="14">
        <f t="shared" ref="AG98:AG107" si="71">AF98+(AH98-AF98)/2</f>
        <v>8.7210429999999999</v>
      </c>
      <c r="AH98">
        <v>9.3468470000000003</v>
      </c>
      <c r="AI98">
        <v>9.2550790000000003</v>
      </c>
      <c r="BG98" s="31">
        <f t="shared" ref="BG98" si="72">U98-R98</f>
        <v>2.3868074999999997</v>
      </c>
      <c r="BH98" s="31">
        <f t="shared" ref="BH98" si="73">W98-U98</f>
        <v>0.93536650000000066</v>
      </c>
      <c r="CI98" s="32" t="s">
        <v>334</v>
      </c>
      <c r="CJ98" s="8" t="s">
        <v>43</v>
      </c>
      <c r="CK98" s="2">
        <v>-0.68787878787878753</v>
      </c>
      <c r="CL98" s="2">
        <v>2.1583333333333323</v>
      </c>
      <c r="CM98" s="2">
        <v>1</v>
      </c>
      <c r="CN98" s="2">
        <v>2.1583333333333323</v>
      </c>
    </row>
    <row r="99" spans="1:92" ht="14.4" x14ac:dyDescent="0.3">
      <c r="A99" t="s">
        <v>121</v>
      </c>
      <c r="B99" t="s">
        <v>122</v>
      </c>
      <c r="D99" s="12">
        <f t="shared" si="58"/>
        <v>4.4543619999999997</v>
      </c>
      <c r="E99" s="12">
        <f t="shared" si="59"/>
        <v>2.4039589999999995</v>
      </c>
      <c r="F99" s="12">
        <f t="shared" si="60"/>
        <v>-1.7610339999999995</v>
      </c>
      <c r="G99" s="12">
        <f t="shared" si="61"/>
        <v>-0.7325557549026418</v>
      </c>
      <c r="I99">
        <v>0.13746459999999999</v>
      </c>
      <c r="J99" s="14">
        <f t="shared" si="62"/>
        <v>0.21279646666666668</v>
      </c>
      <c r="K99" s="14">
        <f t="shared" si="63"/>
        <v>0.28812833333333332</v>
      </c>
      <c r="L99">
        <v>0.36346020000000001</v>
      </c>
      <c r="M99" s="14">
        <f t="shared" si="64"/>
        <v>1.2564616</v>
      </c>
      <c r="N99">
        <v>2.1494629999999999</v>
      </c>
      <c r="O99" s="14">
        <f t="shared" si="64"/>
        <v>2.0504030000000002</v>
      </c>
      <c r="P99">
        <v>1.951343</v>
      </c>
      <c r="Q99" s="14">
        <f t="shared" si="65"/>
        <v>1.7774755</v>
      </c>
      <c r="R99">
        <v>1.6036079999999999</v>
      </c>
      <c r="S99" s="14">
        <f t="shared" si="66"/>
        <v>3.1554019999999996</v>
      </c>
      <c r="T99">
        <v>4.7071959999999997</v>
      </c>
      <c r="U99" s="14">
        <f t="shared" si="67"/>
        <v>4.4543619999999997</v>
      </c>
      <c r="V99">
        <v>4.2015279999999997</v>
      </c>
      <c r="W99">
        <v>4.2814009999999998</v>
      </c>
      <c r="X99">
        <v>4.2357189999999996</v>
      </c>
      <c r="Y99">
        <v>3.7609520000000001</v>
      </c>
      <c r="Z99">
        <v>3.5319050000000001</v>
      </c>
      <c r="AA99" s="14">
        <f t="shared" si="68"/>
        <v>3.2523793333333333</v>
      </c>
      <c r="AB99" s="14">
        <f t="shared" si="69"/>
        <v>2.9728536666666669</v>
      </c>
      <c r="AC99">
        <v>2.6933280000000002</v>
      </c>
      <c r="AD99" s="14">
        <f t="shared" si="70"/>
        <v>2.7398210000000001</v>
      </c>
      <c r="AE99">
        <v>2.786314</v>
      </c>
      <c r="AF99">
        <v>4.3696299999999999</v>
      </c>
      <c r="AG99" s="14">
        <f t="shared" si="71"/>
        <v>4.9116355</v>
      </c>
      <c r="AH99">
        <v>5.4536410000000002</v>
      </c>
      <c r="AI99">
        <v>5.5385840000000002</v>
      </c>
      <c r="BG99" s="31">
        <f t="shared" ref="BG99:BG117" si="74">U99-R99</f>
        <v>2.8507539999999998</v>
      </c>
      <c r="BH99" s="31">
        <f t="shared" ref="BH99:BH117" si="75">W99-U99</f>
        <v>-0.17296099999999992</v>
      </c>
      <c r="CI99" s="32" t="s">
        <v>335</v>
      </c>
      <c r="CJ99" s="8" t="s">
        <v>44</v>
      </c>
      <c r="CK99" s="2">
        <v>-1.6939393939393952</v>
      </c>
      <c r="CL99" s="2">
        <v>5.0083333333333346</v>
      </c>
      <c r="CM99" s="2">
        <v>1</v>
      </c>
      <c r="CN99" s="2">
        <v>5.0083333333333346</v>
      </c>
    </row>
    <row r="100" spans="1:92" ht="14.4" x14ac:dyDescent="0.3">
      <c r="A100" t="s">
        <v>123</v>
      </c>
      <c r="B100" t="s">
        <v>124</v>
      </c>
      <c r="D100" s="12">
        <f t="shared" si="58"/>
        <v>5.2986864999999996</v>
      </c>
      <c r="E100" s="12">
        <f t="shared" si="59"/>
        <v>2.3855374999999999</v>
      </c>
      <c r="F100" s="12">
        <f t="shared" si="60"/>
        <v>-2.1499034999999997</v>
      </c>
      <c r="G100" s="12">
        <f t="shared" si="61"/>
        <v>-0.90122393800139378</v>
      </c>
      <c r="I100">
        <v>0.31566369999999999</v>
      </c>
      <c r="J100" s="14">
        <f t="shared" si="62"/>
        <v>0.40776453333333335</v>
      </c>
      <c r="K100" s="14">
        <f t="shared" si="63"/>
        <v>0.4998653666666667</v>
      </c>
      <c r="L100">
        <v>0.5919662</v>
      </c>
      <c r="M100" s="14">
        <f t="shared" si="64"/>
        <v>1.8827905999999999</v>
      </c>
      <c r="N100">
        <v>3.1736149999999999</v>
      </c>
      <c r="O100" s="14">
        <f t="shared" si="64"/>
        <v>2.9131489999999998</v>
      </c>
      <c r="P100">
        <v>2.6526830000000001</v>
      </c>
      <c r="Q100" s="14">
        <f t="shared" si="65"/>
        <v>2.5204624999999998</v>
      </c>
      <c r="R100">
        <v>2.388242</v>
      </c>
      <c r="S100" s="14">
        <f t="shared" si="66"/>
        <v>3.9201134999999998</v>
      </c>
      <c r="T100">
        <v>5.4519849999999996</v>
      </c>
      <c r="U100" s="14">
        <f t="shared" si="67"/>
        <v>5.2986864999999996</v>
      </c>
      <c r="V100">
        <v>5.1453879999999996</v>
      </c>
      <c r="W100">
        <v>4.8153490000000003</v>
      </c>
      <c r="X100">
        <v>5.6672830000000003</v>
      </c>
      <c r="Y100">
        <v>4.7153150000000004</v>
      </c>
      <c r="Z100">
        <v>4.4246990000000004</v>
      </c>
      <c r="AA100" s="14">
        <f t="shared" si="68"/>
        <v>3.9993936666666667</v>
      </c>
      <c r="AB100" s="14">
        <f t="shared" si="69"/>
        <v>3.5740883333333335</v>
      </c>
      <c r="AC100">
        <v>3.1487829999999999</v>
      </c>
      <c r="AD100" s="14">
        <f t="shared" si="70"/>
        <v>3.043828</v>
      </c>
      <c r="AE100">
        <v>2.9388730000000001</v>
      </c>
      <c r="AF100">
        <v>4.0617770000000002</v>
      </c>
      <c r="AG100" s="14">
        <f t="shared" si="71"/>
        <v>4.4851919999999996</v>
      </c>
      <c r="AH100">
        <v>4.9086069999999999</v>
      </c>
      <c r="AI100">
        <v>5.2759309999999999</v>
      </c>
      <c r="BG100" s="31">
        <f t="shared" si="74"/>
        <v>2.9104444999999997</v>
      </c>
      <c r="BH100" s="31">
        <f t="shared" si="75"/>
        <v>-0.48333749999999931</v>
      </c>
      <c r="CI100" s="32" t="s">
        <v>336</v>
      </c>
      <c r="CJ100" s="8" t="s">
        <v>45</v>
      </c>
      <c r="CK100" s="2">
        <v>-1.2659090909090915</v>
      </c>
      <c r="CL100" s="2">
        <v>3.8250000000000011</v>
      </c>
      <c r="CM100" s="2">
        <v>1</v>
      </c>
      <c r="CN100" s="2">
        <v>3.8250000000000011</v>
      </c>
    </row>
    <row r="101" spans="1:92" ht="14.4" x14ac:dyDescent="0.3">
      <c r="A101" t="s">
        <v>125</v>
      </c>
      <c r="B101" t="s">
        <v>126</v>
      </c>
      <c r="D101" s="12">
        <f t="shared" si="58"/>
        <v>7.4903390000000005</v>
      </c>
      <c r="E101" s="12">
        <f t="shared" si="59"/>
        <v>4.1168020000000007</v>
      </c>
      <c r="F101" s="12">
        <f t="shared" si="60"/>
        <v>-1.0433220000000007</v>
      </c>
      <c r="G101" s="12">
        <f t="shared" si="61"/>
        <v>-0.25343021112018516</v>
      </c>
      <c r="I101">
        <v>0.3737008</v>
      </c>
      <c r="J101" s="14">
        <f t="shared" si="62"/>
        <v>0.54217416666666662</v>
      </c>
      <c r="K101" s="14">
        <f t="shared" si="63"/>
        <v>0.7106475333333333</v>
      </c>
      <c r="L101">
        <v>0.87912089999999998</v>
      </c>
      <c r="M101" s="14">
        <f t="shared" si="64"/>
        <v>1.7940949499999999</v>
      </c>
      <c r="N101">
        <v>2.7090689999999999</v>
      </c>
      <c r="O101" s="14">
        <f t="shared" si="64"/>
        <v>3.3735369999999998</v>
      </c>
      <c r="P101">
        <v>4.0380050000000001</v>
      </c>
      <c r="Q101" s="14">
        <f t="shared" si="65"/>
        <v>3.714909</v>
      </c>
      <c r="R101">
        <v>3.391813</v>
      </c>
      <c r="S101" s="14">
        <f t="shared" si="66"/>
        <v>5.5172639999999999</v>
      </c>
      <c r="T101">
        <v>7.6427149999999999</v>
      </c>
      <c r="U101" s="14">
        <f t="shared" si="67"/>
        <v>7.4903390000000005</v>
      </c>
      <c r="V101">
        <v>7.3379630000000002</v>
      </c>
      <c r="W101">
        <v>7.6601670000000004</v>
      </c>
      <c r="X101">
        <v>8.2048450000000006</v>
      </c>
      <c r="Y101">
        <v>7.8709670000000003</v>
      </c>
      <c r="Z101">
        <v>8.0237590000000001</v>
      </c>
      <c r="AA101" s="14">
        <f t="shared" si="68"/>
        <v>7.4981783333333336</v>
      </c>
      <c r="AB101" s="14">
        <f t="shared" si="69"/>
        <v>6.9725976666666662</v>
      </c>
      <c r="AC101">
        <v>6.4470169999999998</v>
      </c>
      <c r="AD101" s="14">
        <f t="shared" si="70"/>
        <v>8.1689530000000001</v>
      </c>
      <c r="AE101">
        <v>9.8908889999999996</v>
      </c>
      <c r="AF101">
        <v>10.34235</v>
      </c>
      <c r="AG101" s="14">
        <f t="shared" si="71"/>
        <v>10.720655000000001</v>
      </c>
      <c r="AH101">
        <v>11.09896</v>
      </c>
      <c r="AI101">
        <v>11.661110000000001</v>
      </c>
      <c r="BG101" s="31">
        <f t="shared" si="74"/>
        <v>4.0985260000000006</v>
      </c>
      <c r="BH101" s="31">
        <f t="shared" si="75"/>
        <v>0.16982799999999987</v>
      </c>
      <c r="CI101" s="32" t="s">
        <v>337</v>
      </c>
      <c r="CJ101" s="8" t="s">
        <v>46</v>
      </c>
      <c r="CK101" s="2">
        <v>-2.2999999999999998</v>
      </c>
      <c r="CL101" s="2">
        <v>5.4083333333333332</v>
      </c>
      <c r="CM101" s="2">
        <v>1</v>
      </c>
      <c r="CN101" s="2">
        <v>5.4083333333333332</v>
      </c>
    </row>
    <row r="102" spans="1:92" ht="14.4" x14ac:dyDescent="0.3">
      <c r="A102" t="s">
        <v>127</v>
      </c>
      <c r="B102" t="s">
        <v>128</v>
      </c>
      <c r="D102" s="12">
        <f t="shared" si="58"/>
        <v>8.1310149999999997</v>
      </c>
      <c r="E102" s="12">
        <f t="shared" si="59"/>
        <v>5.4910014999999994</v>
      </c>
      <c r="F102" s="12">
        <f t="shared" si="60"/>
        <v>1.6808969999999999</v>
      </c>
      <c r="G102" s="12">
        <f t="shared" si="61"/>
        <v>0.30611847401607883</v>
      </c>
      <c r="I102">
        <v>0.17857139999999999</v>
      </c>
      <c r="J102" s="14">
        <f t="shared" si="62"/>
        <v>0.34580496666666666</v>
      </c>
      <c r="K102" s="14">
        <f t="shared" si="63"/>
        <v>0.51303853333333338</v>
      </c>
      <c r="L102">
        <v>0.68027210000000005</v>
      </c>
      <c r="M102" s="14">
        <f t="shared" si="64"/>
        <v>1.21732905</v>
      </c>
      <c r="N102">
        <v>1.754386</v>
      </c>
      <c r="O102" s="14">
        <f t="shared" si="64"/>
        <v>2.6400134999999998</v>
      </c>
      <c r="P102">
        <v>3.5256409999999998</v>
      </c>
      <c r="Q102" s="14">
        <f t="shared" si="65"/>
        <v>3.1517094999999999</v>
      </c>
      <c r="R102">
        <v>2.7777780000000001</v>
      </c>
      <c r="S102" s="14">
        <f t="shared" si="66"/>
        <v>5.1705400000000008</v>
      </c>
      <c r="T102">
        <v>7.5633020000000002</v>
      </c>
      <c r="U102" s="14">
        <f t="shared" si="67"/>
        <v>8.1310149999999997</v>
      </c>
      <c r="V102">
        <v>8.6987279999999991</v>
      </c>
      <c r="W102">
        <v>10.84599</v>
      </c>
      <c r="X102">
        <v>12.956200000000001</v>
      </c>
      <c r="Y102">
        <v>11.33333</v>
      </c>
      <c r="Z102">
        <v>11.546390000000001</v>
      </c>
      <c r="AA102" s="14">
        <f t="shared" si="68"/>
        <v>10.968230666666667</v>
      </c>
      <c r="AB102" s="14">
        <f t="shared" si="69"/>
        <v>10.390071333333333</v>
      </c>
      <c r="AC102">
        <v>9.8119119999999995</v>
      </c>
      <c r="AD102" s="14">
        <f t="shared" si="70"/>
        <v>8.7294850000000004</v>
      </c>
      <c r="AE102">
        <v>7.6470580000000004</v>
      </c>
      <c r="AF102">
        <v>9.03125</v>
      </c>
      <c r="AG102" s="14">
        <f t="shared" si="71"/>
        <v>9.8990100000000005</v>
      </c>
      <c r="AH102">
        <v>10.766769999999999</v>
      </c>
      <c r="AI102">
        <v>11.38264</v>
      </c>
      <c r="BG102" s="31">
        <f t="shared" si="74"/>
        <v>5.353237</v>
      </c>
      <c r="BH102" s="31">
        <f t="shared" si="75"/>
        <v>2.7149750000000008</v>
      </c>
      <c r="CI102" s="32" t="s">
        <v>338</v>
      </c>
      <c r="CJ102" s="8" t="s">
        <v>47</v>
      </c>
      <c r="CK102" s="2">
        <v>-1.4075757575757581</v>
      </c>
      <c r="CL102" s="2">
        <v>2.4750000000000005</v>
      </c>
      <c r="CM102" s="2">
        <v>1</v>
      </c>
      <c r="CN102" s="2">
        <v>2.4750000000000005</v>
      </c>
    </row>
    <row r="103" spans="1:92" ht="14.4" x14ac:dyDescent="0.3">
      <c r="A103" t="s">
        <v>129</v>
      </c>
      <c r="B103" t="s">
        <v>130</v>
      </c>
      <c r="D103" s="12">
        <f t="shared" si="58"/>
        <v>6.0534534999999998</v>
      </c>
      <c r="E103" s="12">
        <f t="shared" si="59"/>
        <v>3.1684749999999999</v>
      </c>
      <c r="F103" s="12">
        <f t="shared" si="60"/>
        <v>1.4190744999999998</v>
      </c>
      <c r="G103" s="12">
        <f t="shared" si="61"/>
        <v>0.44787303040106041</v>
      </c>
      <c r="I103">
        <v>0.16472200000000001</v>
      </c>
      <c r="J103" s="14">
        <f t="shared" si="62"/>
        <v>0.28320000000000001</v>
      </c>
      <c r="K103" s="14">
        <f t="shared" si="63"/>
        <v>0.40167799999999998</v>
      </c>
      <c r="L103">
        <v>0.52015599999999995</v>
      </c>
      <c r="M103" s="14">
        <f t="shared" si="64"/>
        <v>1.5951914999999999</v>
      </c>
      <c r="N103">
        <v>2.6702270000000001</v>
      </c>
      <c r="O103" s="14">
        <f t="shared" si="64"/>
        <v>2.8849784999999999</v>
      </c>
      <c r="P103">
        <v>3.0997300000000001</v>
      </c>
      <c r="Q103" s="14">
        <f t="shared" si="65"/>
        <v>3.1982165</v>
      </c>
      <c r="R103">
        <v>3.2967029999999999</v>
      </c>
      <c r="S103" s="14">
        <f t="shared" si="66"/>
        <v>4.0736270000000001</v>
      </c>
      <c r="T103">
        <v>4.8505510000000003</v>
      </c>
      <c r="U103" s="14">
        <f t="shared" si="67"/>
        <v>6.0534534999999998</v>
      </c>
      <c r="V103">
        <v>7.2563560000000003</v>
      </c>
      <c r="W103">
        <v>8.59375</v>
      </c>
      <c r="X103">
        <v>10.72678</v>
      </c>
      <c r="Y103">
        <v>10.324680000000001</v>
      </c>
      <c r="Z103">
        <v>10.581239999999999</v>
      </c>
      <c r="AA103" s="14">
        <f t="shared" si="68"/>
        <v>9.5450026666666652</v>
      </c>
      <c r="AB103" s="14">
        <f t="shared" si="69"/>
        <v>8.5087653333333328</v>
      </c>
      <c r="AC103">
        <v>7.4725279999999996</v>
      </c>
      <c r="AD103" s="14">
        <f t="shared" si="70"/>
        <v>6.3883320000000001</v>
      </c>
      <c r="AE103">
        <v>5.3041359999999997</v>
      </c>
      <c r="AF103">
        <v>5.9289940000000003</v>
      </c>
      <c r="AG103" s="14">
        <f t="shared" si="71"/>
        <v>6.7217900000000004</v>
      </c>
      <c r="AH103">
        <v>7.5145860000000004</v>
      </c>
      <c r="AI103">
        <v>8.0810490000000001</v>
      </c>
      <c r="BG103" s="31">
        <f t="shared" si="74"/>
        <v>2.7567504999999999</v>
      </c>
      <c r="BH103" s="31">
        <f t="shared" si="75"/>
        <v>2.5402965000000002</v>
      </c>
      <c r="CI103" s="32" t="s">
        <v>339</v>
      </c>
      <c r="CJ103" s="8" t="s">
        <v>48</v>
      </c>
      <c r="CK103" s="2">
        <v>-1.1810606060606039</v>
      </c>
      <c r="CL103" s="2">
        <v>3.8499999999999983</v>
      </c>
      <c r="CM103" s="2">
        <v>1</v>
      </c>
      <c r="CN103" s="2">
        <v>3.8499999999999983</v>
      </c>
    </row>
    <row r="104" spans="1:92" ht="14.4" x14ac:dyDescent="0.3">
      <c r="A104" t="s">
        <v>131</v>
      </c>
      <c r="B104" t="s">
        <v>132</v>
      </c>
      <c r="D104" s="12">
        <f t="shared" si="58"/>
        <v>5.9777709999999997</v>
      </c>
      <c r="E104" s="12">
        <f t="shared" si="59"/>
        <v>3.5173019999999999</v>
      </c>
      <c r="F104" s="12">
        <f t="shared" si="60"/>
        <v>-2.1263709999999998</v>
      </c>
      <c r="G104" s="12">
        <f t="shared" si="61"/>
        <v>-0.60454604125548494</v>
      </c>
      <c r="I104">
        <v>0.14921780000000001</v>
      </c>
      <c r="J104" s="14">
        <f t="shared" si="62"/>
        <v>0.21407530000000002</v>
      </c>
      <c r="K104" s="14">
        <f t="shared" si="63"/>
        <v>0.27893279999999998</v>
      </c>
      <c r="L104">
        <v>0.34379029999999999</v>
      </c>
      <c r="M104" s="14">
        <f t="shared" si="64"/>
        <v>1.7212531500000001</v>
      </c>
      <c r="N104">
        <v>3.098716</v>
      </c>
      <c r="O104" s="14">
        <f t="shared" si="64"/>
        <v>2.4604689999999998</v>
      </c>
      <c r="P104">
        <v>1.822222</v>
      </c>
      <c r="Q104" s="14">
        <f t="shared" si="65"/>
        <v>1.8915030000000002</v>
      </c>
      <c r="R104">
        <v>1.9607840000000001</v>
      </c>
      <c r="S104" s="14">
        <f t="shared" si="66"/>
        <v>3.7695074999999996</v>
      </c>
      <c r="T104">
        <v>5.5782309999999997</v>
      </c>
      <c r="U104" s="14">
        <f t="shared" si="67"/>
        <v>5.9777709999999997</v>
      </c>
      <c r="V104">
        <v>6.3773109999999997</v>
      </c>
      <c r="W104">
        <v>6.2490180000000004</v>
      </c>
      <c r="X104">
        <v>5.6671779999999998</v>
      </c>
      <c r="Y104">
        <v>5.0464039999999999</v>
      </c>
      <c r="Z104">
        <v>4.7938929999999997</v>
      </c>
      <c r="AA104" s="14">
        <f t="shared" si="68"/>
        <v>4.4797286666666665</v>
      </c>
      <c r="AB104" s="14">
        <f t="shared" si="69"/>
        <v>4.1655643333333332</v>
      </c>
      <c r="AC104">
        <v>3.8513999999999999</v>
      </c>
      <c r="AD104" s="14">
        <f t="shared" si="70"/>
        <v>3.7300089999999999</v>
      </c>
      <c r="AE104">
        <v>3.6086179999999999</v>
      </c>
      <c r="AF104">
        <v>4.9169320000000001</v>
      </c>
      <c r="AG104" s="14">
        <f t="shared" si="71"/>
        <v>5.5985709999999997</v>
      </c>
      <c r="AH104">
        <v>6.2802100000000003</v>
      </c>
      <c r="AI104">
        <v>6.4785789999999999</v>
      </c>
      <c r="BG104" s="31">
        <f t="shared" si="74"/>
        <v>4.0169869999999994</v>
      </c>
      <c r="BH104" s="31">
        <f t="shared" si="75"/>
        <v>0.27124700000000068</v>
      </c>
      <c r="CI104" s="32" t="s">
        <v>340</v>
      </c>
      <c r="CJ104" s="8" t="s">
        <v>49</v>
      </c>
      <c r="CK104" s="2">
        <v>-1.6075757575757574</v>
      </c>
      <c r="CL104" s="2">
        <v>5.383333333333332</v>
      </c>
      <c r="CM104" s="2">
        <v>1</v>
      </c>
      <c r="CN104" s="2">
        <v>5.383333333333332</v>
      </c>
    </row>
    <row r="105" spans="1:92" ht="14.4" x14ac:dyDescent="0.3">
      <c r="A105" t="s">
        <v>133</v>
      </c>
      <c r="B105" t="s">
        <v>134</v>
      </c>
      <c r="D105" s="12">
        <f t="shared" si="58"/>
        <v>7.2466404999999998</v>
      </c>
      <c r="E105" s="12">
        <f t="shared" si="59"/>
        <v>3.9742519999999999</v>
      </c>
      <c r="F105" s="12">
        <f t="shared" si="60"/>
        <v>-0.82645250000000026</v>
      </c>
      <c r="G105" s="12">
        <f t="shared" si="61"/>
        <v>-0.20795171015828898</v>
      </c>
      <c r="I105">
        <v>0.35247689999999998</v>
      </c>
      <c r="J105" s="14">
        <f t="shared" si="62"/>
        <v>0.49835343333333337</v>
      </c>
      <c r="K105" s="14">
        <f t="shared" si="63"/>
        <v>0.64422996666666665</v>
      </c>
      <c r="L105">
        <v>0.79010650000000004</v>
      </c>
      <c r="M105" s="14">
        <f t="shared" si="64"/>
        <v>2.0611532500000003</v>
      </c>
      <c r="N105">
        <v>3.3321999999999998</v>
      </c>
      <c r="O105" s="14">
        <f t="shared" si="64"/>
        <v>3.2723884999999999</v>
      </c>
      <c r="P105">
        <v>3.212577</v>
      </c>
      <c r="Q105" s="14">
        <f t="shared" si="65"/>
        <v>2.9109309999999997</v>
      </c>
      <c r="R105">
        <v>2.6092849999999999</v>
      </c>
      <c r="S105" s="14">
        <f t="shared" si="66"/>
        <v>4.6555029999999995</v>
      </c>
      <c r="T105">
        <v>6.701721</v>
      </c>
      <c r="U105" s="14">
        <f t="shared" si="67"/>
        <v>7.2466404999999998</v>
      </c>
      <c r="V105">
        <v>7.7915599999999996</v>
      </c>
      <c r="W105">
        <v>8.2264619999999997</v>
      </c>
      <c r="X105">
        <v>9.6138399999999997</v>
      </c>
      <c r="Y105">
        <v>8.4763680000000008</v>
      </c>
      <c r="Z105">
        <v>7.8720790000000003</v>
      </c>
      <c r="AA105" s="14">
        <f t="shared" si="68"/>
        <v>7.3881153333333334</v>
      </c>
      <c r="AB105" s="14">
        <f t="shared" si="69"/>
        <v>6.9041516666666665</v>
      </c>
      <c r="AC105">
        <v>6.4201879999999996</v>
      </c>
      <c r="AD105" s="14">
        <f t="shared" si="70"/>
        <v>5.8740404999999996</v>
      </c>
      <c r="AE105">
        <v>5.3278930000000004</v>
      </c>
      <c r="AF105">
        <v>6.6947960000000002</v>
      </c>
      <c r="AG105" s="14">
        <f t="shared" si="71"/>
        <v>7.3769755000000004</v>
      </c>
      <c r="AH105">
        <v>8.0591550000000005</v>
      </c>
      <c r="AI105">
        <v>8.4724540000000008</v>
      </c>
      <c r="BG105" s="31">
        <f t="shared" si="74"/>
        <v>4.6373555</v>
      </c>
      <c r="BH105" s="31">
        <f t="shared" si="75"/>
        <v>0.9798214999999999</v>
      </c>
      <c r="CI105" s="32" t="s">
        <v>341</v>
      </c>
      <c r="CJ105" s="8" t="s">
        <v>50</v>
      </c>
      <c r="CK105" s="2">
        <v>-1.2583333333333346</v>
      </c>
      <c r="CL105" s="2">
        <v>4.2333333333333343</v>
      </c>
      <c r="CM105" s="2">
        <v>1</v>
      </c>
      <c r="CN105" s="2">
        <v>4.2333333333333343</v>
      </c>
    </row>
    <row r="106" spans="1:92" ht="14.4" x14ac:dyDescent="0.3">
      <c r="A106" t="s">
        <v>135</v>
      </c>
      <c r="B106" t="s">
        <v>136</v>
      </c>
      <c r="D106" s="12">
        <f t="shared" si="58"/>
        <v>6.1808994999999998</v>
      </c>
      <c r="E106" s="12">
        <f t="shared" si="59"/>
        <v>3.026122</v>
      </c>
      <c r="F106" s="12">
        <f t="shared" si="60"/>
        <v>0.39708150000000053</v>
      </c>
      <c r="G106" s="12">
        <f t="shared" si="61"/>
        <v>0.13121794164280243</v>
      </c>
      <c r="I106">
        <v>0.21165020000000001</v>
      </c>
      <c r="J106" s="14">
        <f t="shared" si="62"/>
        <v>0.28315253333333334</v>
      </c>
      <c r="K106" s="14">
        <f t="shared" si="63"/>
        <v>0.35465486666666668</v>
      </c>
      <c r="L106">
        <v>0.42615720000000001</v>
      </c>
      <c r="M106" s="14">
        <f t="shared" si="64"/>
        <v>1.6766030999999999</v>
      </c>
      <c r="N106">
        <v>2.9270489999999998</v>
      </c>
      <c r="O106" s="14">
        <f t="shared" si="64"/>
        <v>3.1547774999999998</v>
      </c>
      <c r="P106">
        <v>3.3825059999999998</v>
      </c>
      <c r="Q106" s="14">
        <f t="shared" si="65"/>
        <v>3.0350380000000001</v>
      </c>
      <c r="R106">
        <v>2.68757</v>
      </c>
      <c r="S106" s="14">
        <f t="shared" si="66"/>
        <v>4.0894054999999998</v>
      </c>
      <c r="T106">
        <v>5.4912409999999996</v>
      </c>
      <c r="U106" s="14">
        <f t="shared" si="67"/>
        <v>6.1808994999999998</v>
      </c>
      <c r="V106">
        <v>6.8705579999999999</v>
      </c>
      <c r="W106">
        <v>8.7037610000000001</v>
      </c>
      <c r="X106">
        <v>9.8567049999999998</v>
      </c>
      <c r="Y106">
        <v>9.2115770000000001</v>
      </c>
      <c r="Z106">
        <v>8.4916739999999997</v>
      </c>
      <c r="AA106" s="14">
        <f t="shared" si="68"/>
        <v>7.8537763333333332</v>
      </c>
      <c r="AB106" s="14">
        <f t="shared" si="69"/>
        <v>7.2158786666666668</v>
      </c>
      <c r="AC106">
        <v>6.5779810000000003</v>
      </c>
      <c r="AD106" s="14">
        <f t="shared" si="70"/>
        <v>5.9923175000000004</v>
      </c>
      <c r="AE106">
        <v>5.4066539999999996</v>
      </c>
      <c r="AF106">
        <v>6.3872080000000002</v>
      </c>
      <c r="AG106" s="14">
        <f t="shared" si="71"/>
        <v>6.9783574999999995</v>
      </c>
      <c r="AH106">
        <v>7.5695069999999998</v>
      </c>
      <c r="AI106">
        <v>7.7877700000000001</v>
      </c>
      <c r="BG106" s="31">
        <f t="shared" si="74"/>
        <v>3.4933294999999998</v>
      </c>
      <c r="BH106" s="31">
        <f t="shared" si="75"/>
        <v>2.5228615000000003</v>
      </c>
      <c r="CI106" s="32" t="s">
        <v>342</v>
      </c>
      <c r="CJ106" s="8" t="s">
        <v>51</v>
      </c>
      <c r="CK106" s="2">
        <v>-1.4681818181818178</v>
      </c>
      <c r="CL106" s="2">
        <v>3.6916666666666664</v>
      </c>
      <c r="CM106" s="2">
        <v>1</v>
      </c>
      <c r="CN106" s="2">
        <v>3.6916666666666664</v>
      </c>
    </row>
    <row r="107" spans="1:92" ht="14.4" x14ac:dyDescent="0.3">
      <c r="A107" t="s">
        <v>137</v>
      </c>
      <c r="B107" t="s">
        <v>138</v>
      </c>
      <c r="D107" s="12">
        <f t="shared" si="58"/>
        <v>5.5266584999999999</v>
      </c>
      <c r="E107" s="12">
        <f t="shared" si="59"/>
        <v>2.3574739999999998</v>
      </c>
      <c r="F107" s="12">
        <f t="shared" si="60"/>
        <v>-1.3969655000000003</v>
      </c>
      <c r="G107" s="12">
        <f t="shared" si="61"/>
        <v>-0.59256878336728225</v>
      </c>
      <c r="I107">
        <v>0.2189506</v>
      </c>
      <c r="J107" s="14">
        <f t="shared" si="62"/>
        <v>0.30611346666666667</v>
      </c>
      <c r="K107" s="14">
        <f t="shared" si="63"/>
        <v>0.39327633333333334</v>
      </c>
      <c r="L107">
        <v>0.48043920000000001</v>
      </c>
      <c r="M107" s="14">
        <f t="shared" si="64"/>
        <v>1.7844885999999998</v>
      </c>
      <c r="N107">
        <v>3.0885379999999998</v>
      </c>
      <c r="O107" s="14">
        <f t="shared" si="64"/>
        <v>3.1691845000000001</v>
      </c>
      <c r="P107">
        <v>3.2498309999999999</v>
      </c>
      <c r="Q107" s="14">
        <f t="shared" si="65"/>
        <v>2.9745299999999997</v>
      </c>
      <c r="R107">
        <v>2.6992289999999999</v>
      </c>
      <c r="S107" s="14">
        <f t="shared" si="66"/>
        <v>3.7230129999999999</v>
      </c>
      <c r="T107">
        <v>4.7467969999999999</v>
      </c>
      <c r="U107" s="14">
        <f t="shared" si="67"/>
        <v>5.5266584999999999</v>
      </c>
      <c r="V107">
        <v>6.3065199999999999</v>
      </c>
      <c r="W107">
        <v>6.3909320000000003</v>
      </c>
      <c r="X107">
        <v>6.4975250000000004</v>
      </c>
      <c r="Y107">
        <v>5.7245509999999999</v>
      </c>
      <c r="Z107">
        <v>5.418139</v>
      </c>
      <c r="AA107" s="14">
        <f t="shared" si="68"/>
        <v>4.9886569999999999</v>
      </c>
      <c r="AB107" s="14">
        <f t="shared" si="69"/>
        <v>4.5591749999999998</v>
      </c>
      <c r="AC107">
        <v>4.1296929999999996</v>
      </c>
      <c r="AD107" s="14">
        <f t="shared" si="70"/>
        <v>3.9987029999999999</v>
      </c>
      <c r="AE107">
        <v>3.8677130000000002</v>
      </c>
      <c r="AF107">
        <v>5.5172410000000003</v>
      </c>
      <c r="AG107" s="14">
        <f t="shared" si="71"/>
        <v>6.2176720000000003</v>
      </c>
      <c r="AH107">
        <v>6.9181030000000003</v>
      </c>
      <c r="AI107">
        <v>7.0410370000000002</v>
      </c>
      <c r="BG107" s="31">
        <f t="shared" si="74"/>
        <v>2.8274295</v>
      </c>
      <c r="BH107" s="31">
        <f t="shared" si="75"/>
        <v>0.86427350000000036</v>
      </c>
    </row>
    <row r="108" spans="1:92" ht="14.4" x14ac:dyDescent="0.3">
      <c r="A108" t="s">
        <v>139</v>
      </c>
      <c r="B108" t="s">
        <v>140</v>
      </c>
      <c r="D108" s="12"/>
      <c r="E108" s="12"/>
      <c r="F108" s="12"/>
      <c r="G108" s="12"/>
      <c r="I108">
        <v>0.45493929999999999</v>
      </c>
      <c r="J108" s="14">
        <f t="shared" si="62"/>
        <v>0.53732829999999998</v>
      </c>
      <c r="K108" s="14">
        <f t="shared" si="63"/>
        <v>0.61971730000000003</v>
      </c>
      <c r="L108">
        <v>0.70210629999999996</v>
      </c>
      <c r="M108" s="14">
        <f t="shared" si="64"/>
        <v>2.4890511499999999</v>
      </c>
      <c r="N108">
        <v>4.2759960000000001</v>
      </c>
      <c r="O108" s="14">
        <f t="shared" si="64"/>
        <v>4.1341029999999996</v>
      </c>
      <c r="P108">
        <v>3.99221</v>
      </c>
      <c r="Q108" s="14"/>
      <c r="R108"/>
      <c r="S108" s="14"/>
      <c r="T108"/>
      <c r="U108" s="14"/>
      <c r="V108"/>
      <c r="W108"/>
      <c r="X108"/>
      <c r="Y108"/>
      <c r="Z108"/>
      <c r="AA108" s="14"/>
      <c r="AB108" s="14"/>
      <c r="AC108"/>
      <c r="AD108" s="14"/>
      <c r="AE108"/>
      <c r="AF108"/>
      <c r="AG108" s="14"/>
      <c r="AH108"/>
      <c r="AI108"/>
      <c r="BG108" s="31"/>
      <c r="BH108" s="31"/>
    </row>
    <row r="109" spans="1:92" ht="14.4" x14ac:dyDescent="0.3">
      <c r="A109" s="1" t="s">
        <v>53</v>
      </c>
      <c r="B109" s="1" t="s">
        <v>149</v>
      </c>
      <c r="D109" s="12">
        <f t="shared" ref="D109" si="76">U109</f>
        <v>8.6103214999999995</v>
      </c>
      <c r="E109" s="12">
        <f t="shared" ref="E109" si="77">U109-O109</f>
        <v>4.7917794999999996</v>
      </c>
      <c r="F109" s="12">
        <f t="shared" ref="F109" si="78">AC109-U109</f>
        <v>0.10979250000000107</v>
      </c>
      <c r="G109" s="12">
        <f t="shared" ref="G109" si="79">F109/E109</f>
        <v>2.2912677847551431E-2</v>
      </c>
      <c r="I109">
        <v>1.5225630000000001</v>
      </c>
      <c r="J109" s="14">
        <f>I109+(L109-I109)/3</f>
        <v>1.621191</v>
      </c>
      <c r="K109" s="14">
        <f>I109+(L109-I109)*2/3</f>
        <v>1.719819</v>
      </c>
      <c r="L109">
        <v>1.8184469999999999</v>
      </c>
      <c r="M109" s="14">
        <f>L109+(N109-L109)/2</f>
        <v>2.5458315000000002</v>
      </c>
      <c r="N109">
        <v>3.2732160000000001</v>
      </c>
      <c r="O109" s="14">
        <f>N109+(P109-N109)/2</f>
        <v>3.8185419999999999</v>
      </c>
      <c r="P109">
        <v>4.3638680000000001</v>
      </c>
      <c r="Q109" s="14">
        <f>P109+(R109-P109)/2</f>
        <v>4.8926429999999996</v>
      </c>
      <c r="R109">
        <v>5.4214180000000001</v>
      </c>
      <c r="S109" s="14">
        <f>R109+(T109-R109)/2</f>
        <v>7.3610419999999994</v>
      </c>
      <c r="T109">
        <v>9.3006659999999997</v>
      </c>
      <c r="U109" s="14">
        <f>T109+(V109-T109)/2</f>
        <v>8.6103214999999995</v>
      </c>
      <c r="V109">
        <v>7.9199770000000003</v>
      </c>
      <c r="W109">
        <v>9.5339030000000005</v>
      </c>
      <c r="X109">
        <v>9.9439600000000006</v>
      </c>
      <c r="Y109">
        <v>10.041309999999999</v>
      </c>
      <c r="Z109">
        <v>10.37255</v>
      </c>
      <c r="AA109" s="14">
        <f>Z109+(AC109-Z109)/3</f>
        <v>9.8217379999999999</v>
      </c>
      <c r="AB109" s="14">
        <f>Z109+(AC109-Z109)*2/3</f>
        <v>9.2709260000000011</v>
      </c>
      <c r="AC109">
        <v>8.7201140000000006</v>
      </c>
      <c r="AD109" s="14">
        <f>AC109+(AE109-AC109)/2</f>
        <v>9.2469014999999999</v>
      </c>
      <c r="AE109">
        <v>9.7736889999999992</v>
      </c>
      <c r="AF109">
        <v>11.169589999999999</v>
      </c>
      <c r="AG109" s="14">
        <f>AF109+(AH109-AF109)/2</f>
        <v>11.161835</v>
      </c>
      <c r="AH109">
        <v>11.15408</v>
      </c>
      <c r="AI109">
        <v>11.920920000000001</v>
      </c>
      <c r="BG109" s="31"/>
      <c r="BH109" s="31"/>
    </row>
    <row r="110" spans="1:92" ht="14.4" x14ac:dyDescent="0.3">
      <c r="A110" t="s">
        <v>141</v>
      </c>
      <c r="B110" t="s">
        <v>150</v>
      </c>
      <c r="D110" s="12">
        <f t="shared" ref="D110:D117" si="80">U110</f>
        <v>6.8739380000000008</v>
      </c>
      <c r="E110" s="12">
        <f t="shared" ref="E110:E117" si="81">U110-O110</f>
        <v>3.1601525000000006</v>
      </c>
      <c r="F110" s="12">
        <f t="shared" ref="F110:F117" si="82">AC110-U110</f>
        <v>0.25135499999999933</v>
      </c>
      <c r="G110" s="12">
        <f t="shared" ref="G110:G117" si="83">F110/E110</f>
        <v>7.9538883012765765E-2</v>
      </c>
      <c r="I110">
        <v>1.5740940000000001</v>
      </c>
      <c r="J110" s="14">
        <f t="shared" ref="J110:J117" si="84">I110+(L110-I110)/3</f>
        <v>1.7184416666666669</v>
      </c>
      <c r="K110" s="14">
        <f t="shared" ref="K110:K117" si="85">I110+(L110-I110)*2/3</f>
        <v>1.8627893333333334</v>
      </c>
      <c r="L110">
        <v>2.0071370000000002</v>
      </c>
      <c r="M110" s="14">
        <f t="shared" ref="M110:M117" si="86">L110+(N110-L110)/2</f>
        <v>2.5504850000000001</v>
      </c>
      <c r="N110">
        <v>3.0938330000000001</v>
      </c>
      <c r="O110" s="14">
        <f t="shared" ref="O110:Q117" si="87">N110+(P110-N110)/2</f>
        <v>3.7137855000000002</v>
      </c>
      <c r="P110">
        <v>4.3337380000000003</v>
      </c>
      <c r="Q110" s="14">
        <f t="shared" si="87"/>
        <v>4.6554630000000001</v>
      </c>
      <c r="R110">
        <v>4.9771879999999999</v>
      </c>
      <c r="S110" s="14">
        <f t="shared" ref="S110:S117" si="88">R110+(T110-R110)/2</f>
        <v>6.3914485000000001</v>
      </c>
      <c r="T110">
        <v>7.8057090000000002</v>
      </c>
      <c r="U110" s="14">
        <f t="shared" ref="U110:U117" si="89">T110+(V110-T110)/2</f>
        <v>6.8739380000000008</v>
      </c>
      <c r="V110">
        <v>5.9421670000000004</v>
      </c>
      <c r="W110">
        <v>7.5435470000000002</v>
      </c>
      <c r="X110">
        <v>7.5274080000000003</v>
      </c>
      <c r="Y110">
        <v>8.0861059999999991</v>
      </c>
      <c r="Z110">
        <v>8.5776280000000007</v>
      </c>
      <c r="AA110" s="14">
        <f t="shared" ref="AA110:AA117" si="90">Z110+(AC110-Z110)/3</f>
        <v>8.0935163333333335</v>
      </c>
      <c r="AB110" s="14">
        <f t="shared" ref="AB110:AB117" si="91">Z110+(AC110-Z110)*2/3</f>
        <v>7.6094046666666673</v>
      </c>
      <c r="AC110">
        <v>7.1252930000000001</v>
      </c>
      <c r="AD110" s="14">
        <f t="shared" ref="AD110:AD117" si="92">AC110+(AE110-AC110)/2</f>
        <v>7.5679925000000008</v>
      </c>
      <c r="AE110">
        <v>8.0106920000000006</v>
      </c>
      <c r="AF110">
        <v>9.5917980000000007</v>
      </c>
      <c r="AG110" s="14">
        <f t="shared" ref="AG110:AG117" si="93">AF110+(AH110-AF110)/2</f>
        <v>9.7560129999999994</v>
      </c>
      <c r="AH110">
        <v>9.9202279999999998</v>
      </c>
      <c r="AI110">
        <v>10.607609999999999</v>
      </c>
      <c r="BG110" s="31">
        <f t="shared" si="74"/>
        <v>1.8967500000000008</v>
      </c>
      <c r="BH110" s="31">
        <f t="shared" si="75"/>
        <v>0.66960899999999945</v>
      </c>
    </row>
    <row r="111" spans="1:92" ht="14.4" x14ac:dyDescent="0.3">
      <c r="A111" t="s">
        <v>142</v>
      </c>
      <c r="B111" t="s">
        <v>151</v>
      </c>
      <c r="D111" s="12">
        <f t="shared" si="80"/>
        <v>9.0243779999999987</v>
      </c>
      <c r="E111" s="12">
        <f t="shared" si="81"/>
        <v>5.6079594999999989</v>
      </c>
      <c r="F111" s="12">
        <f t="shared" si="82"/>
        <v>0.15876100000000193</v>
      </c>
      <c r="G111" s="12">
        <f t="shared" si="83"/>
        <v>2.83099405407621E-2</v>
      </c>
      <c r="I111">
        <v>1.3284260000000001</v>
      </c>
      <c r="J111" s="14">
        <f t="shared" si="84"/>
        <v>1.2917836666666667</v>
      </c>
      <c r="K111" s="14">
        <f t="shared" si="85"/>
        <v>1.2551413333333334</v>
      </c>
      <c r="L111">
        <v>1.218499</v>
      </c>
      <c r="M111" s="14">
        <f t="shared" si="86"/>
        <v>2.0836755</v>
      </c>
      <c r="N111">
        <v>2.948852</v>
      </c>
      <c r="O111" s="14">
        <f t="shared" si="87"/>
        <v>3.4164184999999998</v>
      </c>
      <c r="P111">
        <v>3.883985</v>
      </c>
      <c r="Q111" s="14">
        <f t="shared" si="87"/>
        <v>4.5559015</v>
      </c>
      <c r="R111">
        <v>5.2278180000000001</v>
      </c>
      <c r="S111" s="14">
        <f t="shared" si="88"/>
        <v>7.4055079999999993</v>
      </c>
      <c r="T111">
        <v>9.5831979999999994</v>
      </c>
      <c r="U111" s="14">
        <f t="shared" si="89"/>
        <v>9.0243779999999987</v>
      </c>
      <c r="V111">
        <v>8.4655579999999997</v>
      </c>
      <c r="W111">
        <v>10.496969999999999</v>
      </c>
      <c r="X111">
        <v>10.660909999999999</v>
      </c>
      <c r="Y111">
        <v>10.557460000000001</v>
      </c>
      <c r="Z111">
        <v>10.971209999999999</v>
      </c>
      <c r="AA111" s="14">
        <f t="shared" si="90"/>
        <v>10.375186333333334</v>
      </c>
      <c r="AB111" s="14">
        <f t="shared" si="91"/>
        <v>9.7791626666666662</v>
      </c>
      <c r="AC111">
        <v>9.1831390000000006</v>
      </c>
      <c r="AD111" s="14">
        <f t="shared" si="92"/>
        <v>9.5539585000000002</v>
      </c>
      <c r="AE111">
        <v>9.9247779999999999</v>
      </c>
      <c r="AF111">
        <v>11.78111</v>
      </c>
      <c r="AG111" s="14">
        <f t="shared" si="93"/>
        <v>11.796610000000001</v>
      </c>
      <c r="AH111">
        <v>11.812110000000001</v>
      </c>
      <c r="AI111">
        <v>12.54307</v>
      </c>
      <c r="BG111" s="31">
        <f t="shared" si="74"/>
        <v>3.7965599999999986</v>
      </c>
      <c r="BH111" s="31">
        <f t="shared" si="75"/>
        <v>1.4725920000000006</v>
      </c>
    </row>
    <row r="112" spans="1:92" ht="14.4" x14ac:dyDescent="0.3">
      <c r="A112" t="s">
        <v>143</v>
      </c>
      <c r="B112" t="s">
        <v>152</v>
      </c>
      <c r="D112" s="12">
        <f t="shared" si="80"/>
        <v>10.518236999999999</v>
      </c>
      <c r="E112" s="12">
        <f t="shared" si="81"/>
        <v>6.406515999999999</v>
      </c>
      <c r="F112" s="12">
        <f t="shared" si="82"/>
        <v>1.3834030000000013</v>
      </c>
      <c r="G112" s="12">
        <f t="shared" si="83"/>
        <v>0.21593686802624101</v>
      </c>
      <c r="I112">
        <v>1.5899639999999999</v>
      </c>
      <c r="J112" s="14">
        <f t="shared" si="84"/>
        <v>1.695362</v>
      </c>
      <c r="K112" s="14">
        <f t="shared" si="85"/>
        <v>1.8007599999999999</v>
      </c>
      <c r="L112">
        <v>1.906158</v>
      </c>
      <c r="M112" s="14">
        <f t="shared" si="86"/>
        <v>2.5613704999999998</v>
      </c>
      <c r="N112">
        <v>3.216583</v>
      </c>
      <c r="O112" s="14">
        <f t="shared" si="87"/>
        <v>4.1117210000000002</v>
      </c>
      <c r="P112">
        <v>5.0068590000000004</v>
      </c>
      <c r="Q112" s="14">
        <f t="shared" si="87"/>
        <v>6.1767535000000002</v>
      </c>
      <c r="R112">
        <v>7.3466480000000001</v>
      </c>
      <c r="S112" s="14">
        <f t="shared" si="88"/>
        <v>9.544829</v>
      </c>
      <c r="T112">
        <v>11.74301</v>
      </c>
      <c r="U112" s="14">
        <f t="shared" si="89"/>
        <v>10.518236999999999</v>
      </c>
      <c r="V112">
        <v>9.2934640000000002</v>
      </c>
      <c r="W112">
        <v>11.567869999999999</v>
      </c>
      <c r="X112">
        <v>12.550689999999999</v>
      </c>
      <c r="Y112">
        <v>13.13531</v>
      </c>
      <c r="Z112">
        <v>13.981170000000001</v>
      </c>
      <c r="AA112" s="14">
        <f t="shared" si="90"/>
        <v>13.287993333333334</v>
      </c>
      <c r="AB112" s="14">
        <f t="shared" si="91"/>
        <v>12.594816666666667</v>
      </c>
      <c r="AC112">
        <v>11.90164</v>
      </c>
      <c r="AD112" s="14">
        <f t="shared" si="92"/>
        <v>12.271825</v>
      </c>
      <c r="AE112">
        <v>12.642010000000001</v>
      </c>
      <c r="AF112">
        <v>13.966839999999999</v>
      </c>
      <c r="AG112" s="14">
        <f t="shared" si="93"/>
        <v>14.574539999999999</v>
      </c>
      <c r="AH112">
        <v>15.18224</v>
      </c>
      <c r="AI112">
        <v>16.68188</v>
      </c>
      <c r="BG112" s="31">
        <f t="shared" si="74"/>
        <v>3.1715889999999991</v>
      </c>
      <c r="BH112" s="31">
        <f t="shared" si="75"/>
        <v>1.049633</v>
      </c>
    </row>
    <row r="113" spans="1:60" s="2" customFormat="1" ht="14.4" x14ac:dyDescent="0.3">
      <c r="A113" t="s">
        <v>144</v>
      </c>
      <c r="B113" t="s">
        <v>153</v>
      </c>
      <c r="D113" s="12">
        <f t="shared" si="80"/>
        <v>7.6014730000000004</v>
      </c>
      <c r="E113" s="12">
        <f t="shared" si="81"/>
        <v>5.1280265000000007</v>
      </c>
      <c r="F113" s="12">
        <f t="shared" si="82"/>
        <v>-1.0138389999999999</v>
      </c>
      <c r="G113" s="12">
        <f t="shared" si="83"/>
        <v>-0.1977054915765353</v>
      </c>
      <c r="I113">
        <v>0.74367609999999995</v>
      </c>
      <c r="J113" s="14">
        <f t="shared" si="84"/>
        <v>0.78083663333333331</v>
      </c>
      <c r="K113" s="14">
        <f t="shared" si="85"/>
        <v>0.81799716666666666</v>
      </c>
      <c r="L113">
        <v>0.85515770000000002</v>
      </c>
      <c r="M113" s="14">
        <f t="shared" si="86"/>
        <v>1.5565303500000001</v>
      </c>
      <c r="N113">
        <v>2.2579030000000002</v>
      </c>
      <c r="O113" s="14">
        <f t="shared" si="87"/>
        <v>2.4734465000000001</v>
      </c>
      <c r="P113">
        <v>2.68899</v>
      </c>
      <c r="Q113" s="14">
        <f t="shared" si="87"/>
        <v>3.3725370000000003</v>
      </c>
      <c r="R113">
        <v>4.0560840000000002</v>
      </c>
      <c r="S113" s="14">
        <f t="shared" si="88"/>
        <v>5.8138655000000004</v>
      </c>
      <c r="T113">
        <v>7.5716469999999996</v>
      </c>
      <c r="U113" s="14">
        <f t="shared" si="89"/>
        <v>7.6014730000000004</v>
      </c>
      <c r="V113">
        <v>7.6312990000000003</v>
      </c>
      <c r="W113">
        <v>8.3067089999999997</v>
      </c>
      <c r="X113">
        <v>9.4819150000000008</v>
      </c>
      <c r="Y113">
        <v>9.1798549999999999</v>
      </c>
      <c r="Z113">
        <v>9.3835940000000004</v>
      </c>
      <c r="AA113" s="14">
        <f t="shared" si="90"/>
        <v>8.4516073333333335</v>
      </c>
      <c r="AB113" s="14">
        <f t="shared" si="91"/>
        <v>7.5196206666666674</v>
      </c>
      <c r="AC113">
        <v>6.5876340000000004</v>
      </c>
      <c r="AD113" s="14">
        <f t="shared" si="92"/>
        <v>7.073836</v>
      </c>
      <c r="AE113">
        <v>7.5600379999999996</v>
      </c>
      <c r="AF113">
        <v>8.5759930000000004</v>
      </c>
      <c r="AG113" s="14">
        <f t="shared" si="93"/>
        <v>8.6032240000000009</v>
      </c>
      <c r="AH113">
        <v>8.6304549999999995</v>
      </c>
      <c r="AI113">
        <v>9.5313960000000009</v>
      </c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31">
        <f t="shared" si="74"/>
        <v>3.5453890000000001</v>
      </c>
      <c r="BH113" s="31">
        <f t="shared" si="75"/>
        <v>0.70523599999999931</v>
      </c>
    </row>
    <row r="114" spans="1:60" s="2" customFormat="1" ht="14.4" x14ac:dyDescent="0.3">
      <c r="A114" t="s">
        <v>145</v>
      </c>
      <c r="B114" t="s">
        <v>154</v>
      </c>
      <c r="D114" s="12">
        <f t="shared" si="80"/>
        <v>8.4407375000000009</v>
      </c>
      <c r="E114" s="12">
        <f t="shared" si="81"/>
        <v>4.7121595000000003</v>
      </c>
      <c r="F114" s="12">
        <f t="shared" si="82"/>
        <v>0.69213749999999941</v>
      </c>
      <c r="G114" s="12">
        <f t="shared" si="83"/>
        <v>0.14688329204476194</v>
      </c>
      <c r="I114">
        <v>1.3238920000000001</v>
      </c>
      <c r="J114" s="14">
        <f t="shared" si="84"/>
        <v>1.3407423333333335</v>
      </c>
      <c r="K114" s="14">
        <f t="shared" si="85"/>
        <v>1.3575926666666667</v>
      </c>
      <c r="L114">
        <v>1.3744430000000001</v>
      </c>
      <c r="M114" s="14">
        <f t="shared" si="86"/>
        <v>2.2923875000000002</v>
      </c>
      <c r="N114">
        <v>3.2103320000000002</v>
      </c>
      <c r="O114" s="14">
        <f t="shared" si="87"/>
        <v>3.7285780000000002</v>
      </c>
      <c r="P114">
        <v>4.2468240000000002</v>
      </c>
      <c r="Q114" s="14">
        <f t="shared" si="87"/>
        <v>4.5358494999999994</v>
      </c>
      <c r="R114">
        <v>4.8248749999999996</v>
      </c>
      <c r="S114" s="14">
        <f t="shared" si="88"/>
        <v>6.8418720000000004</v>
      </c>
      <c r="T114">
        <v>8.8588690000000003</v>
      </c>
      <c r="U114" s="14">
        <f t="shared" si="89"/>
        <v>8.4407375000000009</v>
      </c>
      <c r="V114">
        <v>8.0226059999999997</v>
      </c>
      <c r="W114">
        <v>9.7168430000000008</v>
      </c>
      <c r="X114">
        <v>11.24056</v>
      </c>
      <c r="Y114">
        <v>11.08844</v>
      </c>
      <c r="Z114">
        <v>10.828110000000001</v>
      </c>
      <c r="AA114" s="14">
        <f t="shared" si="90"/>
        <v>10.263031666666667</v>
      </c>
      <c r="AB114" s="14">
        <f t="shared" si="91"/>
        <v>9.6979533333333343</v>
      </c>
      <c r="AC114">
        <v>9.1328750000000003</v>
      </c>
      <c r="AD114" s="14">
        <f t="shared" si="92"/>
        <v>9.5166705</v>
      </c>
      <c r="AE114">
        <v>9.9004659999999998</v>
      </c>
      <c r="AF114">
        <v>10.907400000000001</v>
      </c>
      <c r="AG114" s="14">
        <f t="shared" si="93"/>
        <v>10.642040000000001</v>
      </c>
      <c r="AH114">
        <v>10.37668</v>
      </c>
      <c r="AI114">
        <v>10.72634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31">
        <f t="shared" si="74"/>
        <v>3.6158625000000013</v>
      </c>
      <c r="BH114" s="31">
        <f t="shared" si="75"/>
        <v>1.2761054999999999</v>
      </c>
    </row>
    <row r="115" spans="1:60" s="2" customFormat="1" ht="14.4" x14ac:dyDescent="0.3">
      <c r="A115" t="s">
        <v>146</v>
      </c>
      <c r="B115" t="s">
        <v>155</v>
      </c>
      <c r="D115" s="12">
        <f t="shared" si="80"/>
        <v>9.1075634999999995</v>
      </c>
      <c r="E115" s="12">
        <f t="shared" si="81"/>
        <v>4.8837164999999993</v>
      </c>
      <c r="F115" s="12">
        <f t="shared" si="82"/>
        <v>-3.4475000000000477E-3</v>
      </c>
      <c r="G115" s="12">
        <f t="shared" si="83"/>
        <v>-7.0591730703451936E-4</v>
      </c>
      <c r="I115">
        <v>1.6676789999999999</v>
      </c>
      <c r="J115" s="14">
        <f t="shared" si="84"/>
        <v>1.8751446666666667</v>
      </c>
      <c r="K115" s="14">
        <f t="shared" si="85"/>
        <v>2.0826103333333332</v>
      </c>
      <c r="L115">
        <v>2.290076</v>
      </c>
      <c r="M115" s="14">
        <f t="shared" si="86"/>
        <v>2.9143395000000001</v>
      </c>
      <c r="N115">
        <v>3.5386030000000002</v>
      </c>
      <c r="O115" s="14">
        <f t="shared" si="87"/>
        <v>4.2238470000000001</v>
      </c>
      <c r="P115">
        <v>4.9090910000000001</v>
      </c>
      <c r="Q115" s="14">
        <f t="shared" si="87"/>
        <v>5.1002855</v>
      </c>
      <c r="R115">
        <v>5.29148</v>
      </c>
      <c r="S115" s="14">
        <f t="shared" si="88"/>
        <v>7.5838764999999997</v>
      </c>
      <c r="T115">
        <v>9.8762729999999994</v>
      </c>
      <c r="U115" s="14">
        <f t="shared" si="89"/>
        <v>9.1075634999999995</v>
      </c>
      <c r="V115">
        <v>8.3388539999999995</v>
      </c>
      <c r="W115">
        <v>9.8658079999999995</v>
      </c>
      <c r="X115">
        <v>9.6692210000000003</v>
      </c>
      <c r="Y115">
        <v>9.9184339999999995</v>
      </c>
      <c r="Z115">
        <v>10.42774</v>
      </c>
      <c r="AA115" s="14">
        <f t="shared" si="90"/>
        <v>9.9865320000000004</v>
      </c>
      <c r="AB115" s="14">
        <f t="shared" si="91"/>
        <v>9.545323999999999</v>
      </c>
      <c r="AC115">
        <v>9.1041159999999994</v>
      </c>
      <c r="AD115" s="14">
        <f t="shared" si="92"/>
        <v>9.5817979999999991</v>
      </c>
      <c r="AE115">
        <v>10.059480000000001</v>
      </c>
      <c r="AF115">
        <v>11.09675</v>
      </c>
      <c r="AG115" s="14">
        <f t="shared" si="93"/>
        <v>11.022825000000001</v>
      </c>
      <c r="AH115">
        <v>10.9489</v>
      </c>
      <c r="AI115">
        <v>11.41377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31">
        <f t="shared" si="74"/>
        <v>3.8160834999999995</v>
      </c>
      <c r="BH115" s="31">
        <f t="shared" si="75"/>
        <v>0.75824449999999999</v>
      </c>
    </row>
    <row r="116" spans="1:60" s="2" customFormat="1" ht="14.4" x14ac:dyDescent="0.3">
      <c r="A116" t="s">
        <v>147</v>
      </c>
      <c r="B116" t="s">
        <v>156</v>
      </c>
      <c r="D116" s="12">
        <f t="shared" si="80"/>
        <v>8.1450455000000002</v>
      </c>
      <c r="E116" s="12">
        <f t="shared" si="81"/>
        <v>4.5002095000000004</v>
      </c>
      <c r="F116" s="12">
        <f t="shared" si="82"/>
        <v>-0.47272449999999999</v>
      </c>
      <c r="G116" s="12">
        <f t="shared" si="83"/>
        <v>-0.1050449984606272</v>
      </c>
      <c r="I116">
        <v>1.3631249999999999</v>
      </c>
      <c r="J116" s="14">
        <f t="shared" si="84"/>
        <v>1.4554166666666666</v>
      </c>
      <c r="K116" s="14">
        <f t="shared" si="85"/>
        <v>1.5477083333333332</v>
      </c>
      <c r="L116">
        <v>1.64</v>
      </c>
      <c r="M116" s="14">
        <f t="shared" si="86"/>
        <v>2.3011849999999998</v>
      </c>
      <c r="N116">
        <v>2.9623699999999999</v>
      </c>
      <c r="O116" s="14">
        <f t="shared" si="87"/>
        <v>3.6448360000000002</v>
      </c>
      <c r="P116">
        <v>4.3273020000000004</v>
      </c>
      <c r="Q116" s="14">
        <f t="shared" si="87"/>
        <v>4.7645964999999997</v>
      </c>
      <c r="R116">
        <v>5.2018909999999998</v>
      </c>
      <c r="S116" s="14">
        <f t="shared" si="88"/>
        <v>7.3831214999999997</v>
      </c>
      <c r="T116">
        <v>9.5643519999999995</v>
      </c>
      <c r="U116" s="14">
        <f t="shared" si="89"/>
        <v>8.1450455000000002</v>
      </c>
      <c r="V116">
        <v>6.7257389999999999</v>
      </c>
      <c r="W116">
        <v>8.2929729999999999</v>
      </c>
      <c r="X116">
        <v>8.4078409999999995</v>
      </c>
      <c r="Y116">
        <v>8.5185180000000003</v>
      </c>
      <c r="Z116">
        <v>8.7513050000000003</v>
      </c>
      <c r="AA116" s="14">
        <f t="shared" si="90"/>
        <v>8.3916436666666669</v>
      </c>
      <c r="AB116" s="14">
        <f t="shared" si="91"/>
        <v>8.0319823333333336</v>
      </c>
      <c r="AC116">
        <v>7.6723210000000002</v>
      </c>
      <c r="AD116" s="14">
        <f t="shared" si="92"/>
        <v>8.613092</v>
      </c>
      <c r="AE116">
        <v>9.5538629999999998</v>
      </c>
      <c r="AF116">
        <v>10.809519999999999</v>
      </c>
      <c r="AG116" s="14">
        <f t="shared" si="93"/>
        <v>10.443860000000001</v>
      </c>
      <c r="AH116">
        <v>10.078200000000001</v>
      </c>
      <c r="AI116">
        <v>10.64587</v>
      </c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31">
        <f t="shared" si="74"/>
        <v>2.9431545000000003</v>
      </c>
      <c r="BH116" s="31">
        <f t="shared" si="75"/>
        <v>0.14792749999999977</v>
      </c>
    </row>
    <row r="117" spans="1:60" s="2" customFormat="1" ht="14.4" x14ac:dyDescent="0.3">
      <c r="A117" t="s">
        <v>148</v>
      </c>
      <c r="B117" t="s">
        <v>157</v>
      </c>
      <c r="D117" s="12">
        <f t="shared" si="80"/>
        <v>11.500500000000001</v>
      </c>
      <c r="E117" s="12">
        <f t="shared" si="81"/>
        <v>5.7271805000000011</v>
      </c>
      <c r="F117" s="12">
        <f t="shared" si="82"/>
        <v>-0.24424000000000134</v>
      </c>
      <c r="G117" s="12">
        <f t="shared" si="83"/>
        <v>-4.2645766097297144E-2</v>
      </c>
      <c r="I117">
        <v>2.7833420000000002</v>
      </c>
      <c r="J117" s="14">
        <f t="shared" si="84"/>
        <v>3.0869620000000002</v>
      </c>
      <c r="K117" s="14">
        <f t="shared" si="85"/>
        <v>3.3905820000000002</v>
      </c>
      <c r="L117">
        <v>3.6942020000000002</v>
      </c>
      <c r="M117" s="14">
        <f t="shared" si="86"/>
        <v>4.6072379999999997</v>
      </c>
      <c r="N117">
        <v>5.5202739999999997</v>
      </c>
      <c r="O117" s="14">
        <f t="shared" si="87"/>
        <v>5.7733194999999995</v>
      </c>
      <c r="P117">
        <v>6.0263650000000002</v>
      </c>
      <c r="Q117" s="14">
        <f t="shared" si="87"/>
        <v>6.9420675000000003</v>
      </c>
      <c r="R117">
        <v>7.8577700000000004</v>
      </c>
      <c r="S117" s="14">
        <f t="shared" si="88"/>
        <v>9.6956550000000004</v>
      </c>
      <c r="T117">
        <v>11.53354</v>
      </c>
      <c r="U117" s="14">
        <f t="shared" si="89"/>
        <v>11.500500000000001</v>
      </c>
      <c r="V117">
        <v>11.467460000000001</v>
      </c>
      <c r="W117">
        <v>12.685700000000001</v>
      </c>
      <c r="X117">
        <v>13.11777</v>
      </c>
      <c r="Y117">
        <v>12.615259999999999</v>
      </c>
      <c r="Z117">
        <v>12.919890000000001</v>
      </c>
      <c r="AA117" s="14">
        <f t="shared" si="90"/>
        <v>12.365346666666667</v>
      </c>
      <c r="AB117" s="14">
        <f t="shared" si="91"/>
        <v>11.810803333333332</v>
      </c>
      <c r="AC117">
        <v>11.256259999999999</v>
      </c>
      <c r="AD117" s="14">
        <f t="shared" si="92"/>
        <v>12.094695</v>
      </c>
      <c r="AE117">
        <v>12.93313</v>
      </c>
      <c r="AF117">
        <v>14.602399999999999</v>
      </c>
      <c r="AG117" s="14">
        <f t="shared" si="93"/>
        <v>14.592790000000001</v>
      </c>
      <c r="AH117">
        <v>14.58318</v>
      </c>
      <c r="AI117">
        <v>16.007180000000002</v>
      </c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31">
        <f t="shared" si="74"/>
        <v>3.6427300000000002</v>
      </c>
      <c r="BH117" s="31">
        <f t="shared" si="75"/>
        <v>1.1852</v>
      </c>
    </row>
    <row r="118" spans="1:60" s="2" customFormat="1" ht="14.4" x14ac:dyDescent="0.3">
      <c r="A118" s="1" t="s">
        <v>53</v>
      </c>
      <c r="B118" s="1" t="s">
        <v>158</v>
      </c>
      <c r="D118" s="12">
        <f t="shared" ref="D118:D129" si="94">U118</f>
        <v>11.812619999999999</v>
      </c>
      <c r="E118" s="12">
        <f t="shared" ref="E118:E129" si="95">U118-O118</f>
        <v>7.345385499999999</v>
      </c>
      <c r="F118" s="12">
        <f t="shared" ref="F118:F129" si="96">AC118-U118</f>
        <v>-4.5608289999999991</v>
      </c>
      <c r="G118" s="12">
        <f t="shared" ref="G118:G129" si="97">F118/E118</f>
        <v>-0.62091077452640164</v>
      </c>
      <c r="I118" s="11"/>
      <c r="J118" s="11"/>
      <c r="K118" s="11"/>
      <c r="L118">
        <v>1.65035</v>
      </c>
      <c r="M118" s="14">
        <f>L118+(N118-L118)/2</f>
        <v>2.4424625</v>
      </c>
      <c r="N118">
        <v>3.234575</v>
      </c>
      <c r="O118" s="14">
        <f>N118+(P118-N118)/2</f>
        <v>4.4672345</v>
      </c>
      <c r="P118">
        <v>5.6998939999999996</v>
      </c>
      <c r="Q118" s="14">
        <f>P118+(R118-P118)/2</f>
        <v>6.3431689999999996</v>
      </c>
      <c r="R118">
        <v>6.9864439999999997</v>
      </c>
      <c r="S118" s="14">
        <f>R118+(T118-R118)/2</f>
        <v>9.4757420000000003</v>
      </c>
      <c r="T118">
        <v>11.96504</v>
      </c>
      <c r="U118" s="14">
        <f>T118+(V118-T118)/2</f>
        <v>11.812619999999999</v>
      </c>
      <c r="V118">
        <v>11.6602</v>
      </c>
      <c r="W118">
        <v>11.89021</v>
      </c>
      <c r="X118">
        <v>11.313129999999999</v>
      </c>
      <c r="Y118">
        <v>11.2774</v>
      </c>
      <c r="Z118">
        <v>11.25703</v>
      </c>
      <c r="AA118" s="14">
        <f>Z118+(AC118-Z118)/3</f>
        <v>9.9219503333333332</v>
      </c>
      <c r="AB118" s="14">
        <f>Z118+(AC118-Z118)*2/3</f>
        <v>8.5868706666666661</v>
      </c>
      <c r="AC118">
        <v>7.2517909999999999</v>
      </c>
      <c r="AD118" s="14">
        <f>AC118+(AE118-AC118)/2</f>
        <v>7.4765709999999999</v>
      </c>
      <c r="AE118">
        <v>7.7013509999999998</v>
      </c>
      <c r="AF118">
        <v>8.0775839999999999</v>
      </c>
      <c r="AG118" s="14">
        <f>AF118+(AH118-AF118)/2</f>
        <v>8.7495259999999995</v>
      </c>
      <c r="AH118">
        <v>9.4214680000000008</v>
      </c>
      <c r="AI118">
        <v>9.5606489999999997</v>
      </c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</row>
    <row r="119" spans="1:60" s="2" customFormat="1" ht="14.4" x14ac:dyDescent="0.3">
      <c r="A119" t="s">
        <v>159</v>
      </c>
      <c r="B119" t="s">
        <v>160</v>
      </c>
      <c r="D119" s="12">
        <f t="shared" si="94"/>
        <v>11.63336</v>
      </c>
      <c r="E119" s="12">
        <f t="shared" si="95"/>
        <v>7.1873269999999998</v>
      </c>
      <c r="F119" s="12">
        <f t="shared" si="96"/>
        <v>-2.3751180000000005</v>
      </c>
      <c r="G119" s="12">
        <f t="shared" si="97"/>
        <v>-0.33045915400815917</v>
      </c>
      <c r="I119" s="11"/>
      <c r="J119" s="11"/>
      <c r="K119" s="11"/>
      <c r="L119">
        <v>1.3574660000000001</v>
      </c>
      <c r="M119" s="14">
        <f t="shared" ref="M119:O129" si="98">L119+(N119-L119)/2</f>
        <v>2.4805349999999997</v>
      </c>
      <c r="N119">
        <v>3.6036039999999998</v>
      </c>
      <c r="O119" s="14">
        <f t="shared" si="98"/>
        <v>4.4460329999999999</v>
      </c>
      <c r="P119">
        <v>5.288462</v>
      </c>
      <c r="Q119" s="14">
        <f t="shared" ref="Q119:Q129" si="99">P119+(R119-P119)/2</f>
        <v>6.5277259999999995</v>
      </c>
      <c r="R119">
        <v>7.7669899999999998</v>
      </c>
      <c r="S119" s="14">
        <f t="shared" ref="S119:S129" si="100">R119+(T119-R119)/2</f>
        <v>9.5009499999999996</v>
      </c>
      <c r="T119">
        <v>11.234909999999999</v>
      </c>
      <c r="U119" s="14">
        <f t="shared" ref="U119:U129" si="101">T119+(V119-T119)/2</f>
        <v>11.63336</v>
      </c>
      <c r="V119">
        <v>12.03181</v>
      </c>
      <c r="W119">
        <v>13.35778</v>
      </c>
      <c r="X119">
        <v>12.56997</v>
      </c>
      <c r="Y119">
        <v>14.225720000000001</v>
      </c>
      <c r="Z119">
        <v>12.25201</v>
      </c>
      <c r="AA119" s="14">
        <f t="shared" ref="AA119:AA129" si="102">Z119+(AC119-Z119)/3</f>
        <v>11.254087333333333</v>
      </c>
      <c r="AB119" s="14">
        <f t="shared" ref="AB119:AB129" si="103">Z119+(AC119-Z119)*2/3</f>
        <v>10.256164666666667</v>
      </c>
      <c r="AC119">
        <v>9.2582419999999992</v>
      </c>
      <c r="AD119" s="14">
        <f t="shared" ref="AD119:AD129" si="104">AC119+(AE119-AC119)/2</f>
        <v>9.7628109999999992</v>
      </c>
      <c r="AE119">
        <v>10.267379999999999</v>
      </c>
      <c r="AF119">
        <v>10.256410000000001</v>
      </c>
      <c r="AG119" s="14">
        <f t="shared" ref="AG119:AG129" si="105">AF119+(AH119-AF119)/2</f>
        <v>11.78185</v>
      </c>
      <c r="AH119">
        <v>13.30729</v>
      </c>
      <c r="AI119">
        <v>14.12533</v>
      </c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31">
        <f t="shared" ref="BG119" si="106">U119-R119</f>
        <v>3.8663699999999999</v>
      </c>
      <c r="BH119" s="31">
        <f t="shared" ref="BH119" si="107">W119-U119</f>
        <v>1.7244200000000003</v>
      </c>
    </row>
    <row r="120" spans="1:60" s="2" customFormat="1" ht="14.4" x14ac:dyDescent="0.3">
      <c r="A120" t="s">
        <v>161</v>
      </c>
      <c r="B120" t="s">
        <v>162</v>
      </c>
      <c r="D120" s="12">
        <f t="shared" si="94"/>
        <v>10.865880000000001</v>
      </c>
      <c r="E120" s="12">
        <f t="shared" si="95"/>
        <v>6.8096105000000007</v>
      </c>
      <c r="F120" s="12">
        <f t="shared" si="96"/>
        <v>-4.6240500000000004</v>
      </c>
      <c r="G120" s="12">
        <f t="shared" si="97"/>
        <v>-0.67904764890737879</v>
      </c>
      <c r="I120" s="11"/>
      <c r="J120" s="11"/>
      <c r="K120" s="11"/>
      <c r="L120">
        <v>1.4035089999999999</v>
      </c>
      <c r="M120" s="14">
        <f t="shared" si="98"/>
        <v>2.0531060000000001</v>
      </c>
      <c r="N120">
        <v>2.7027030000000001</v>
      </c>
      <c r="O120" s="14">
        <f t="shared" si="98"/>
        <v>4.0562695</v>
      </c>
      <c r="P120">
        <v>5.4098360000000003</v>
      </c>
      <c r="Q120" s="14">
        <f t="shared" si="99"/>
        <v>5.5504464999999996</v>
      </c>
      <c r="R120">
        <v>5.6910569999999998</v>
      </c>
      <c r="S120" s="14">
        <f t="shared" si="100"/>
        <v>8.2430334999999992</v>
      </c>
      <c r="T120">
        <v>10.79501</v>
      </c>
      <c r="U120" s="14">
        <f t="shared" si="101"/>
        <v>10.865880000000001</v>
      </c>
      <c r="V120">
        <v>10.93675</v>
      </c>
      <c r="W120">
        <v>11.464560000000001</v>
      </c>
      <c r="X120">
        <v>11.070869999999999</v>
      </c>
      <c r="Y120">
        <v>10.455260000000001</v>
      </c>
      <c r="Z120">
        <v>10.45016</v>
      </c>
      <c r="AA120" s="14">
        <f t="shared" si="102"/>
        <v>9.0473833333333342</v>
      </c>
      <c r="AB120" s="14">
        <f t="shared" si="103"/>
        <v>7.6446066666666663</v>
      </c>
      <c r="AC120">
        <v>6.2418300000000002</v>
      </c>
      <c r="AD120" s="14">
        <f t="shared" si="104"/>
        <v>6.4039040000000007</v>
      </c>
      <c r="AE120">
        <v>6.5659780000000003</v>
      </c>
      <c r="AF120">
        <v>6.9359760000000001</v>
      </c>
      <c r="AG120" s="14">
        <f t="shared" si="105"/>
        <v>7.5230474999999997</v>
      </c>
      <c r="AH120">
        <v>8.1101189999999992</v>
      </c>
      <c r="AI120">
        <v>8.2732729999999997</v>
      </c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31">
        <f t="shared" ref="BG120:BG129" si="108">U120-R120</f>
        <v>5.1748230000000008</v>
      </c>
      <c r="BH120" s="31">
        <f t="shared" ref="BH120:BH129" si="109">W120-U120</f>
        <v>0.59867999999999988</v>
      </c>
    </row>
    <row r="121" spans="1:60" s="2" customFormat="1" ht="14.4" x14ac:dyDescent="0.3">
      <c r="A121" t="s">
        <v>163</v>
      </c>
      <c r="B121" t="s">
        <v>164</v>
      </c>
      <c r="D121" s="12">
        <f t="shared" si="94"/>
        <v>16.487130000000001</v>
      </c>
      <c r="E121" s="12">
        <f t="shared" si="95"/>
        <v>9.9356860000000005</v>
      </c>
      <c r="F121" s="12">
        <f t="shared" si="96"/>
        <v>-8.0857690000000009</v>
      </c>
      <c r="G121" s="12">
        <f t="shared" si="97"/>
        <v>-0.81381084305603058</v>
      </c>
      <c r="I121" s="11"/>
      <c r="J121" s="11"/>
      <c r="K121" s="11"/>
      <c r="L121">
        <v>2.6666669999999999</v>
      </c>
      <c r="M121" s="14">
        <f t="shared" si="98"/>
        <v>3.6540084999999998</v>
      </c>
      <c r="N121">
        <v>4.6413500000000001</v>
      </c>
      <c r="O121" s="14">
        <f t="shared" si="98"/>
        <v>6.551444</v>
      </c>
      <c r="P121">
        <v>8.4615379999999991</v>
      </c>
      <c r="Q121" s="14">
        <f t="shared" si="99"/>
        <v>8.3674594999999989</v>
      </c>
      <c r="R121">
        <v>8.2733810000000005</v>
      </c>
      <c r="S121" s="14">
        <f t="shared" si="100"/>
        <v>12.345905500000001</v>
      </c>
      <c r="T121">
        <v>16.418430000000001</v>
      </c>
      <c r="U121" s="14">
        <f t="shared" si="101"/>
        <v>16.487130000000001</v>
      </c>
      <c r="V121">
        <v>16.55583</v>
      </c>
      <c r="W121">
        <v>17.654900000000001</v>
      </c>
      <c r="X121">
        <v>14.813560000000001</v>
      </c>
      <c r="Y121">
        <v>13.9404</v>
      </c>
      <c r="Z121">
        <v>14.109590000000001</v>
      </c>
      <c r="AA121" s="14">
        <f t="shared" si="102"/>
        <v>12.206847</v>
      </c>
      <c r="AB121" s="14">
        <f t="shared" si="103"/>
        <v>10.304104000000001</v>
      </c>
      <c r="AC121">
        <v>8.4013609999999996</v>
      </c>
      <c r="AD121" s="14">
        <f t="shared" si="104"/>
        <v>8.1292519999999993</v>
      </c>
      <c r="AE121">
        <v>7.8571429999999998</v>
      </c>
      <c r="AF121">
        <v>8.533334</v>
      </c>
      <c r="AG121" s="14">
        <f t="shared" si="105"/>
        <v>9.0278135000000006</v>
      </c>
      <c r="AH121">
        <v>9.5222929999999995</v>
      </c>
      <c r="AI121">
        <v>9.34375</v>
      </c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31">
        <f t="shared" si="108"/>
        <v>8.213749</v>
      </c>
      <c r="BH121" s="31">
        <f t="shared" si="109"/>
        <v>1.1677700000000009</v>
      </c>
    </row>
    <row r="122" spans="1:60" s="2" customFormat="1" ht="14.4" x14ac:dyDescent="0.3">
      <c r="A122" t="s">
        <v>165</v>
      </c>
      <c r="B122" t="s">
        <v>166</v>
      </c>
      <c r="D122" s="12">
        <f t="shared" si="94"/>
        <v>10.729005000000001</v>
      </c>
      <c r="E122" s="12">
        <f t="shared" si="95"/>
        <v>7.0396850000000004</v>
      </c>
      <c r="F122" s="12">
        <f t="shared" si="96"/>
        <v>-5.7290050000000008</v>
      </c>
      <c r="G122" s="12">
        <f t="shared" si="97"/>
        <v>-0.81381553293932907</v>
      </c>
      <c r="I122" s="11"/>
      <c r="J122" s="11"/>
      <c r="K122" s="11"/>
      <c r="L122">
        <v>1.4056219999999999</v>
      </c>
      <c r="M122" s="14">
        <f t="shared" si="98"/>
        <v>2.0620340000000001</v>
      </c>
      <c r="N122">
        <v>2.7184460000000001</v>
      </c>
      <c r="O122" s="14">
        <f t="shared" si="98"/>
        <v>3.6893199999999999</v>
      </c>
      <c r="P122">
        <v>4.6601939999999997</v>
      </c>
      <c r="Q122" s="14">
        <f t="shared" si="99"/>
        <v>5.293768</v>
      </c>
      <c r="R122">
        <v>5.9273420000000003</v>
      </c>
      <c r="S122" s="14">
        <f t="shared" si="100"/>
        <v>8.4957810000000009</v>
      </c>
      <c r="T122">
        <v>11.064220000000001</v>
      </c>
      <c r="U122" s="14">
        <f t="shared" si="101"/>
        <v>10.729005000000001</v>
      </c>
      <c r="V122">
        <v>10.393789999999999</v>
      </c>
      <c r="W122">
        <v>9.3150680000000001</v>
      </c>
      <c r="X122">
        <v>9.6564200000000007</v>
      </c>
      <c r="Y122">
        <v>9.0217390000000002</v>
      </c>
      <c r="Z122">
        <v>9.0090090000000007</v>
      </c>
      <c r="AA122" s="14">
        <f t="shared" si="102"/>
        <v>7.6726726666666671</v>
      </c>
      <c r="AB122" s="14">
        <f t="shared" si="103"/>
        <v>6.3363363333333336</v>
      </c>
      <c r="AC122">
        <v>5</v>
      </c>
      <c r="AD122" s="14">
        <f t="shared" si="104"/>
        <v>5.1612904999999998</v>
      </c>
      <c r="AE122">
        <v>5.3225809999999996</v>
      </c>
      <c r="AF122">
        <v>5.9059239999999997</v>
      </c>
      <c r="AG122" s="14">
        <f t="shared" si="105"/>
        <v>6.3713294999999999</v>
      </c>
      <c r="AH122">
        <v>6.836735</v>
      </c>
      <c r="AI122">
        <v>7.1768710000000002</v>
      </c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31">
        <f t="shared" si="108"/>
        <v>4.8016630000000005</v>
      </c>
      <c r="BH122" s="31">
        <f t="shared" si="109"/>
        <v>-1.4139370000000007</v>
      </c>
    </row>
    <row r="123" spans="1:60" s="2" customFormat="1" ht="14.4" x14ac:dyDescent="0.3">
      <c r="A123" t="s">
        <v>167</v>
      </c>
      <c r="B123" t="s">
        <v>168</v>
      </c>
      <c r="D123" s="12">
        <f t="shared" si="94"/>
        <v>10.27238</v>
      </c>
      <c r="E123" s="12">
        <f t="shared" si="95"/>
        <v>6.2225774999999999</v>
      </c>
      <c r="F123" s="12">
        <f t="shared" si="96"/>
        <v>-3.976496</v>
      </c>
      <c r="G123" s="12">
        <f t="shared" si="97"/>
        <v>-0.63904322605865493</v>
      </c>
      <c r="I123" s="11"/>
      <c r="J123" s="11"/>
      <c r="K123" s="11"/>
      <c r="L123">
        <v>1.388889</v>
      </c>
      <c r="M123" s="14">
        <f t="shared" si="98"/>
        <v>2.2302805000000001</v>
      </c>
      <c r="N123">
        <v>3.071672</v>
      </c>
      <c r="O123" s="14">
        <f t="shared" si="98"/>
        <v>4.0498025000000002</v>
      </c>
      <c r="P123">
        <v>5.027933</v>
      </c>
      <c r="Q123" s="14">
        <f t="shared" si="99"/>
        <v>5.6806330000000003</v>
      </c>
      <c r="R123">
        <v>6.3333329999999997</v>
      </c>
      <c r="S123" s="14">
        <f t="shared" si="100"/>
        <v>8.3301665000000007</v>
      </c>
      <c r="T123">
        <v>10.327</v>
      </c>
      <c r="U123" s="14">
        <f t="shared" si="101"/>
        <v>10.27238</v>
      </c>
      <c r="V123">
        <v>10.21776</v>
      </c>
      <c r="W123">
        <v>11.146140000000001</v>
      </c>
      <c r="X123">
        <v>10.087429999999999</v>
      </c>
      <c r="Y123">
        <v>10.32931</v>
      </c>
      <c r="Z123">
        <v>9.5179379999999991</v>
      </c>
      <c r="AA123" s="14">
        <f t="shared" si="102"/>
        <v>8.4439199999999985</v>
      </c>
      <c r="AB123" s="14">
        <f t="shared" si="103"/>
        <v>7.3699019999999997</v>
      </c>
      <c r="AC123">
        <v>6.295884</v>
      </c>
      <c r="AD123" s="14">
        <f t="shared" si="104"/>
        <v>6.6484814999999999</v>
      </c>
      <c r="AE123">
        <v>7.0010789999999998</v>
      </c>
      <c r="AF123">
        <v>4.5754710000000003</v>
      </c>
      <c r="AG123" s="14">
        <f t="shared" si="105"/>
        <v>4.9253499999999999</v>
      </c>
      <c r="AH123">
        <v>5.2752290000000004</v>
      </c>
      <c r="AI123">
        <v>5.1363640000000004</v>
      </c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31">
        <f t="shared" si="108"/>
        <v>3.9390470000000004</v>
      </c>
      <c r="BH123" s="31">
        <f t="shared" si="109"/>
        <v>0.87376000000000076</v>
      </c>
    </row>
    <row r="124" spans="1:60" s="2" customFormat="1" ht="14.4" x14ac:dyDescent="0.3">
      <c r="A124" t="s">
        <v>169</v>
      </c>
      <c r="B124" t="s">
        <v>170</v>
      </c>
      <c r="D124" s="12">
        <f t="shared" si="94"/>
        <v>9.5969040000000003</v>
      </c>
      <c r="E124" s="12">
        <f t="shared" si="95"/>
        <v>6.5535710000000007</v>
      </c>
      <c r="F124" s="12">
        <f t="shared" si="96"/>
        <v>-6.047797000000001</v>
      </c>
      <c r="G124" s="12">
        <f t="shared" si="97"/>
        <v>-0.92282467070243079</v>
      </c>
      <c r="I124" s="11"/>
      <c r="J124" s="11"/>
      <c r="K124" s="11"/>
      <c r="L124">
        <v>1.0126580000000001</v>
      </c>
      <c r="M124" s="14">
        <f t="shared" si="98"/>
        <v>1.4915505</v>
      </c>
      <c r="N124">
        <v>1.9704429999999999</v>
      </c>
      <c r="O124" s="14">
        <f t="shared" si="98"/>
        <v>3.0433329999999996</v>
      </c>
      <c r="P124">
        <v>4.1162229999999997</v>
      </c>
      <c r="Q124" s="14">
        <f t="shared" si="99"/>
        <v>4.9718644999999997</v>
      </c>
      <c r="R124">
        <v>5.8275059999999996</v>
      </c>
      <c r="S124" s="14">
        <f t="shared" si="100"/>
        <v>8.2094579999999997</v>
      </c>
      <c r="T124">
        <v>10.59141</v>
      </c>
      <c r="U124" s="14">
        <f t="shared" si="101"/>
        <v>9.5969040000000003</v>
      </c>
      <c r="V124">
        <v>8.6023980000000009</v>
      </c>
      <c r="W124">
        <v>9.7461459999999995</v>
      </c>
      <c r="X124">
        <v>8.2666660000000007</v>
      </c>
      <c r="Y124">
        <v>7.8935690000000003</v>
      </c>
      <c r="Z124">
        <v>7.6116070000000002</v>
      </c>
      <c r="AA124" s="14">
        <f t="shared" si="102"/>
        <v>6.2574403333333333</v>
      </c>
      <c r="AB124" s="14">
        <f t="shared" si="103"/>
        <v>4.9032736666666672</v>
      </c>
      <c r="AC124">
        <v>3.5491069999999998</v>
      </c>
      <c r="AD124" s="14">
        <f t="shared" si="104"/>
        <v>3.9206209999999997</v>
      </c>
      <c r="AE124">
        <v>4.292135</v>
      </c>
      <c r="AF124">
        <v>4.7505420000000003</v>
      </c>
      <c r="AG124" s="14">
        <f t="shared" si="105"/>
        <v>5.0217144999999999</v>
      </c>
      <c r="AH124">
        <v>5.2928870000000003</v>
      </c>
      <c r="AI124">
        <v>5.51579</v>
      </c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31">
        <f t="shared" si="108"/>
        <v>3.7693980000000007</v>
      </c>
      <c r="BH124" s="31">
        <f t="shared" si="109"/>
        <v>0.14924199999999921</v>
      </c>
    </row>
    <row r="125" spans="1:60" s="2" customFormat="1" ht="14.4" x14ac:dyDescent="0.3">
      <c r="A125" t="s">
        <v>171</v>
      </c>
      <c r="B125" t="s">
        <v>168</v>
      </c>
      <c r="D125" s="12">
        <f t="shared" si="94"/>
        <v>10.27238</v>
      </c>
      <c r="E125" s="12">
        <f t="shared" si="95"/>
        <v>6.2225774999999999</v>
      </c>
      <c r="F125" s="12">
        <f t="shared" si="96"/>
        <v>-3.976496</v>
      </c>
      <c r="G125" s="12">
        <f t="shared" si="97"/>
        <v>-0.63904322605865493</v>
      </c>
      <c r="I125" s="11"/>
      <c r="J125" s="11"/>
      <c r="K125" s="11"/>
      <c r="L125">
        <v>1.388889</v>
      </c>
      <c r="M125" s="14">
        <f t="shared" si="98"/>
        <v>2.2302805000000001</v>
      </c>
      <c r="N125">
        <v>3.071672</v>
      </c>
      <c r="O125" s="14">
        <f t="shared" si="98"/>
        <v>4.0498025000000002</v>
      </c>
      <c r="P125">
        <v>5.027933</v>
      </c>
      <c r="Q125" s="14">
        <f t="shared" si="99"/>
        <v>5.6806330000000003</v>
      </c>
      <c r="R125">
        <v>6.3333329999999997</v>
      </c>
      <c r="S125" s="14">
        <f t="shared" si="100"/>
        <v>8.3301665000000007</v>
      </c>
      <c r="T125">
        <v>10.327</v>
      </c>
      <c r="U125" s="14">
        <f t="shared" si="101"/>
        <v>10.27238</v>
      </c>
      <c r="V125">
        <v>10.21776</v>
      </c>
      <c r="W125">
        <v>11.146140000000001</v>
      </c>
      <c r="X125">
        <v>10.087429999999999</v>
      </c>
      <c r="Y125">
        <v>10.32931</v>
      </c>
      <c r="Z125">
        <v>9.5179379999999991</v>
      </c>
      <c r="AA125" s="14">
        <f t="shared" si="102"/>
        <v>8.4439199999999985</v>
      </c>
      <c r="AB125" s="14">
        <f t="shared" si="103"/>
        <v>7.3699019999999997</v>
      </c>
      <c r="AC125">
        <v>6.295884</v>
      </c>
      <c r="AD125" s="14">
        <f t="shared" si="104"/>
        <v>6.6484814999999999</v>
      </c>
      <c r="AE125">
        <v>7.0010789999999998</v>
      </c>
      <c r="AF125">
        <v>6.7153280000000004</v>
      </c>
      <c r="AG125" s="14">
        <f t="shared" si="105"/>
        <v>7.5362349999999996</v>
      </c>
      <c r="AH125">
        <v>8.3571419999999996</v>
      </c>
      <c r="AI125">
        <v>7.9720279999999999</v>
      </c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31">
        <f t="shared" si="108"/>
        <v>3.9390470000000004</v>
      </c>
      <c r="BH125" s="31">
        <f t="shared" si="109"/>
        <v>0.87376000000000076</v>
      </c>
    </row>
    <row r="126" spans="1:60" s="2" customFormat="1" ht="14.4" x14ac:dyDescent="0.3">
      <c r="A126" t="s">
        <v>172</v>
      </c>
      <c r="B126" t="s">
        <v>173</v>
      </c>
      <c r="D126" s="12">
        <f t="shared" si="94"/>
        <v>15.52777</v>
      </c>
      <c r="E126" s="12">
        <f t="shared" si="95"/>
        <v>9.9802049999999998</v>
      </c>
      <c r="F126" s="12">
        <f t="shared" si="96"/>
        <v>-2.9745799999999996</v>
      </c>
      <c r="G126" s="12">
        <f t="shared" si="97"/>
        <v>-0.29804798598826371</v>
      </c>
      <c r="I126" s="11"/>
      <c r="J126" s="11"/>
      <c r="K126" s="11"/>
      <c r="L126">
        <v>1.969365</v>
      </c>
      <c r="M126" s="14">
        <f t="shared" si="98"/>
        <v>3.1352200000000003</v>
      </c>
      <c r="N126">
        <v>4.301075</v>
      </c>
      <c r="O126" s="14">
        <f t="shared" si="98"/>
        <v>5.5475650000000005</v>
      </c>
      <c r="P126">
        <v>6.7940550000000002</v>
      </c>
      <c r="Q126" s="14">
        <f t="shared" si="99"/>
        <v>8.1740975000000002</v>
      </c>
      <c r="R126">
        <v>9.5541400000000003</v>
      </c>
      <c r="S126" s="14">
        <f t="shared" si="100"/>
        <v>12.189385000000001</v>
      </c>
      <c r="T126">
        <v>14.824630000000001</v>
      </c>
      <c r="U126" s="14">
        <f t="shared" si="101"/>
        <v>15.52777</v>
      </c>
      <c r="V126">
        <v>16.230910000000002</v>
      </c>
      <c r="W126">
        <v>15.375400000000001</v>
      </c>
      <c r="X126">
        <v>14.72917</v>
      </c>
      <c r="Y126">
        <v>15.55785</v>
      </c>
      <c r="Z126">
        <v>16.773499999999999</v>
      </c>
      <c r="AA126" s="14">
        <f t="shared" si="102"/>
        <v>15.366729999999999</v>
      </c>
      <c r="AB126" s="14">
        <f t="shared" si="103"/>
        <v>13.959960000000001</v>
      </c>
      <c r="AC126">
        <v>12.553190000000001</v>
      </c>
      <c r="AD126" s="14">
        <f t="shared" si="104"/>
        <v>12.939730000000001</v>
      </c>
      <c r="AE126">
        <v>13.326269999999999</v>
      </c>
      <c r="AF126">
        <v>13.948499999999999</v>
      </c>
      <c r="AG126" s="14">
        <f t="shared" si="105"/>
        <v>14.919035000000001</v>
      </c>
      <c r="AH126">
        <v>15.889570000000001</v>
      </c>
      <c r="AI126">
        <v>15.79477</v>
      </c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31">
        <f t="shared" si="108"/>
        <v>5.97363</v>
      </c>
      <c r="BH126" s="31">
        <f t="shared" si="109"/>
        <v>-0.15236999999999945</v>
      </c>
    </row>
    <row r="127" spans="1:60" s="2" customFormat="1" ht="14.4" x14ac:dyDescent="0.3">
      <c r="A127" t="s">
        <v>174</v>
      </c>
      <c r="B127" t="s">
        <v>175</v>
      </c>
      <c r="D127" s="12">
        <f t="shared" si="94"/>
        <v>13.87532</v>
      </c>
      <c r="E127" s="12">
        <f t="shared" si="95"/>
        <v>7.3847185</v>
      </c>
      <c r="F127" s="12">
        <f t="shared" si="96"/>
        <v>-3.2359299999999998</v>
      </c>
      <c r="G127" s="12">
        <f t="shared" si="97"/>
        <v>-0.43819273544414722</v>
      </c>
      <c r="I127" s="11"/>
      <c r="J127" s="11"/>
      <c r="K127" s="11"/>
      <c r="L127">
        <v>2.724796</v>
      </c>
      <c r="M127" s="14">
        <f t="shared" si="98"/>
        <v>3.7817530000000001</v>
      </c>
      <c r="N127">
        <v>4.8387099999999998</v>
      </c>
      <c r="O127" s="14">
        <f t="shared" si="98"/>
        <v>6.4906015000000004</v>
      </c>
      <c r="P127">
        <v>8.142493</v>
      </c>
      <c r="Q127" s="14">
        <f t="shared" si="99"/>
        <v>9.0079554999999996</v>
      </c>
      <c r="R127">
        <v>9.8734179999999991</v>
      </c>
      <c r="S127" s="14">
        <f t="shared" si="100"/>
        <v>12.410999</v>
      </c>
      <c r="T127">
        <v>14.94858</v>
      </c>
      <c r="U127" s="14">
        <f t="shared" si="101"/>
        <v>13.87532</v>
      </c>
      <c r="V127">
        <v>12.802060000000001</v>
      </c>
      <c r="W127">
        <v>12.2668</v>
      </c>
      <c r="X127">
        <v>13.62468</v>
      </c>
      <c r="Y127">
        <v>14.087400000000001</v>
      </c>
      <c r="Z127">
        <v>14.151899999999999</v>
      </c>
      <c r="AA127" s="14">
        <f t="shared" si="102"/>
        <v>12.981063333333333</v>
      </c>
      <c r="AB127" s="14">
        <f t="shared" si="103"/>
        <v>11.810226666666667</v>
      </c>
      <c r="AC127">
        <v>10.639390000000001</v>
      </c>
      <c r="AD127" s="14">
        <f t="shared" si="104"/>
        <v>10.787675</v>
      </c>
      <c r="AE127">
        <v>10.93596</v>
      </c>
      <c r="AF127">
        <v>11.37157</v>
      </c>
      <c r="AG127" s="14">
        <f t="shared" si="105"/>
        <v>12.050519999999999</v>
      </c>
      <c r="AH127">
        <v>12.729469999999999</v>
      </c>
      <c r="AI127">
        <v>13.00995</v>
      </c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31">
        <f t="shared" si="108"/>
        <v>4.0019020000000012</v>
      </c>
      <c r="BH127" s="31">
        <f t="shared" si="109"/>
        <v>-1.6085200000000004</v>
      </c>
    </row>
    <row r="128" spans="1:60" s="2" customFormat="1" ht="14.4" x14ac:dyDescent="0.3">
      <c r="A128" t="s">
        <v>176</v>
      </c>
      <c r="B128" t="s">
        <v>177</v>
      </c>
      <c r="D128" s="12">
        <f t="shared" si="94"/>
        <v>7.5825320000000005</v>
      </c>
      <c r="E128" s="12">
        <f t="shared" si="95"/>
        <v>4.3011465000000006</v>
      </c>
      <c r="F128" s="12">
        <f t="shared" si="96"/>
        <v>-1.8047540000000009</v>
      </c>
      <c r="G128" s="12">
        <f t="shared" si="97"/>
        <v>-0.41959835592672806</v>
      </c>
      <c r="I128" s="11"/>
      <c r="J128" s="11"/>
      <c r="K128" s="11"/>
      <c r="L128">
        <v>1.4084509999999999</v>
      </c>
      <c r="M128" s="14">
        <f t="shared" si="98"/>
        <v>2.0375589999999999</v>
      </c>
      <c r="N128">
        <v>2.6666669999999999</v>
      </c>
      <c r="O128" s="14">
        <f t="shared" si="98"/>
        <v>3.2813854999999998</v>
      </c>
      <c r="P128">
        <v>3.8961039999999998</v>
      </c>
      <c r="Q128" s="14">
        <f t="shared" si="99"/>
        <v>4.5121545000000003</v>
      </c>
      <c r="R128">
        <v>5.1282050000000003</v>
      </c>
      <c r="S128" s="14">
        <f t="shared" si="100"/>
        <v>6.4381944999999998</v>
      </c>
      <c r="T128">
        <v>7.7481840000000002</v>
      </c>
      <c r="U128" s="14">
        <f t="shared" si="101"/>
        <v>7.5825320000000005</v>
      </c>
      <c r="V128">
        <v>7.4168799999999999</v>
      </c>
      <c r="W128">
        <v>7.4906370000000004</v>
      </c>
      <c r="X128">
        <v>9.523809</v>
      </c>
      <c r="Y128">
        <v>10.84337</v>
      </c>
      <c r="Z128">
        <v>11.309519999999999</v>
      </c>
      <c r="AA128" s="14">
        <f t="shared" si="102"/>
        <v>9.4656059999999993</v>
      </c>
      <c r="AB128" s="14">
        <f t="shared" si="103"/>
        <v>7.6216919999999995</v>
      </c>
      <c r="AC128">
        <v>5.7777779999999996</v>
      </c>
      <c r="AD128" s="14">
        <f t="shared" si="104"/>
        <v>5.7460315</v>
      </c>
      <c r="AE128">
        <v>5.7142850000000003</v>
      </c>
      <c r="AF128">
        <v>6.0416670000000003</v>
      </c>
      <c r="AG128" s="14">
        <f t="shared" si="105"/>
        <v>6.5259885000000004</v>
      </c>
      <c r="AH128">
        <v>7.0103099999999996</v>
      </c>
      <c r="AI128">
        <v>7.1578949999999999</v>
      </c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31">
        <f t="shared" si="108"/>
        <v>2.4543270000000001</v>
      </c>
      <c r="BH128" s="31">
        <f t="shared" si="109"/>
        <v>-9.189500000000006E-2</v>
      </c>
    </row>
    <row r="129" spans="1:60" s="2" customFormat="1" ht="14.4" x14ac:dyDescent="0.3">
      <c r="A129" t="s">
        <v>178</v>
      </c>
      <c r="B129" t="s">
        <v>179</v>
      </c>
      <c r="D129" s="12">
        <f t="shared" si="94"/>
        <v>11.392635</v>
      </c>
      <c r="E129" s="12">
        <f t="shared" si="95"/>
        <v>7.4071280000000002</v>
      </c>
      <c r="F129" s="12">
        <f t="shared" si="96"/>
        <v>-2.0137529999999995</v>
      </c>
      <c r="G129" s="12">
        <f t="shared" si="97"/>
        <v>-0.2718669098198383</v>
      </c>
      <c r="I129" s="11"/>
      <c r="J129" s="11"/>
      <c r="K129" s="11"/>
      <c r="L129">
        <v>2.34375</v>
      </c>
      <c r="M129" s="14">
        <f t="shared" si="98"/>
        <v>2.9834689999999999</v>
      </c>
      <c r="N129">
        <v>3.6231879999999999</v>
      </c>
      <c r="O129" s="14">
        <f t="shared" si="98"/>
        <v>3.9855070000000001</v>
      </c>
      <c r="P129">
        <v>4.3478260000000004</v>
      </c>
      <c r="Q129" s="14">
        <f t="shared" si="99"/>
        <v>4.8950015000000002</v>
      </c>
      <c r="R129">
        <v>5.442177</v>
      </c>
      <c r="S129" s="14">
        <f t="shared" si="100"/>
        <v>8.1474434999999996</v>
      </c>
      <c r="T129">
        <v>10.85271</v>
      </c>
      <c r="U129" s="14">
        <f t="shared" si="101"/>
        <v>11.392635</v>
      </c>
      <c r="V129">
        <v>11.93256</v>
      </c>
      <c r="W129">
        <v>11.942170000000001</v>
      </c>
      <c r="X129">
        <v>12.32704</v>
      </c>
      <c r="Y129">
        <v>12.625</v>
      </c>
      <c r="Z129">
        <v>13.630570000000001</v>
      </c>
      <c r="AA129" s="14">
        <f t="shared" si="102"/>
        <v>12.213340666666667</v>
      </c>
      <c r="AB129" s="14">
        <f t="shared" si="103"/>
        <v>10.796111333333334</v>
      </c>
      <c r="AC129">
        <v>9.3788820000000008</v>
      </c>
      <c r="AD129" s="14">
        <f t="shared" si="104"/>
        <v>9.6894410000000004</v>
      </c>
      <c r="AE129">
        <v>10</v>
      </c>
      <c r="AF129">
        <v>10.11834</v>
      </c>
      <c r="AG129" s="14">
        <f t="shared" si="105"/>
        <v>11.228760000000001</v>
      </c>
      <c r="AH129">
        <v>12.339180000000001</v>
      </c>
      <c r="AI129">
        <v>11.966290000000001</v>
      </c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31">
        <f t="shared" si="108"/>
        <v>5.9504580000000002</v>
      </c>
      <c r="BH129" s="31">
        <f t="shared" si="109"/>
        <v>0.54953500000000055</v>
      </c>
    </row>
    <row r="130" spans="1:60" s="2" customFormat="1" x14ac:dyDescent="0.25">
      <c r="A130" s="15" t="s">
        <v>53</v>
      </c>
      <c r="B130" s="15" t="s">
        <v>199</v>
      </c>
      <c r="D130" s="12"/>
      <c r="E130" s="12"/>
      <c r="F130" s="12"/>
      <c r="G130" s="12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</row>
    <row r="131" spans="1:60" s="2" customFormat="1" ht="14.4" x14ac:dyDescent="0.3">
      <c r="A131" t="s">
        <v>181</v>
      </c>
      <c r="B131" t="s">
        <v>182</v>
      </c>
      <c r="D131" s="12">
        <f t="shared" ref="D131:D139" si="110">U131</f>
        <v>4.6272493573264777</v>
      </c>
      <c r="E131" s="12">
        <f t="shared" ref="E131:E139" si="111">U131-O131</f>
        <v>2.6253687916041279</v>
      </c>
      <c r="F131" s="12">
        <f t="shared" ref="F131:F139" si="112">AC131-U131</f>
        <v>-1.4499918322428655</v>
      </c>
      <c r="G131" s="12">
        <f t="shared" ref="G131:G139" si="113">F131/E131</f>
        <v>-0.55230024706620562</v>
      </c>
      <c r="I131" s="19">
        <v>1.1833580238099488</v>
      </c>
      <c r="J131" s="20">
        <v>1.3197784474620158</v>
      </c>
      <c r="K131" s="20">
        <v>1.4561988711140825</v>
      </c>
      <c r="L131" s="20">
        <v>1.5926192947661493</v>
      </c>
      <c r="M131" s="20">
        <v>1.7290397184182162</v>
      </c>
      <c r="N131" s="20">
        <v>1.8654601420702832</v>
      </c>
      <c r="O131" s="20">
        <v>2.0018805657223497</v>
      </c>
      <c r="P131" s="20">
        <v>2.1383009893744167</v>
      </c>
      <c r="Q131" s="20">
        <v>2.2747214130264837</v>
      </c>
      <c r="R131" s="20">
        <v>2.4111418366785502</v>
      </c>
      <c r="S131" s="20">
        <v>2.5475622603306176</v>
      </c>
      <c r="T131" s="21">
        <v>2.6839826839826841</v>
      </c>
      <c r="U131" s="21">
        <v>4.6272493573264777</v>
      </c>
      <c r="V131" s="21">
        <v>5.1259774109470024</v>
      </c>
      <c r="W131" s="21">
        <v>4.2372881355932206</v>
      </c>
      <c r="X131" s="21">
        <v>4.5068027210884356</v>
      </c>
      <c r="Y131" s="21">
        <v>4.1272570937231299</v>
      </c>
      <c r="Z131" s="21">
        <v>4.5571797076526224</v>
      </c>
      <c r="AA131" s="21">
        <v>4.3177892918825567</v>
      </c>
      <c r="AB131" s="21">
        <v>3.5072711719418304</v>
      </c>
      <c r="AC131" s="21">
        <v>3.1772575250836121</v>
      </c>
      <c r="AD131" s="21">
        <v>3.4341782502044156</v>
      </c>
      <c r="AE131" s="21">
        <v>3.1300160513643656</v>
      </c>
      <c r="AF131" s="21">
        <v>4.4374009508716323</v>
      </c>
      <c r="AG131" s="21">
        <v>3.7878787878787881</v>
      </c>
      <c r="AH131" s="21">
        <v>3.7965072133637059</v>
      </c>
      <c r="AI131" s="21">
        <v>4.1952707856598019</v>
      </c>
      <c r="AJ131" s="21">
        <v>4.3511450381679388</v>
      </c>
      <c r="AK131" s="21">
        <v>3.387220939183988</v>
      </c>
      <c r="AL131" s="21">
        <v>3.6042944785276072</v>
      </c>
      <c r="AM131" s="21">
        <v>3.1758326878388843</v>
      </c>
      <c r="AN131" s="21">
        <v>4.0752351097178678</v>
      </c>
      <c r="AO131" s="21">
        <v>4.2340261739799843</v>
      </c>
      <c r="AP131" s="21">
        <v>4.1947565543071157</v>
      </c>
      <c r="AQ131" s="21">
        <v>5.5895865237366005</v>
      </c>
      <c r="AR131" s="21">
        <v>6.0402684563758395</v>
      </c>
      <c r="AS131" s="21">
        <v>5.0147492625368724</v>
      </c>
      <c r="AT131" s="21">
        <v>3.7010676156583631</v>
      </c>
      <c r="AU131" s="21">
        <v>3.5890218156228006</v>
      </c>
      <c r="AV131" s="21">
        <v>4.5903954802259888</v>
      </c>
      <c r="AW131" s="21">
        <v>3.884180790960452</v>
      </c>
      <c r="AX131" s="21">
        <v>3.6221590909090908</v>
      </c>
      <c r="AY131" s="11"/>
      <c r="AZ131" s="11"/>
      <c r="BA131" s="11"/>
      <c r="BB131" s="11"/>
      <c r="BC131" s="11"/>
      <c r="BD131" s="11"/>
      <c r="BE131" s="11"/>
      <c r="BF131" s="11"/>
      <c r="BG131" s="31">
        <f t="shared" ref="BG131" si="114">U131-R131</f>
        <v>2.2161075206479275</v>
      </c>
      <c r="BH131" s="31">
        <f t="shared" ref="BH131" si="115">W131-U131</f>
        <v>-0.38996122173325709</v>
      </c>
    </row>
    <row r="132" spans="1:60" s="2" customFormat="1" ht="14.4" x14ac:dyDescent="0.3">
      <c r="A132" t="s">
        <v>183</v>
      </c>
      <c r="B132" t="s">
        <v>184</v>
      </c>
      <c r="D132" s="12">
        <f t="shared" si="110"/>
        <v>4.4695259593679459</v>
      </c>
      <c r="E132" s="12">
        <f t="shared" si="111"/>
        <v>1.4376916996408111</v>
      </c>
      <c r="F132" s="12">
        <f t="shared" si="112"/>
        <v>-1.3391657535360424</v>
      </c>
      <c r="G132" s="12">
        <f t="shared" si="113"/>
        <v>-0.93146935039731804</v>
      </c>
      <c r="I132" s="19">
        <v>2.2696588392975494</v>
      </c>
      <c r="J132" s="20">
        <v>2.3617458392924098</v>
      </c>
      <c r="K132" s="20">
        <v>2.4538328392872701</v>
      </c>
      <c r="L132" s="20">
        <v>2.5459198392821301</v>
      </c>
      <c r="M132" s="21">
        <v>2.6380068392769904</v>
      </c>
      <c r="N132" s="21">
        <v>3.2646911099949776</v>
      </c>
      <c r="O132" s="21">
        <v>3.0318342597271348</v>
      </c>
      <c r="P132" s="21">
        <v>3.0481809242871192</v>
      </c>
      <c r="Q132" s="21">
        <v>4.0172166427546632</v>
      </c>
      <c r="R132" s="21">
        <v>3.6527514231499056</v>
      </c>
      <c r="S132" s="21">
        <v>3.3914272256241169</v>
      </c>
      <c r="T132" s="21">
        <v>3.8906901343214448</v>
      </c>
      <c r="U132" s="21">
        <v>4.4695259593679459</v>
      </c>
      <c r="V132" s="21">
        <v>5.4308797127468589</v>
      </c>
      <c r="W132" s="21">
        <v>4.2996453900709213</v>
      </c>
      <c r="X132" s="21">
        <v>3.6689038031319905</v>
      </c>
      <c r="Y132" s="21">
        <v>3.8359788359788358</v>
      </c>
      <c r="Z132" s="21">
        <v>4.0735873850197111</v>
      </c>
      <c r="AA132" s="21">
        <v>4.5596781403665618</v>
      </c>
      <c r="AB132" s="21">
        <v>3.225806451612903</v>
      </c>
      <c r="AC132" s="21">
        <v>3.1303602058319036</v>
      </c>
      <c r="AD132" s="21">
        <v>2.8246205733558178</v>
      </c>
      <c r="AE132" s="21">
        <v>2.8186274509803919</v>
      </c>
      <c r="AF132" s="21">
        <v>3.7887948407900041</v>
      </c>
      <c r="AG132" s="21">
        <v>2.6389444222311078</v>
      </c>
      <c r="AH132" s="21">
        <v>2.9493822239936227</v>
      </c>
      <c r="AI132" s="21">
        <v>2.9494949494949494</v>
      </c>
      <c r="AJ132" s="21">
        <v>3.3442088091353992</v>
      </c>
      <c r="AK132" s="21">
        <v>3.4371209057824501</v>
      </c>
      <c r="AL132" s="21">
        <v>3.4869739478957911</v>
      </c>
      <c r="AM132" s="21">
        <v>3.1085991118288252</v>
      </c>
      <c r="AN132" s="21">
        <v>3.2102728731942216</v>
      </c>
      <c r="AO132" s="21">
        <v>2.7100271002710028</v>
      </c>
      <c r="AP132" s="21">
        <v>3.4131031777167515</v>
      </c>
      <c r="AQ132" s="21">
        <v>4.6321525885558588</v>
      </c>
      <c r="AR132" s="21">
        <v>4.8073254483021746</v>
      </c>
      <c r="AS132" s="21">
        <v>4.3678160919540234</v>
      </c>
      <c r="AT132" s="21">
        <v>3.8676087764968394</v>
      </c>
      <c r="AU132" s="21">
        <v>3.4457478005865108</v>
      </c>
      <c r="AV132" s="21">
        <v>4.2097488921713451</v>
      </c>
      <c r="AW132" s="21">
        <v>3.9027982326951394</v>
      </c>
      <c r="AX132" s="21">
        <v>3.5388544326887996</v>
      </c>
      <c r="AY132" s="11"/>
      <c r="AZ132" s="11"/>
      <c r="BA132" s="11"/>
      <c r="BB132" s="11"/>
      <c r="BC132" s="11"/>
      <c r="BD132" s="11"/>
      <c r="BE132" s="11"/>
      <c r="BF132" s="11"/>
      <c r="BG132" s="31">
        <f t="shared" ref="BG132:BG139" si="116">U132-R132</f>
        <v>0.8167745362180403</v>
      </c>
      <c r="BH132" s="31">
        <f t="shared" ref="BH132:BH139" si="117">W132-U132</f>
        <v>-0.16988056929702466</v>
      </c>
    </row>
    <row r="133" spans="1:60" s="2" customFormat="1" ht="14.4" x14ac:dyDescent="0.3">
      <c r="A133" t="s">
        <v>185</v>
      </c>
      <c r="B133" t="s">
        <v>186</v>
      </c>
      <c r="D133" s="12">
        <f t="shared" si="110"/>
        <v>2.741035856573705</v>
      </c>
      <c r="E133" s="12">
        <f t="shared" si="111"/>
        <v>1.2963013047895446</v>
      </c>
      <c r="F133" s="12">
        <f t="shared" si="112"/>
        <v>0.52839496524231544</v>
      </c>
      <c r="G133" s="12">
        <f t="shared" si="113"/>
        <v>0.40761739827771037</v>
      </c>
      <c r="I133" s="19">
        <v>1.1476893662029128</v>
      </c>
      <c r="J133" s="20">
        <v>1.0866449653272614</v>
      </c>
      <c r="K133" s="20">
        <v>1.02560056445161</v>
      </c>
      <c r="L133" s="20">
        <v>0.96455616357595841</v>
      </c>
      <c r="M133" s="21">
        <v>0.90351176270030698</v>
      </c>
      <c r="N133" s="21">
        <v>1.5264527320034693</v>
      </c>
      <c r="O133" s="21">
        <v>1.4447345517841603</v>
      </c>
      <c r="P133" s="21">
        <v>1.1164548265200962</v>
      </c>
      <c r="Q133" s="21">
        <v>1.7472434266327397</v>
      </c>
      <c r="R133" s="21">
        <v>1.7764370705547174</v>
      </c>
      <c r="S133" s="21">
        <v>1.7338177014531042</v>
      </c>
      <c r="T133" s="21">
        <v>2.3218054879038807</v>
      </c>
      <c r="U133" s="21">
        <v>2.741035856573705</v>
      </c>
      <c r="V133" s="21">
        <v>2.6160472164619555</v>
      </c>
      <c r="W133" s="21">
        <v>3.2743224189252707</v>
      </c>
      <c r="X133" s="21">
        <v>2.808988764044944</v>
      </c>
      <c r="Y133" s="21">
        <v>2.7626881887319574</v>
      </c>
      <c r="Z133" s="21">
        <v>3.4135934166412683</v>
      </c>
      <c r="AA133" s="21">
        <v>2.5551330798479088</v>
      </c>
      <c r="AB133" s="21">
        <v>2.6602176541717051</v>
      </c>
      <c r="AC133" s="21">
        <v>3.2694308218160204</v>
      </c>
      <c r="AD133" s="21">
        <v>2.8912818999852492</v>
      </c>
      <c r="AE133" s="21">
        <v>2.8171007927519818</v>
      </c>
      <c r="AF133" s="21">
        <v>3.4338940636730153</v>
      </c>
      <c r="AG133" s="21">
        <v>3.5174498488595765</v>
      </c>
      <c r="AH133" s="21">
        <v>3.3820346320346317</v>
      </c>
      <c r="AI133" s="21">
        <v>3.7782340862422998</v>
      </c>
      <c r="AJ133" s="21">
        <v>3.8007683863885835</v>
      </c>
      <c r="AK133" s="21">
        <v>4.3930155210643012</v>
      </c>
      <c r="AL133" s="21">
        <v>3.2784636488340193</v>
      </c>
      <c r="AM133" s="21">
        <v>3.0232238559846087</v>
      </c>
      <c r="AN133" s="21">
        <v>3.1806964628461745</v>
      </c>
      <c r="AO133" s="21">
        <v>3.5490326884589725</v>
      </c>
      <c r="AP133" s="21">
        <v>3.5276890308839191</v>
      </c>
      <c r="AQ133" s="21">
        <v>4.2378492914845713</v>
      </c>
      <c r="AR133" s="21">
        <v>4.260880930597307</v>
      </c>
      <c r="AS133" s="21">
        <v>3.9719029374201789</v>
      </c>
      <c r="AT133" s="21">
        <v>3.5540591096146654</v>
      </c>
      <c r="AU133" s="21">
        <v>3.4133853468243327</v>
      </c>
      <c r="AV133" s="21">
        <v>4.2705504813626263</v>
      </c>
      <c r="AW133" s="21">
        <v>3.6309744349759172</v>
      </c>
      <c r="AX133" s="21">
        <v>4.2297903284450369</v>
      </c>
      <c r="AY133" s="11"/>
      <c r="AZ133" s="11"/>
      <c r="BA133" s="11"/>
      <c r="BB133" s="11"/>
      <c r="BC133" s="11"/>
      <c r="BD133" s="11"/>
      <c r="BE133" s="11"/>
      <c r="BF133" s="11"/>
      <c r="BG133" s="31">
        <f t="shared" si="116"/>
        <v>0.96459878601898752</v>
      </c>
      <c r="BH133" s="31">
        <f t="shared" si="117"/>
        <v>0.53328656235156568</v>
      </c>
    </row>
    <row r="134" spans="1:60" s="2" customFormat="1" ht="14.4" x14ac:dyDescent="0.3">
      <c r="A134" t="s">
        <v>187</v>
      </c>
      <c r="B134" t="s">
        <v>188</v>
      </c>
      <c r="D134" s="12">
        <f t="shared" si="110"/>
        <v>3.4125424334464891</v>
      </c>
      <c r="E134" s="12">
        <f t="shared" si="111"/>
        <v>1.7442778121617337</v>
      </c>
      <c r="F134" s="12">
        <f t="shared" si="112"/>
        <v>-0.8283477018692964</v>
      </c>
      <c r="G134" s="12">
        <f t="shared" si="113"/>
        <v>-0.47489436378411604</v>
      </c>
      <c r="I134" s="19">
        <v>1.2401409470483178</v>
      </c>
      <c r="J134" s="20">
        <v>1.2715832016290625</v>
      </c>
      <c r="K134" s="20">
        <v>1.3030254562098071</v>
      </c>
      <c r="L134" s="20">
        <v>1.3344677107905518</v>
      </c>
      <c r="M134" s="21">
        <v>1.3659099653712965</v>
      </c>
      <c r="N134" s="21">
        <v>1.433275227580864</v>
      </c>
      <c r="O134" s="21">
        <v>1.6682646212847554</v>
      </c>
      <c r="P134" s="21">
        <v>1.3657056145675264</v>
      </c>
      <c r="Q134" s="21">
        <v>1.8618506795754979</v>
      </c>
      <c r="R134" s="21">
        <v>1.8823529411764706</v>
      </c>
      <c r="S134" s="21">
        <v>1.659751037344398</v>
      </c>
      <c r="T134" s="21">
        <v>2.2385386819484241</v>
      </c>
      <c r="U134" s="21">
        <v>3.4125424334464891</v>
      </c>
      <c r="V134" s="21">
        <v>3.7506697624575818</v>
      </c>
      <c r="W134" s="21">
        <v>2.9213483146067412</v>
      </c>
      <c r="X134" s="21">
        <v>3.0381050463439752</v>
      </c>
      <c r="Y134" s="21">
        <v>2.7740189445196211</v>
      </c>
      <c r="Z134" s="21">
        <v>2.85424759331194</v>
      </c>
      <c r="AA134" s="21">
        <v>2.8212100611828692</v>
      </c>
      <c r="AB134" s="21">
        <v>2.4390243902439024</v>
      </c>
      <c r="AC134" s="21">
        <v>2.5841947315771927</v>
      </c>
      <c r="AD134" s="21">
        <v>3.2681885367055341</v>
      </c>
      <c r="AE134" s="21">
        <v>4.1265253692999355</v>
      </c>
      <c r="AF134" s="21">
        <v>4.8453282828282829</v>
      </c>
      <c r="AG134" s="21">
        <v>3.3282674772036476</v>
      </c>
      <c r="AH134" s="21">
        <v>3.1666666666666665</v>
      </c>
      <c r="AI134" s="21">
        <v>3.6917892156862742</v>
      </c>
      <c r="AJ134" s="21">
        <v>3.5184335322013154</v>
      </c>
      <c r="AK134" s="21">
        <v>3.5341118623232948</v>
      </c>
      <c r="AL134" s="21">
        <v>3.4651198290337351</v>
      </c>
      <c r="AM134" s="21">
        <v>3.1382015691007847</v>
      </c>
      <c r="AN134" s="21">
        <v>2.8498575071246437</v>
      </c>
      <c r="AO134" s="21">
        <v>3.1305375073833428</v>
      </c>
      <c r="AP134" s="21">
        <v>3.2753623188405796</v>
      </c>
      <c r="AQ134" s="21">
        <v>3.6998668047950272</v>
      </c>
      <c r="AR134" s="21">
        <v>3.9918710988532444</v>
      </c>
      <c r="AS134" s="21">
        <v>3.1961533022203366</v>
      </c>
      <c r="AT134" s="21">
        <v>3.2382527215102659</v>
      </c>
      <c r="AU134" s="21">
        <v>2.6179438232887917</v>
      </c>
      <c r="AV134" s="21">
        <v>4.0097534543484148</v>
      </c>
      <c r="AW134" s="21">
        <v>3.7267922482721239</v>
      </c>
      <c r="AX134" s="21">
        <v>3.2005401755570562</v>
      </c>
      <c r="AY134" s="11"/>
      <c r="AZ134" s="11"/>
      <c r="BA134" s="11"/>
      <c r="BB134" s="11"/>
      <c r="BC134" s="11"/>
      <c r="BD134" s="11"/>
      <c r="BE134" s="11"/>
      <c r="BF134" s="11"/>
      <c r="BG134" s="31">
        <f t="shared" si="116"/>
        <v>1.5301894922700185</v>
      </c>
      <c r="BH134" s="31">
        <f t="shared" si="117"/>
        <v>-0.49119411883974795</v>
      </c>
    </row>
    <row r="135" spans="1:60" s="2" customFormat="1" ht="14.4" x14ac:dyDescent="0.3">
      <c r="A135" t="s">
        <v>189</v>
      </c>
      <c r="B135" t="s">
        <v>190</v>
      </c>
      <c r="D135" s="12">
        <f t="shared" si="110"/>
        <v>3.507880020335536</v>
      </c>
      <c r="E135" s="12">
        <f t="shared" si="111"/>
        <v>1.8208865708244861</v>
      </c>
      <c r="F135" s="12">
        <f t="shared" si="112"/>
        <v>-1.1895563466841761</v>
      </c>
      <c r="G135" s="12">
        <f t="shared" si="113"/>
        <v>-0.65328415605017742</v>
      </c>
      <c r="I135" s="19">
        <v>1.2044955371746344</v>
      </c>
      <c r="J135" s="20">
        <v>1.2849118558973704</v>
      </c>
      <c r="K135" s="20">
        <v>1.3653281746201062</v>
      </c>
      <c r="L135" s="20">
        <v>1.4457444933428421</v>
      </c>
      <c r="M135" s="20">
        <v>1.5261608120655781</v>
      </c>
      <c r="N135" s="20">
        <v>1.6065771307883141</v>
      </c>
      <c r="O135" s="20">
        <v>1.6869934495110499</v>
      </c>
      <c r="P135" s="20">
        <v>1.7674097682337857</v>
      </c>
      <c r="Q135" s="21">
        <v>1.8478260869565217</v>
      </c>
      <c r="R135" s="21">
        <v>1.843817787418655</v>
      </c>
      <c r="S135" s="21">
        <v>1.7913593256059008</v>
      </c>
      <c r="T135" s="21">
        <v>1.9517205957883923</v>
      </c>
      <c r="U135" s="21">
        <v>3.507880020335536</v>
      </c>
      <c r="V135" s="21">
        <v>3.7055583375062593</v>
      </c>
      <c r="W135" s="21">
        <v>2.8985507246376812</v>
      </c>
      <c r="X135" s="21">
        <v>2.9284685549687954</v>
      </c>
      <c r="Y135" s="21">
        <v>2.4136299100804544</v>
      </c>
      <c r="Z135" s="21">
        <v>3.2756200280767431</v>
      </c>
      <c r="AA135" s="21">
        <v>2.4141132776230272</v>
      </c>
      <c r="AB135" s="21">
        <v>2.0737327188940093</v>
      </c>
      <c r="AC135" s="21">
        <v>2.3183236736513599</v>
      </c>
      <c r="AD135" s="21">
        <v>2.1926053310404123</v>
      </c>
      <c r="AE135" s="21">
        <v>2.3275145469659186</v>
      </c>
      <c r="AF135" s="21">
        <v>2.9808084932625563</v>
      </c>
      <c r="AG135" s="21">
        <v>2.6357827476038338</v>
      </c>
      <c r="AH135" s="21">
        <v>2.7548209366391183</v>
      </c>
      <c r="AI135" s="21">
        <v>3.1927473393772172</v>
      </c>
      <c r="AJ135" s="21">
        <v>3.1536926147704589</v>
      </c>
      <c r="AK135" s="21">
        <v>3.3951835767864194</v>
      </c>
      <c r="AL135" s="21">
        <v>2.7069438995684583</v>
      </c>
      <c r="AM135" s="21">
        <v>2.3319082782743878</v>
      </c>
      <c r="AN135" s="21">
        <v>1.9379844961240309</v>
      </c>
      <c r="AO135" s="21">
        <v>2.7480916030534353</v>
      </c>
      <c r="AP135" s="21">
        <v>2.2493328250095312</v>
      </c>
      <c r="AQ135" s="21">
        <v>3.6823935558112777</v>
      </c>
      <c r="AR135" s="21">
        <v>3.168754605747973</v>
      </c>
      <c r="AS135" s="21">
        <v>3.1099592743428364</v>
      </c>
      <c r="AT135" s="21">
        <v>3.0085959885386822</v>
      </c>
      <c r="AU135" s="21">
        <v>2.5026814444047196</v>
      </c>
      <c r="AV135" s="21">
        <v>3.2407407407407405</v>
      </c>
      <c r="AW135" s="21">
        <v>2.8715003589375447</v>
      </c>
      <c r="AX135" s="21">
        <v>2.5298664792691499</v>
      </c>
      <c r="AY135" s="11"/>
      <c r="AZ135" s="11"/>
      <c r="BA135" s="11"/>
      <c r="BB135" s="11"/>
      <c r="BC135" s="11"/>
      <c r="BD135" s="11"/>
      <c r="BE135" s="11"/>
      <c r="BF135" s="11"/>
      <c r="BG135" s="31">
        <f t="shared" si="116"/>
        <v>1.664062232916881</v>
      </c>
      <c r="BH135" s="31">
        <f t="shared" si="117"/>
        <v>-0.60932929569785488</v>
      </c>
    </row>
    <row r="136" spans="1:60" s="2" customFormat="1" ht="14.4" x14ac:dyDescent="0.3">
      <c r="A136" t="s">
        <v>191</v>
      </c>
      <c r="B136" t="s">
        <v>192</v>
      </c>
      <c r="D136" s="12">
        <f t="shared" si="110"/>
        <v>3.5642771325590705</v>
      </c>
      <c r="E136" s="12">
        <f t="shared" si="111"/>
        <v>0.96440395564087167</v>
      </c>
      <c r="F136" s="12">
        <f t="shared" si="112"/>
        <v>-0.4252636796442717</v>
      </c>
      <c r="G136" s="12">
        <f t="shared" si="113"/>
        <v>-0.4409601154753382</v>
      </c>
      <c r="I136" s="19">
        <v>1.4985201723869361</v>
      </c>
      <c r="J136" s="20">
        <v>1.4843432703818602</v>
      </c>
      <c r="K136" s="20">
        <v>1.4701663683767843</v>
      </c>
      <c r="L136" s="20">
        <v>1.4559894663717083</v>
      </c>
      <c r="M136" s="21">
        <v>1.4418125643666324</v>
      </c>
      <c r="N136" s="21">
        <v>2.0679468242245203</v>
      </c>
      <c r="O136" s="21">
        <v>2.5998731769181989</v>
      </c>
      <c r="P136" s="21">
        <v>2.1050437682367651</v>
      </c>
      <c r="Q136" s="21">
        <v>2.4556335121749897</v>
      </c>
      <c r="R136" s="21">
        <v>2.3361587761008891</v>
      </c>
      <c r="S136" s="21">
        <v>2.1561649570860375</v>
      </c>
      <c r="T136" s="21">
        <v>2.3965587873822205</v>
      </c>
      <c r="U136" s="21">
        <v>3.5642771325590705</v>
      </c>
      <c r="V136" s="21">
        <v>4.4718737353298259</v>
      </c>
      <c r="W136" s="21">
        <v>3.9023414048429057</v>
      </c>
      <c r="X136" s="21">
        <v>3.3710133225676224</v>
      </c>
      <c r="Y136" s="21">
        <v>2.7894842464378891</v>
      </c>
      <c r="Z136" s="21">
        <v>4.057232457859663</v>
      </c>
      <c r="AA136" s="21">
        <v>3.4743788819875769</v>
      </c>
      <c r="AB136" s="21">
        <v>3.2007759456838021</v>
      </c>
      <c r="AC136" s="21">
        <v>3.1390134529147988</v>
      </c>
      <c r="AD136" s="21">
        <v>3.4254573764110554</v>
      </c>
      <c r="AE136" s="21">
        <v>3.4996133023975253</v>
      </c>
      <c r="AF136" s="21">
        <v>4.4647967945048652</v>
      </c>
      <c r="AG136" s="21">
        <v>3.6753731343283582</v>
      </c>
      <c r="AH136" s="21">
        <v>3.5168477260173083</v>
      </c>
      <c r="AI136" s="21">
        <v>4.1385767790262173</v>
      </c>
      <c r="AJ136" s="21">
        <v>4.0044288614135439</v>
      </c>
      <c r="AK136" s="21">
        <v>3.7577526450200653</v>
      </c>
      <c r="AL136" s="21">
        <v>3.1985294117647056</v>
      </c>
      <c r="AM136" s="21">
        <v>3.2056005895357407</v>
      </c>
      <c r="AN136" s="21">
        <v>3.6574325547709572</v>
      </c>
      <c r="AO136" s="21">
        <v>3.7819602272727275</v>
      </c>
      <c r="AP136" s="21">
        <v>4.0407589599437808</v>
      </c>
      <c r="AQ136" s="21">
        <v>3.7281484124152691</v>
      </c>
      <c r="AR136" s="21">
        <v>4.1192692175112038</v>
      </c>
      <c r="AS136" s="21">
        <v>3.9573820395738206</v>
      </c>
      <c r="AT136" s="21">
        <v>3.7284734994148141</v>
      </c>
      <c r="AU136" s="21">
        <v>3.3767089441607641</v>
      </c>
      <c r="AV136" s="21">
        <v>4.575270580518203</v>
      </c>
      <c r="AW136" s="21">
        <v>4.1937581274382323</v>
      </c>
      <c r="AX136" s="21">
        <v>3.2465445194471227</v>
      </c>
      <c r="AY136" s="11"/>
      <c r="AZ136" s="11"/>
      <c r="BA136" s="11"/>
      <c r="BB136" s="11"/>
      <c r="BC136" s="11"/>
      <c r="BD136" s="11"/>
      <c r="BE136" s="11"/>
      <c r="BF136" s="11"/>
      <c r="BG136" s="31">
        <f t="shared" si="116"/>
        <v>1.2281183564581815</v>
      </c>
      <c r="BH136" s="31">
        <f t="shared" si="117"/>
        <v>0.33806427228383518</v>
      </c>
    </row>
    <row r="137" spans="1:60" s="2" customFormat="1" ht="14.4" x14ac:dyDescent="0.3">
      <c r="A137" t="s">
        <v>193</v>
      </c>
      <c r="B137" t="s">
        <v>194</v>
      </c>
      <c r="D137" s="12">
        <f t="shared" si="110"/>
        <v>3.6883547451305425</v>
      </c>
      <c r="E137" s="12">
        <f t="shared" si="111"/>
        <v>1.6714691916596234</v>
      </c>
      <c r="F137" s="12">
        <f t="shared" si="112"/>
        <v>-1.682624086104755</v>
      </c>
      <c r="G137" s="12">
        <f t="shared" si="113"/>
        <v>-1.006673706282349</v>
      </c>
      <c r="I137" s="19">
        <v>1.8165770831095691</v>
      </c>
      <c r="J137" s="20">
        <v>1.8699283331543219</v>
      </c>
      <c r="K137" s="20">
        <v>1.9232795831990748</v>
      </c>
      <c r="L137" s="20">
        <v>1.9766308332438278</v>
      </c>
      <c r="M137" s="20">
        <v>2.0299820832885804</v>
      </c>
      <c r="N137" s="21">
        <v>2.0833333333333335</v>
      </c>
      <c r="O137" s="21">
        <v>2.0168855534709191</v>
      </c>
      <c r="P137" s="21">
        <v>2.0823692734844981</v>
      </c>
      <c r="Q137" s="21">
        <v>2.2849462365591395</v>
      </c>
      <c r="R137" s="21">
        <v>1.9119608714984437</v>
      </c>
      <c r="S137" s="21">
        <v>1.8769096464426014</v>
      </c>
      <c r="T137" s="21">
        <v>2.6666666666666665</v>
      </c>
      <c r="U137" s="21">
        <v>3.6883547451305425</v>
      </c>
      <c r="V137" s="21">
        <v>3.8149350649350651</v>
      </c>
      <c r="W137" s="21">
        <v>3.0805687203791465</v>
      </c>
      <c r="X137" s="21">
        <v>3.2369942196531793</v>
      </c>
      <c r="Y137" s="21">
        <v>2.4761904761904763</v>
      </c>
      <c r="Z137" s="21">
        <v>3.2616753150481843</v>
      </c>
      <c r="AA137" s="21">
        <v>3.6859565057132326</v>
      </c>
      <c r="AB137" s="21">
        <v>2.0029133284777858</v>
      </c>
      <c r="AC137" s="21">
        <v>2.0057306590257875</v>
      </c>
      <c r="AD137" s="21">
        <v>2.3125437981779955</v>
      </c>
      <c r="AE137" s="21">
        <v>2.8266115132712857</v>
      </c>
      <c r="AF137" s="21">
        <v>3.1313131313131315</v>
      </c>
      <c r="AG137" s="21">
        <v>2.7839999999999998</v>
      </c>
      <c r="AH137" s="21">
        <v>2.9307568438003222</v>
      </c>
      <c r="AI137" s="21">
        <v>3.1828515751867488</v>
      </c>
      <c r="AJ137" s="21">
        <v>3.450520833333333</v>
      </c>
      <c r="AK137" s="21">
        <v>2.8580708022085095</v>
      </c>
      <c r="AL137" s="21">
        <v>2.5244556642473968</v>
      </c>
      <c r="AM137" s="21">
        <v>2.5212732429877085</v>
      </c>
      <c r="AN137" s="21">
        <v>2.3067331670822946</v>
      </c>
      <c r="AO137" s="21">
        <v>2.0121951219512195</v>
      </c>
      <c r="AP137" s="21">
        <v>2.569465192709889</v>
      </c>
      <c r="AQ137" s="21">
        <v>3.285968028419183</v>
      </c>
      <c r="AR137" s="21">
        <v>3.4837235865219878</v>
      </c>
      <c r="AS137" s="21">
        <v>2.9486099410278008</v>
      </c>
      <c r="AT137" s="21">
        <v>2.7610716238381627</v>
      </c>
      <c r="AU137" s="21">
        <v>2.433023510114817</v>
      </c>
      <c r="AV137" s="21">
        <v>2.8640256959314776</v>
      </c>
      <c r="AW137" s="21">
        <v>2.7970165157165692</v>
      </c>
      <c r="AX137" s="21">
        <v>2.5289211729889698</v>
      </c>
      <c r="AY137" s="11"/>
      <c r="AZ137" s="11"/>
      <c r="BA137" s="11"/>
      <c r="BB137" s="11"/>
      <c r="BC137" s="11"/>
      <c r="BD137" s="11"/>
      <c r="BE137" s="11"/>
      <c r="BF137" s="11"/>
      <c r="BG137" s="31">
        <f t="shared" si="116"/>
        <v>1.7763938736320988</v>
      </c>
      <c r="BH137" s="31">
        <f t="shared" si="117"/>
        <v>-0.60778602475139598</v>
      </c>
    </row>
    <row r="138" spans="1:60" s="2" customFormat="1" ht="14.4" x14ac:dyDescent="0.3">
      <c r="A138" t="s">
        <v>195</v>
      </c>
      <c r="B138" t="s">
        <v>196</v>
      </c>
      <c r="D138" s="12">
        <f t="shared" si="110"/>
        <v>2.7550260610573347</v>
      </c>
      <c r="E138" s="12">
        <f t="shared" si="111"/>
        <v>1.0167651137208629</v>
      </c>
      <c r="F138" s="12">
        <f t="shared" si="112"/>
        <v>-0.63002606105733472</v>
      </c>
      <c r="G138" s="12">
        <f t="shared" si="113"/>
        <v>-0.61963776348673838</v>
      </c>
      <c r="I138" s="19">
        <v>0.72149583361560865</v>
      </c>
      <c r="J138" s="20">
        <v>0.89095668590241917</v>
      </c>
      <c r="K138" s="20">
        <v>1.0604175381892298</v>
      </c>
      <c r="L138" s="20">
        <v>1.2298783904760402</v>
      </c>
      <c r="M138" s="20">
        <v>1.3993392427628506</v>
      </c>
      <c r="N138" s="20">
        <v>1.5688000950496612</v>
      </c>
      <c r="O138" s="20">
        <v>1.7382609473364719</v>
      </c>
      <c r="P138" s="20">
        <v>1.9077217996232823</v>
      </c>
      <c r="Q138" s="20">
        <v>2.0771826519100927</v>
      </c>
      <c r="R138" s="20">
        <v>2.2466435041969035</v>
      </c>
      <c r="S138" s="20">
        <v>2.4161043564837139</v>
      </c>
      <c r="T138" s="20">
        <v>2.5855652087705243</v>
      </c>
      <c r="U138" s="21">
        <v>2.7550260610573347</v>
      </c>
      <c r="V138" s="21">
        <v>2.7108433734939763</v>
      </c>
      <c r="W138" s="21">
        <v>2.2480058013052937</v>
      </c>
      <c r="X138" s="21"/>
      <c r="Y138" s="21"/>
      <c r="Z138" s="21"/>
      <c r="AA138" s="21"/>
      <c r="AB138" s="21"/>
      <c r="AC138" s="22">
        <f>AD138</f>
        <v>2.125</v>
      </c>
      <c r="AD138" s="21">
        <v>2.125</v>
      </c>
      <c r="AE138" s="21">
        <v>2.7590435315757205</v>
      </c>
      <c r="AF138" s="21">
        <v>4</v>
      </c>
      <c r="AG138" s="21">
        <v>3.3052884615384612</v>
      </c>
      <c r="AH138" s="21">
        <v>3.3452807646356031</v>
      </c>
      <c r="AI138" s="21">
        <v>3.8577456298975283</v>
      </c>
      <c r="AJ138" s="21">
        <v>3.8507821901323704</v>
      </c>
      <c r="AK138" s="21">
        <v>3.556359252561784</v>
      </c>
      <c r="AL138" s="21">
        <v>3.4730538922155687</v>
      </c>
      <c r="AM138" s="21">
        <v>2.4433849821215734</v>
      </c>
      <c r="AN138" s="21">
        <v>2.3215322112594312</v>
      </c>
      <c r="AO138" s="21">
        <v>2.5087514585764294</v>
      </c>
      <c r="AP138" s="21">
        <v>4.1064198958935796</v>
      </c>
      <c r="AQ138" s="21">
        <v>4.1294642857142856</v>
      </c>
      <c r="AR138" s="21">
        <v>5.2944354403025393</v>
      </c>
      <c r="AS138" s="21">
        <v>4.3571812802582031</v>
      </c>
      <c r="AT138" s="21">
        <v>3.5997882477501322</v>
      </c>
      <c r="AU138" s="21">
        <v>3.9515279241306636</v>
      </c>
      <c r="AV138" s="21">
        <v>4.9070247933884303</v>
      </c>
      <c r="AW138" s="21">
        <v>3.9548022598870061</v>
      </c>
      <c r="AX138" s="21">
        <v>3.6372950819672134</v>
      </c>
      <c r="AY138" s="11"/>
      <c r="AZ138" s="11"/>
      <c r="BA138" s="11"/>
      <c r="BB138" s="11"/>
      <c r="BC138" s="11"/>
      <c r="BD138" s="11"/>
      <c r="BE138" s="11"/>
      <c r="BF138" s="11"/>
      <c r="BG138" s="31">
        <f t="shared" si="116"/>
        <v>0.50838255686043121</v>
      </c>
      <c r="BH138" s="31">
        <f t="shared" si="117"/>
        <v>-0.50702025975204101</v>
      </c>
    </row>
    <row r="139" spans="1:60" s="2" customFormat="1" ht="14.4" x14ac:dyDescent="0.3">
      <c r="A139" t="s">
        <v>197</v>
      </c>
      <c r="B139" t="s">
        <v>198</v>
      </c>
      <c r="D139" s="12">
        <f t="shared" si="110"/>
        <v>4.5567765567765566</v>
      </c>
      <c r="E139" s="12">
        <f t="shared" si="111"/>
        <v>2.7157479185532951</v>
      </c>
      <c r="F139" s="12">
        <f t="shared" si="112"/>
        <v>0.56781868467071916</v>
      </c>
      <c r="G139" s="12">
        <f t="shared" si="113"/>
        <v>0.20908372267968139</v>
      </c>
      <c r="I139" s="19">
        <v>1.6710324021297795</v>
      </c>
      <c r="J139" s="20">
        <v>1.6661766166735628</v>
      </c>
      <c r="K139" s="20">
        <v>1.661320831217346</v>
      </c>
      <c r="L139" s="20">
        <v>1.656465045761129</v>
      </c>
      <c r="M139" s="21">
        <v>1.6516092603049122</v>
      </c>
      <c r="N139" s="21">
        <v>1.8079259473531966</v>
      </c>
      <c r="O139" s="21">
        <v>1.8410286382232612</v>
      </c>
      <c r="P139" s="21">
        <v>1.8229166666666665</v>
      </c>
      <c r="Q139" s="21">
        <v>2.3462547362285049</v>
      </c>
      <c r="R139" s="21">
        <v>2.8469750889679712</v>
      </c>
      <c r="S139" s="21">
        <v>2.1929174692547044</v>
      </c>
      <c r="T139" s="21">
        <v>3.5069699192956714</v>
      </c>
      <c r="U139" s="21">
        <v>4.5567765567765566</v>
      </c>
      <c r="V139" s="21">
        <v>5.6787932564330088</v>
      </c>
      <c r="W139" s="21">
        <v>5.5330829240104018</v>
      </c>
      <c r="X139" s="21">
        <v>5.5189576928707371</v>
      </c>
      <c r="Y139" s="21">
        <v>4.4278825076720736</v>
      </c>
      <c r="Z139" s="21">
        <v>5.4314498466929475</v>
      </c>
      <c r="AA139" s="21">
        <v>5.4930606281957637</v>
      </c>
      <c r="AB139" s="21">
        <v>5.3317878875688205</v>
      </c>
      <c r="AC139" s="21">
        <v>5.1245952414472757</v>
      </c>
      <c r="AD139" s="21">
        <v>5.5312157721796273</v>
      </c>
      <c r="AE139" s="21">
        <v>5.2205100956429327</v>
      </c>
      <c r="AF139" s="21">
        <v>5.1388147357180989</v>
      </c>
      <c r="AG139" s="21">
        <v>4.5310015898251192</v>
      </c>
      <c r="AH139" s="21">
        <v>5.3338653897313106</v>
      </c>
      <c r="AI139" s="21">
        <v>5.9412550066755676</v>
      </c>
      <c r="AJ139" s="21">
        <v>6.3120285827709406</v>
      </c>
      <c r="AK139" s="21">
        <v>6.3025210084033612</v>
      </c>
      <c r="AL139" s="21">
        <v>5.7060594163067657</v>
      </c>
      <c r="AM139" s="21">
        <v>5.6975228161668836</v>
      </c>
      <c r="AN139" s="21">
        <v>5.8427257416763831</v>
      </c>
      <c r="AO139" s="21">
        <v>7.2538194890229812</v>
      </c>
      <c r="AP139" s="21">
        <v>7.7533039647577091</v>
      </c>
      <c r="AQ139" s="21">
        <v>8.8618925831202038</v>
      </c>
      <c r="AR139" s="21">
        <v>9.1069182389937122</v>
      </c>
      <c r="AS139" s="21">
        <v>8.7801367398344716</v>
      </c>
      <c r="AT139" s="21">
        <v>8.3155650319829419</v>
      </c>
      <c r="AU139" s="21">
        <v>6.7395697135385708</v>
      </c>
      <c r="AV139" s="21">
        <v>7.5408316923433318</v>
      </c>
      <c r="AW139" s="21">
        <v>7.3496918246307699</v>
      </c>
      <c r="AX139" s="21">
        <v>7.1025670542189472</v>
      </c>
      <c r="AY139" s="11"/>
      <c r="AZ139" s="11"/>
      <c r="BA139" s="11"/>
      <c r="BB139" s="11"/>
      <c r="BC139" s="11"/>
      <c r="BD139" s="11"/>
      <c r="BE139" s="11"/>
      <c r="BF139" s="11"/>
      <c r="BG139" s="31">
        <f t="shared" si="116"/>
        <v>1.7098014678085853</v>
      </c>
      <c r="BH139" s="31">
        <f t="shared" si="117"/>
        <v>0.97630636723384523</v>
      </c>
    </row>
    <row r="140" spans="1:60" s="2" customFormat="1" ht="14.4" x14ac:dyDescent="0.3">
      <c r="A140" s="1" t="s">
        <v>200</v>
      </c>
      <c r="B140" s="24" t="s">
        <v>225</v>
      </c>
      <c r="D140" s="12">
        <f t="shared" ref="D140:D152" si="118">U140</f>
        <v>6.2</v>
      </c>
      <c r="E140" s="12">
        <f t="shared" ref="E140:E152" si="119">U140-O140</f>
        <v>0.54713590208366636</v>
      </c>
      <c r="F140" s="12">
        <f t="shared" ref="F140:F152" si="120">AC140-U140</f>
        <v>-2.8000000000000003</v>
      </c>
      <c r="G140" s="12">
        <f t="shared" ref="G140:G152" si="121">F140/E140</f>
        <v>-5.1175585249235445</v>
      </c>
      <c r="I140" s="19">
        <v>2.9700486854143424</v>
      </c>
      <c r="J140" s="25">
        <v>3.4171845874980078</v>
      </c>
      <c r="K140" s="25">
        <v>3.8643204895816732</v>
      </c>
      <c r="L140" s="25">
        <v>4.3114563916653381</v>
      </c>
      <c r="M140" s="25">
        <v>4.7585922937490039</v>
      </c>
      <c r="N140" s="25">
        <v>5.2057281958326689</v>
      </c>
      <c r="O140" s="25">
        <v>5.6528640979163338</v>
      </c>
      <c r="P140" s="26">
        <v>6.1</v>
      </c>
      <c r="Q140" s="27">
        <v>7.5</v>
      </c>
      <c r="R140" s="27">
        <v>6.1</v>
      </c>
      <c r="S140" s="27">
        <v>4.8</v>
      </c>
      <c r="T140" s="28">
        <v>5.5</v>
      </c>
      <c r="U140" s="27">
        <v>6.2</v>
      </c>
      <c r="V140" s="26">
        <v>6.1</v>
      </c>
      <c r="W140" s="26">
        <v>6.2</v>
      </c>
      <c r="X140" s="27">
        <v>6.3</v>
      </c>
      <c r="Y140" s="26">
        <v>6.9</v>
      </c>
      <c r="Z140" s="27">
        <v>5.0999999999999996</v>
      </c>
      <c r="AA140" s="27">
        <v>4.5</v>
      </c>
      <c r="AB140" s="27">
        <v>3.5</v>
      </c>
      <c r="AC140" s="27">
        <v>3.4</v>
      </c>
      <c r="AD140" s="27">
        <v>7.6</v>
      </c>
      <c r="AE140" s="27">
        <v>13.1</v>
      </c>
      <c r="AF140" s="27">
        <v>17.899999999999999</v>
      </c>
      <c r="AG140" s="27">
        <v>18.399999999999999</v>
      </c>
      <c r="AH140" s="27">
        <v>17.2</v>
      </c>
      <c r="AI140" s="27">
        <v>16.3</v>
      </c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</row>
    <row r="141" spans="1:60" s="2" customFormat="1" ht="14.4" x14ac:dyDescent="0.3">
      <c r="A141" t="s">
        <v>201</v>
      </c>
      <c r="B141" s="23" t="s">
        <v>202</v>
      </c>
      <c r="D141" s="12">
        <f t="shared" si="118"/>
        <v>2.6</v>
      </c>
      <c r="E141" s="12">
        <f t="shared" si="119"/>
        <v>-0.37501749397366479</v>
      </c>
      <c r="F141" s="12">
        <f t="shared" si="120"/>
        <v>-1.3</v>
      </c>
      <c r="G141" s="12">
        <f t="shared" si="121"/>
        <v>3.4665049521430888</v>
      </c>
      <c r="I141" s="19">
        <v>1.6251224578156518</v>
      </c>
      <c r="J141" s="25">
        <v>1.8501049638419873</v>
      </c>
      <c r="K141" s="25">
        <v>2.0750874698683228</v>
      </c>
      <c r="L141" s="25">
        <v>2.3000699758946581</v>
      </c>
      <c r="M141" s="25">
        <v>2.5250524819209939</v>
      </c>
      <c r="N141" s="25">
        <v>2.7500349879473291</v>
      </c>
      <c r="O141" s="25">
        <v>2.9750174939736649</v>
      </c>
      <c r="P141" s="26">
        <v>3.2</v>
      </c>
      <c r="Q141" s="27">
        <v>3.8</v>
      </c>
      <c r="R141" s="27">
        <v>3.4</v>
      </c>
      <c r="S141" s="27">
        <v>2.2000000000000002</v>
      </c>
      <c r="T141" s="28">
        <v>2.4000000000000004</v>
      </c>
      <c r="U141" s="27">
        <v>2.6</v>
      </c>
      <c r="V141" s="26">
        <v>2.8</v>
      </c>
      <c r="W141" s="26">
        <v>2.5</v>
      </c>
      <c r="X141" s="27">
        <v>2.4</v>
      </c>
      <c r="Y141" s="26">
        <v>2.9</v>
      </c>
      <c r="Z141" s="27">
        <v>2.4</v>
      </c>
      <c r="AA141" s="27">
        <v>1.9</v>
      </c>
      <c r="AB141" s="27">
        <v>1.3</v>
      </c>
      <c r="AC141" s="27">
        <v>1.3</v>
      </c>
      <c r="AD141" s="27">
        <v>4.5</v>
      </c>
      <c r="AE141" s="27">
        <v>9.6</v>
      </c>
      <c r="AF141" s="27">
        <v>14</v>
      </c>
      <c r="AG141" s="27">
        <v>14.9</v>
      </c>
      <c r="AH141" s="27">
        <v>13.1</v>
      </c>
      <c r="AI141" s="27">
        <v>12.4</v>
      </c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31">
        <f t="shared" ref="BG141" si="122">U141-R141</f>
        <v>-0.79999999999999982</v>
      </c>
      <c r="BH141" s="31">
        <f t="shared" ref="BH141" si="123">W141-U141</f>
        <v>-0.10000000000000009</v>
      </c>
    </row>
    <row r="142" spans="1:60" s="2" customFormat="1" ht="14.4" x14ac:dyDescent="0.3">
      <c r="A142" t="s">
        <v>203</v>
      </c>
      <c r="B142" s="23" t="s">
        <v>204</v>
      </c>
      <c r="D142" s="12">
        <f t="shared" si="118"/>
        <v>6.1</v>
      </c>
      <c r="E142" s="12">
        <f t="shared" si="119"/>
        <v>1.115816129611451</v>
      </c>
      <c r="F142" s="12">
        <f t="shared" si="120"/>
        <v>-2.5999999999999996</v>
      </c>
      <c r="G142" s="12">
        <f t="shared" si="121"/>
        <v>-2.3301330129591964</v>
      </c>
      <c r="I142" s="19">
        <v>2.4892870927198412</v>
      </c>
      <c r="J142" s="25">
        <v>2.9051032223312925</v>
      </c>
      <c r="K142" s="25">
        <v>3.3209193519427438</v>
      </c>
      <c r="L142" s="25">
        <v>3.7367354815541951</v>
      </c>
      <c r="M142" s="25">
        <v>4.1525516111656469</v>
      </c>
      <c r="N142" s="25">
        <v>4.5683677407770977</v>
      </c>
      <c r="O142" s="25">
        <v>4.9841838703885486</v>
      </c>
      <c r="P142" s="26">
        <v>5.4</v>
      </c>
      <c r="Q142" s="27">
        <v>7</v>
      </c>
      <c r="R142" s="27">
        <v>6.2</v>
      </c>
      <c r="S142" s="27">
        <v>4.5999999999999996</v>
      </c>
      <c r="T142" s="28">
        <v>5.35</v>
      </c>
      <c r="U142" s="27">
        <v>6.1</v>
      </c>
      <c r="V142" s="26">
        <v>6.4</v>
      </c>
      <c r="W142" s="26">
        <v>6.1</v>
      </c>
      <c r="X142" s="27">
        <v>5.9</v>
      </c>
      <c r="Y142" s="26">
        <v>7.3</v>
      </c>
      <c r="Z142" s="27">
        <v>4.5</v>
      </c>
      <c r="AA142" s="27">
        <v>4.4000000000000004</v>
      </c>
      <c r="AB142" s="27">
        <v>3.6</v>
      </c>
      <c r="AC142" s="27">
        <v>3.5</v>
      </c>
      <c r="AD142" s="27">
        <v>7.2</v>
      </c>
      <c r="AE142" s="27">
        <v>13.1</v>
      </c>
      <c r="AF142" s="27">
        <v>17.899999999999999</v>
      </c>
      <c r="AG142" s="27">
        <v>18</v>
      </c>
      <c r="AH142" s="27">
        <v>16.899999999999999</v>
      </c>
      <c r="AI142" s="27">
        <v>14.9</v>
      </c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31">
        <f t="shared" ref="BG142:BG152" si="124">U142-R142</f>
        <v>-0.10000000000000053</v>
      </c>
      <c r="BH142" s="31">
        <f t="shared" ref="BH142:BH152" si="125">W142-U142</f>
        <v>0</v>
      </c>
    </row>
    <row r="143" spans="1:60" s="2" customFormat="1" ht="14.4" x14ac:dyDescent="0.3">
      <c r="A143" t="s">
        <v>205</v>
      </c>
      <c r="B143" s="23" t="s">
        <v>206</v>
      </c>
      <c r="D143" s="12">
        <f t="shared" si="118"/>
        <v>1.1000000000000001</v>
      </c>
      <c r="E143" s="12">
        <f t="shared" si="119"/>
        <v>-1.2977629126000658</v>
      </c>
      <c r="F143" s="12">
        <f t="shared" si="120"/>
        <v>-0.8</v>
      </c>
      <c r="G143" s="12">
        <f t="shared" si="121"/>
        <v>0.61644541713493828</v>
      </c>
      <c r="I143" s="19">
        <v>1.1843403882004606</v>
      </c>
      <c r="J143" s="25">
        <v>1.3865774756003948</v>
      </c>
      <c r="K143" s="25">
        <v>1.588814563000329</v>
      </c>
      <c r="L143" s="25">
        <v>1.7910516504002634</v>
      </c>
      <c r="M143" s="25">
        <v>1.9932887378001976</v>
      </c>
      <c r="N143" s="25">
        <v>2.1955258252001317</v>
      </c>
      <c r="O143" s="25">
        <v>2.3977629126000659</v>
      </c>
      <c r="P143" s="26">
        <v>2.6</v>
      </c>
      <c r="Q143" s="27">
        <v>2.7</v>
      </c>
      <c r="R143" s="27">
        <v>1.8</v>
      </c>
      <c r="S143" s="27">
        <v>0.9</v>
      </c>
      <c r="T143" s="28">
        <v>1</v>
      </c>
      <c r="U143" s="27">
        <v>1.1000000000000001</v>
      </c>
      <c r="V143" s="26">
        <v>1.3</v>
      </c>
      <c r="W143" s="26">
        <v>1.3</v>
      </c>
      <c r="X143" s="27">
        <v>2.1</v>
      </c>
      <c r="Y143" s="26">
        <v>2.2000000000000002</v>
      </c>
      <c r="Z143" s="27">
        <v>1.3</v>
      </c>
      <c r="AA143" s="27">
        <v>1.7</v>
      </c>
      <c r="AB143" s="27">
        <v>0.6</v>
      </c>
      <c r="AC143" s="27">
        <v>0.3</v>
      </c>
      <c r="AD143" s="27">
        <v>8.3000000000000007</v>
      </c>
      <c r="AE143" s="27">
        <v>15.5</v>
      </c>
      <c r="AF143" s="27">
        <v>20.3</v>
      </c>
      <c r="AG143" s="27">
        <v>19.899999999999999</v>
      </c>
      <c r="AH143" s="27">
        <v>18.5</v>
      </c>
      <c r="AI143" s="27">
        <v>18.100000000000001</v>
      </c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31">
        <f t="shared" si="124"/>
        <v>-0.7</v>
      </c>
      <c r="BH143" s="31">
        <f t="shared" si="125"/>
        <v>0.19999999999999996</v>
      </c>
    </row>
    <row r="144" spans="1:60" s="2" customFormat="1" ht="14.4" x14ac:dyDescent="0.3">
      <c r="A144" t="s">
        <v>207</v>
      </c>
      <c r="B144" s="23" t="s">
        <v>208</v>
      </c>
      <c r="D144" s="12">
        <f t="shared" si="118"/>
        <v>7</v>
      </c>
      <c r="E144" s="12">
        <f t="shared" si="119"/>
        <v>1.7540827736655444</v>
      </c>
      <c r="F144" s="12">
        <f t="shared" si="120"/>
        <v>-3.6</v>
      </c>
      <c r="G144" s="12">
        <f t="shared" si="121"/>
        <v>-2.0523546859063</v>
      </c>
      <c r="I144" s="19">
        <v>2.5214205843411928</v>
      </c>
      <c r="J144" s="25">
        <v>2.9755033580067365</v>
      </c>
      <c r="K144" s="25">
        <v>3.4295861316722807</v>
      </c>
      <c r="L144" s="25">
        <v>3.8836689053378244</v>
      </c>
      <c r="M144" s="25">
        <v>4.3377516790033681</v>
      </c>
      <c r="N144" s="25">
        <v>4.7918344526689118</v>
      </c>
      <c r="O144" s="25">
        <v>5.2459172263344556</v>
      </c>
      <c r="P144" s="26">
        <v>5.7</v>
      </c>
      <c r="Q144" s="27">
        <v>7.4</v>
      </c>
      <c r="R144" s="27">
        <v>6</v>
      </c>
      <c r="S144" s="27">
        <v>5.0999999999999996</v>
      </c>
      <c r="T144" s="28">
        <v>6.05</v>
      </c>
      <c r="U144" s="27">
        <v>7</v>
      </c>
      <c r="V144" s="26">
        <v>6.8</v>
      </c>
      <c r="W144" s="26">
        <v>6.9</v>
      </c>
      <c r="X144" s="27">
        <v>7.2</v>
      </c>
      <c r="Y144" s="26">
        <v>7.9</v>
      </c>
      <c r="Z144" s="27">
        <v>5.4</v>
      </c>
      <c r="AA144" s="27">
        <v>4.9000000000000004</v>
      </c>
      <c r="AB144" s="27">
        <v>3.3</v>
      </c>
      <c r="AC144" s="27">
        <v>3.4</v>
      </c>
      <c r="AD144" s="27">
        <v>9</v>
      </c>
      <c r="AE144" s="27">
        <v>14.1</v>
      </c>
      <c r="AF144" s="27">
        <v>19</v>
      </c>
      <c r="AG144" s="27">
        <v>20.3</v>
      </c>
      <c r="AH144" s="27">
        <v>18.2</v>
      </c>
      <c r="AI144" s="27">
        <v>17.2</v>
      </c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31">
        <f t="shared" si="124"/>
        <v>1</v>
      </c>
      <c r="BH144" s="31">
        <f t="shared" si="125"/>
        <v>-9.9999999999999645E-2</v>
      </c>
    </row>
    <row r="145" spans="1:60" s="2" customFormat="1" ht="14.4" x14ac:dyDescent="0.3">
      <c r="A145" t="s">
        <v>209</v>
      </c>
      <c r="B145" s="23" t="s">
        <v>210</v>
      </c>
      <c r="D145" s="12">
        <f t="shared" si="118"/>
        <v>7.5</v>
      </c>
      <c r="E145" s="12">
        <f t="shared" si="119"/>
        <v>1.8015353760360391</v>
      </c>
      <c r="F145" s="12">
        <f t="shared" si="120"/>
        <v>-3.0999999999999996</v>
      </c>
      <c r="G145" s="12">
        <f t="shared" si="121"/>
        <v>-1.7207544415924838</v>
      </c>
      <c r="I145" s="19">
        <v>2.6892523677477258</v>
      </c>
      <c r="J145" s="25">
        <v>3.1907877437837651</v>
      </c>
      <c r="K145" s="25">
        <v>3.6923231198198039</v>
      </c>
      <c r="L145" s="25">
        <v>4.1938584958558431</v>
      </c>
      <c r="M145" s="25">
        <v>4.6953938718918824</v>
      </c>
      <c r="N145" s="25">
        <v>5.1969292479279217</v>
      </c>
      <c r="O145" s="25">
        <v>5.6984646239639609</v>
      </c>
      <c r="P145" s="26">
        <v>6.2</v>
      </c>
      <c r="Q145" s="27">
        <v>8.6</v>
      </c>
      <c r="R145" s="27">
        <v>6.5</v>
      </c>
      <c r="S145" s="27">
        <v>5.4</v>
      </c>
      <c r="T145" s="28">
        <v>6.45</v>
      </c>
      <c r="U145" s="27">
        <v>7.5</v>
      </c>
      <c r="V145" s="26">
        <v>7.5</v>
      </c>
      <c r="W145" s="26">
        <v>7.3</v>
      </c>
      <c r="X145" s="27">
        <v>7.7</v>
      </c>
      <c r="Y145" s="26">
        <v>8</v>
      </c>
      <c r="Z145" s="27">
        <v>6.5</v>
      </c>
      <c r="AA145" s="27">
        <v>5.4</v>
      </c>
      <c r="AB145" s="27">
        <v>4.3</v>
      </c>
      <c r="AC145" s="27">
        <v>4.4000000000000004</v>
      </c>
      <c r="AD145" s="27">
        <v>9</v>
      </c>
      <c r="AE145" s="27">
        <v>14.5</v>
      </c>
      <c r="AF145" s="27">
        <v>19.600000000000001</v>
      </c>
      <c r="AG145" s="27">
        <v>19.100000000000001</v>
      </c>
      <c r="AH145" s="27">
        <v>19.2</v>
      </c>
      <c r="AI145" s="27">
        <v>18.399999999999999</v>
      </c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31">
        <f t="shared" si="124"/>
        <v>1</v>
      </c>
      <c r="BH145" s="31">
        <f t="shared" si="125"/>
        <v>-0.20000000000000018</v>
      </c>
    </row>
    <row r="146" spans="1:60" s="2" customFormat="1" ht="14.4" x14ac:dyDescent="0.3">
      <c r="A146" t="s">
        <v>211</v>
      </c>
      <c r="B146" s="23" t="s">
        <v>212</v>
      </c>
      <c r="D146" s="12">
        <f t="shared" si="118"/>
        <v>7.6</v>
      </c>
      <c r="E146" s="12">
        <f t="shared" si="119"/>
        <v>4.0116070523780856E-2</v>
      </c>
      <c r="F146" s="12">
        <f t="shared" si="120"/>
        <v>-3.5</v>
      </c>
      <c r="G146" s="12">
        <f t="shared" si="121"/>
        <v>-87.246830367525547</v>
      </c>
      <c r="I146" s="19">
        <v>4.3191875063335319</v>
      </c>
      <c r="J146" s="25">
        <v>4.8593035768573127</v>
      </c>
      <c r="K146" s="25">
        <v>5.3994196473810945</v>
      </c>
      <c r="L146" s="25">
        <v>5.9395357179048753</v>
      </c>
      <c r="M146" s="25">
        <v>6.4796517884286562</v>
      </c>
      <c r="N146" s="25">
        <v>7.0197678589524379</v>
      </c>
      <c r="O146" s="25">
        <v>7.5598839294762188</v>
      </c>
      <c r="P146" s="26">
        <v>8.1</v>
      </c>
      <c r="Q146" s="27">
        <v>9.1</v>
      </c>
      <c r="R146" s="27">
        <v>7.5</v>
      </c>
      <c r="S146" s="27">
        <v>6.5</v>
      </c>
      <c r="T146" s="28">
        <v>7.05</v>
      </c>
      <c r="U146" s="27">
        <v>7.6</v>
      </c>
      <c r="V146" s="26">
        <v>6.4</v>
      </c>
      <c r="W146" s="26">
        <v>6.8</v>
      </c>
      <c r="X146" s="27">
        <v>6.7</v>
      </c>
      <c r="Y146" s="26">
        <v>8.3000000000000007</v>
      </c>
      <c r="Z146" s="27">
        <v>6.1</v>
      </c>
      <c r="AA146" s="27">
        <v>5.5</v>
      </c>
      <c r="AB146" s="27">
        <v>4.8</v>
      </c>
      <c r="AC146" s="27">
        <v>4.0999999999999996</v>
      </c>
      <c r="AD146" s="27">
        <v>10.9</v>
      </c>
      <c r="AE146" s="27">
        <v>16.100000000000001</v>
      </c>
      <c r="AF146" s="27">
        <v>22.7</v>
      </c>
      <c r="AG146" s="27">
        <v>22.1</v>
      </c>
      <c r="AH146" s="27">
        <v>21.9</v>
      </c>
      <c r="AI146" s="27">
        <v>19.399999999999999</v>
      </c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31">
        <f t="shared" si="124"/>
        <v>9.9999999999999645E-2</v>
      </c>
      <c r="BH146" s="31">
        <f t="shared" si="125"/>
        <v>-0.79999999999999982</v>
      </c>
    </row>
    <row r="147" spans="1:60" s="2" customFormat="1" ht="15" x14ac:dyDescent="0.3">
      <c r="A147" t="s">
        <v>213</v>
      </c>
      <c r="B147" s="23" t="s">
        <v>214</v>
      </c>
      <c r="D147" s="12">
        <f t="shared" si="118"/>
        <v>9.1</v>
      </c>
      <c r="E147" s="12">
        <f t="shared" si="119"/>
        <v>-0.54223954642097816</v>
      </c>
      <c r="F147" s="12">
        <f t="shared" si="120"/>
        <v>-1.5999999999999996</v>
      </c>
      <c r="G147" s="12">
        <f t="shared" si="121"/>
        <v>2.9507253953731527</v>
      </c>
      <c r="I147" s="19">
        <v>5.095676824946846</v>
      </c>
      <c r="J147" s="25">
        <v>5.8534372785258677</v>
      </c>
      <c r="K147" s="25">
        <v>6.6111977321048903</v>
      </c>
      <c r="L147" s="25">
        <v>7.3689581856839119</v>
      </c>
      <c r="M147" s="25">
        <v>8.1267186392629345</v>
      </c>
      <c r="N147" s="25">
        <v>8.884479092841957</v>
      </c>
      <c r="O147" s="25">
        <v>9.6422395464209778</v>
      </c>
      <c r="P147" s="26">
        <v>10.4</v>
      </c>
      <c r="Q147" s="27">
        <v>11.4</v>
      </c>
      <c r="R147" s="27">
        <v>9.1999999999999993</v>
      </c>
      <c r="S147" s="27">
        <v>7.6</v>
      </c>
      <c r="T147" s="28">
        <v>8.35</v>
      </c>
      <c r="U147" s="27">
        <v>9.1</v>
      </c>
      <c r="V147" s="26">
        <v>9.6</v>
      </c>
      <c r="W147" s="26">
        <v>9</v>
      </c>
      <c r="X147" s="26"/>
      <c r="Y147" s="26">
        <v>10.7</v>
      </c>
      <c r="Z147" s="27">
        <v>7.2</v>
      </c>
      <c r="AA147" s="27">
        <v>7.7</v>
      </c>
      <c r="AB147" s="27">
        <v>6.5</v>
      </c>
      <c r="AC147" s="27">
        <v>7.5</v>
      </c>
      <c r="AD147" s="27">
        <v>9</v>
      </c>
      <c r="AE147" s="27">
        <v>14.4</v>
      </c>
      <c r="AF147" s="27">
        <v>20.5</v>
      </c>
      <c r="AG147" s="27">
        <v>20.2</v>
      </c>
      <c r="AH147" s="27">
        <v>20.399999999999999</v>
      </c>
      <c r="AI147" s="27">
        <v>19.899999999999999</v>
      </c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31">
        <f t="shared" si="124"/>
        <v>-9.9999999999999645E-2</v>
      </c>
      <c r="BH147" s="31">
        <f t="shared" si="125"/>
        <v>-9.9999999999999645E-2</v>
      </c>
    </row>
    <row r="148" spans="1:60" s="2" customFormat="1" ht="14.4" x14ac:dyDescent="0.3">
      <c r="A148" t="s">
        <v>215</v>
      </c>
      <c r="B148" s="23" t="s">
        <v>216</v>
      </c>
      <c r="D148" s="12">
        <f t="shared" si="118"/>
        <v>8.6999999999999993</v>
      </c>
      <c r="E148" s="12">
        <f t="shared" si="119"/>
        <v>0.34486165230054588</v>
      </c>
      <c r="F148" s="12">
        <f t="shared" si="120"/>
        <v>-3.7999999999999989</v>
      </c>
      <c r="G148" s="12">
        <f t="shared" si="121"/>
        <v>-11.018911423321461</v>
      </c>
      <c r="I148" s="19">
        <v>4.4859684338961703</v>
      </c>
      <c r="J148" s="25">
        <v>5.1308300861967178</v>
      </c>
      <c r="K148" s="25">
        <v>5.7756917384972644</v>
      </c>
      <c r="L148" s="25">
        <v>6.4205533907978118</v>
      </c>
      <c r="M148" s="25">
        <v>7.0654150430983584</v>
      </c>
      <c r="N148" s="25">
        <v>7.7102766953989059</v>
      </c>
      <c r="O148" s="25">
        <v>8.3551383476994534</v>
      </c>
      <c r="P148" s="26">
        <v>9</v>
      </c>
      <c r="Q148" s="27">
        <v>10.199999999999999</v>
      </c>
      <c r="R148" s="27">
        <v>8.6</v>
      </c>
      <c r="S148" s="27">
        <v>6</v>
      </c>
      <c r="T148" s="28">
        <v>7.35</v>
      </c>
      <c r="U148" s="27">
        <v>8.6999999999999993</v>
      </c>
      <c r="V148" s="26">
        <v>7.4</v>
      </c>
      <c r="W148" s="26">
        <v>8.1999999999999993</v>
      </c>
      <c r="X148" s="27">
        <v>8.3000000000000007</v>
      </c>
      <c r="Y148" s="26">
        <v>7.5</v>
      </c>
      <c r="Z148" s="27">
        <v>6.4</v>
      </c>
      <c r="AA148" s="27">
        <v>5.9</v>
      </c>
      <c r="AB148" s="27">
        <v>4.9000000000000004</v>
      </c>
      <c r="AC148" s="27">
        <v>4.9000000000000004</v>
      </c>
      <c r="AD148" s="27">
        <v>10.199999999999999</v>
      </c>
      <c r="AE148" s="27">
        <v>14.8</v>
      </c>
      <c r="AF148" s="27">
        <v>19.100000000000001</v>
      </c>
      <c r="AG148" s="27">
        <v>21.4</v>
      </c>
      <c r="AH148" s="27">
        <v>21.1</v>
      </c>
      <c r="AI148" s="27">
        <v>21.4</v>
      </c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31">
        <f t="shared" si="124"/>
        <v>9.9999999999999645E-2</v>
      </c>
      <c r="BH148" s="31">
        <f t="shared" si="125"/>
        <v>-0.5</v>
      </c>
    </row>
    <row r="149" spans="1:60" s="2" customFormat="1" ht="14.4" x14ac:dyDescent="0.3">
      <c r="A149" t="s">
        <v>217</v>
      </c>
      <c r="B149" s="23" t="s">
        <v>218</v>
      </c>
      <c r="D149" s="12">
        <f t="shared" si="118"/>
        <v>7.3</v>
      </c>
      <c r="E149" s="12">
        <f t="shared" si="119"/>
        <v>-1.2990688277911948</v>
      </c>
      <c r="F149" s="12">
        <f t="shared" si="120"/>
        <v>-2.5999999999999996</v>
      </c>
      <c r="G149" s="12">
        <f t="shared" si="121"/>
        <v>2.0014335994966306</v>
      </c>
      <c r="I149" s="19">
        <v>3.7934817945383612</v>
      </c>
      <c r="J149" s="25">
        <v>4.5944129667471669</v>
      </c>
      <c r="K149" s="25">
        <v>5.3953441389559726</v>
      </c>
      <c r="L149" s="25">
        <v>6.1962753111647775</v>
      </c>
      <c r="M149" s="25">
        <v>6.9972064833735832</v>
      </c>
      <c r="N149" s="25">
        <v>7.7981376555823889</v>
      </c>
      <c r="O149" s="25">
        <v>8.5990688277911946</v>
      </c>
      <c r="P149" s="26">
        <v>9.4</v>
      </c>
      <c r="Q149" s="27">
        <v>10.1</v>
      </c>
      <c r="R149" s="27">
        <v>7.2</v>
      </c>
      <c r="S149" s="27">
        <v>5.4</v>
      </c>
      <c r="T149" s="28">
        <v>6.35</v>
      </c>
      <c r="U149" s="27">
        <v>7.3</v>
      </c>
      <c r="V149" s="26">
        <v>7.1</v>
      </c>
      <c r="W149" s="26">
        <v>7.6</v>
      </c>
      <c r="X149" s="27">
        <v>8.8000000000000007</v>
      </c>
      <c r="Y149" s="26">
        <v>9.3000000000000007</v>
      </c>
      <c r="Z149" s="27">
        <v>6.4</v>
      </c>
      <c r="AA149" s="27">
        <v>6.3</v>
      </c>
      <c r="AB149" s="27">
        <v>4.8</v>
      </c>
      <c r="AC149" s="27">
        <v>4.7</v>
      </c>
      <c r="AD149" s="27">
        <v>8</v>
      </c>
      <c r="AE149" s="27">
        <v>11.7</v>
      </c>
      <c r="AF149" s="27">
        <v>15.6</v>
      </c>
      <c r="AG149" s="27">
        <v>16.8</v>
      </c>
      <c r="AH149" s="27">
        <v>16.2</v>
      </c>
      <c r="AI149" s="27">
        <v>14.9</v>
      </c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31">
        <f t="shared" si="124"/>
        <v>9.9999999999999645E-2</v>
      </c>
      <c r="BH149" s="31">
        <f t="shared" si="125"/>
        <v>0.29999999999999982</v>
      </c>
    </row>
    <row r="150" spans="1:60" s="2" customFormat="1" ht="15" x14ac:dyDescent="0.3">
      <c r="A150" t="s">
        <v>219</v>
      </c>
      <c r="B150" s="23" t="s">
        <v>220</v>
      </c>
      <c r="D150" s="12">
        <f t="shared" si="118"/>
        <v>4.7</v>
      </c>
      <c r="E150" s="12">
        <f t="shared" si="119"/>
        <v>0.12676761019350558</v>
      </c>
      <c r="F150" s="12">
        <f t="shared" si="120"/>
        <v>-1.4000000000000004</v>
      </c>
      <c r="G150" s="12">
        <f t="shared" si="121"/>
        <v>-11.043830501048001</v>
      </c>
      <c r="I150" s="19">
        <v>2.6126267286454614</v>
      </c>
      <c r="J150" s="25">
        <v>2.9393943388389672</v>
      </c>
      <c r="K150" s="25">
        <v>3.2661619490324725</v>
      </c>
      <c r="L150" s="25">
        <v>3.5929295592259782</v>
      </c>
      <c r="M150" s="25">
        <v>3.919697169419484</v>
      </c>
      <c r="N150" s="25">
        <v>4.2464647796129888</v>
      </c>
      <c r="O150" s="25">
        <v>4.5732323898064946</v>
      </c>
      <c r="P150" s="26">
        <v>4.9000000000000004</v>
      </c>
      <c r="Q150" s="27">
        <v>5.8</v>
      </c>
      <c r="R150" s="27">
        <v>4.0999999999999996</v>
      </c>
      <c r="S150" s="27">
        <v>3.3</v>
      </c>
      <c r="T150" s="28">
        <v>4</v>
      </c>
      <c r="U150" s="27">
        <v>4.7</v>
      </c>
      <c r="V150" s="26">
        <v>4.9000000000000004</v>
      </c>
      <c r="W150" s="26">
        <v>5.4</v>
      </c>
      <c r="X150" s="27">
        <v>5.9</v>
      </c>
      <c r="Y150" s="26">
        <v>5.9</v>
      </c>
      <c r="Z150" s="27">
        <v>4.7</v>
      </c>
      <c r="AA150" s="27">
        <v>3.9</v>
      </c>
      <c r="AB150" s="27">
        <v>3.6</v>
      </c>
      <c r="AC150" s="27">
        <v>3.3</v>
      </c>
      <c r="AD150" s="27">
        <v>10.5</v>
      </c>
      <c r="AE150" s="27">
        <v>16</v>
      </c>
      <c r="AF150" s="27">
        <v>20.9</v>
      </c>
      <c r="AG150" s="27">
        <v>21.4</v>
      </c>
      <c r="AH150" s="27">
        <v>20.2</v>
      </c>
      <c r="AI150" s="27">
        <v>19.399999999999999</v>
      </c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31">
        <f t="shared" si="124"/>
        <v>0.60000000000000053</v>
      </c>
      <c r="BH150" s="31">
        <f t="shared" si="125"/>
        <v>0.70000000000000018</v>
      </c>
    </row>
    <row r="151" spans="1:60" s="2" customFormat="1" ht="14.4" x14ac:dyDescent="0.3">
      <c r="A151" t="s">
        <v>221</v>
      </c>
      <c r="B151" s="23" t="s">
        <v>222</v>
      </c>
      <c r="D151" s="12">
        <f t="shared" si="118"/>
        <v>8.6</v>
      </c>
      <c r="E151" s="12">
        <f t="shared" si="119"/>
        <v>-0.19357304112383744</v>
      </c>
      <c r="F151" s="12">
        <f t="shared" si="120"/>
        <v>-3.1999999999999993</v>
      </c>
      <c r="G151" s="12">
        <f t="shared" si="121"/>
        <v>16.531227599781388</v>
      </c>
      <c r="I151" s="19">
        <v>5.1550112878668557</v>
      </c>
      <c r="J151" s="25">
        <v>5.761438246743019</v>
      </c>
      <c r="K151" s="25">
        <v>6.3678652056191822</v>
      </c>
      <c r="L151" s="25">
        <v>6.9742921644953464</v>
      </c>
      <c r="M151" s="25">
        <v>7.5807191233715097</v>
      </c>
      <c r="N151" s="25">
        <v>8.187146082247672</v>
      </c>
      <c r="O151" s="25">
        <v>8.7935730411238371</v>
      </c>
      <c r="P151" s="26">
        <v>9.4</v>
      </c>
      <c r="Q151" s="27">
        <v>11.6</v>
      </c>
      <c r="R151" s="27">
        <v>9.8000000000000007</v>
      </c>
      <c r="S151" s="27">
        <v>8.1</v>
      </c>
      <c r="T151" s="28">
        <v>8.35</v>
      </c>
      <c r="U151" s="27">
        <v>8.6</v>
      </c>
      <c r="V151" s="26">
        <v>10</v>
      </c>
      <c r="W151" s="26">
        <v>10.199999999999999</v>
      </c>
      <c r="X151" s="27">
        <v>10.1</v>
      </c>
      <c r="Y151" s="26">
        <v>10.7</v>
      </c>
      <c r="Z151" s="27">
        <v>8.4</v>
      </c>
      <c r="AA151" s="27">
        <v>7.7</v>
      </c>
      <c r="AB151" s="27">
        <v>5</v>
      </c>
      <c r="AC151" s="27">
        <v>5.4</v>
      </c>
      <c r="AD151" s="27">
        <v>10.8</v>
      </c>
      <c r="AE151" s="27">
        <v>18.600000000000001</v>
      </c>
      <c r="AF151" s="27">
        <v>24.2</v>
      </c>
      <c r="AG151" s="27">
        <v>25</v>
      </c>
      <c r="AH151" s="27">
        <v>24.3</v>
      </c>
      <c r="AI151" s="27">
        <v>24.2</v>
      </c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31">
        <f t="shared" si="124"/>
        <v>-1.2000000000000011</v>
      </c>
      <c r="BH151" s="31">
        <f t="shared" si="125"/>
        <v>1.5999999999999996</v>
      </c>
    </row>
    <row r="152" spans="1:60" s="2" customFormat="1" ht="14.4" x14ac:dyDescent="0.3">
      <c r="A152" t="s">
        <v>223</v>
      </c>
      <c r="B152" t="s">
        <v>224</v>
      </c>
      <c r="D152" s="12">
        <f t="shared" si="118"/>
        <v>13.6</v>
      </c>
      <c r="E152" s="12">
        <f t="shared" si="119"/>
        <v>2.8751554370063044</v>
      </c>
      <c r="F152" s="12">
        <f t="shared" si="120"/>
        <v>-7.8999999999999995</v>
      </c>
      <c r="G152" s="12">
        <f t="shared" si="121"/>
        <v>-2.7476775336451755</v>
      </c>
      <c r="I152" s="19">
        <v>6.0739119409558642</v>
      </c>
      <c r="J152" s="25">
        <v>6.8490673779621689</v>
      </c>
      <c r="K152" s="25">
        <v>7.6242228149684745</v>
      </c>
      <c r="L152" s="25">
        <v>8.3993782519747793</v>
      </c>
      <c r="M152" s="25">
        <v>9.174533688981084</v>
      </c>
      <c r="N152" s="25">
        <v>9.9496891259873905</v>
      </c>
      <c r="O152" s="25">
        <v>10.724844562993695</v>
      </c>
      <c r="P152" s="26">
        <v>11.5</v>
      </c>
      <c r="Q152" s="26">
        <v>14.7</v>
      </c>
      <c r="R152" s="27">
        <v>11.9</v>
      </c>
      <c r="S152" s="27">
        <v>10.4</v>
      </c>
      <c r="T152" s="28">
        <v>12</v>
      </c>
      <c r="U152" s="26">
        <v>13.6</v>
      </c>
      <c r="V152" s="26">
        <v>11</v>
      </c>
      <c r="W152" s="26">
        <v>11.8</v>
      </c>
      <c r="X152" s="27">
        <v>12.3</v>
      </c>
      <c r="Y152" s="26">
        <v>13.9</v>
      </c>
      <c r="Z152" s="27">
        <v>10.6</v>
      </c>
      <c r="AA152" s="27">
        <v>8.4</v>
      </c>
      <c r="AB152" s="27">
        <v>6.9</v>
      </c>
      <c r="AC152" s="27">
        <v>5.7</v>
      </c>
      <c r="AD152" s="27">
        <v>0.6</v>
      </c>
      <c r="AE152" s="27">
        <v>1.3</v>
      </c>
      <c r="AF152" s="27">
        <v>2.7</v>
      </c>
      <c r="AG152" s="27">
        <v>3.1</v>
      </c>
      <c r="AH152" s="27">
        <v>4.8</v>
      </c>
      <c r="AI152" s="27">
        <v>5.2</v>
      </c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31">
        <f t="shared" si="124"/>
        <v>1.6999999999999993</v>
      </c>
      <c r="BH152" s="31">
        <f t="shared" si="125"/>
        <v>-1.7999999999999989</v>
      </c>
    </row>
    <row r="153" spans="1:60" s="2" customFormat="1" ht="14.4" x14ac:dyDescent="0.3">
      <c r="A153" s="15" t="s">
        <v>53</v>
      </c>
      <c r="B153" s="1" t="s">
        <v>226</v>
      </c>
      <c r="D153" s="12">
        <f t="shared" ref="D153:D171" si="126">U153</f>
        <v>15.845497557382277</v>
      </c>
      <c r="E153" s="12">
        <f t="shared" ref="E153:E171" si="127">U153-O153</f>
        <v>11.281119955462014</v>
      </c>
      <c r="F153" s="12">
        <f t="shared" ref="F153:F171" si="128">AC153-U153</f>
        <v>0.38735125351172073</v>
      </c>
      <c r="G153" s="12">
        <f t="shared" ref="G153:G171" si="129">F153/E153</f>
        <v>3.433624099743534E-2</v>
      </c>
      <c r="I153" s="11">
        <v>2.9587216740271494</v>
      </c>
      <c r="J153" s="11">
        <v>3.2263309953426687</v>
      </c>
      <c r="K153" s="11">
        <v>3.4939403166581875</v>
      </c>
      <c r="L153" s="11">
        <v>3.7615496379737068</v>
      </c>
      <c r="M153" s="11">
        <v>4.0291589592892256</v>
      </c>
      <c r="N153" s="11">
        <v>4.2967682806047449</v>
      </c>
      <c r="O153" s="11">
        <v>4.5643776019202642</v>
      </c>
      <c r="P153" s="11">
        <v>5.1878367671110155</v>
      </c>
      <c r="Q153" s="11">
        <v>6.9401832576171243</v>
      </c>
      <c r="R153" s="11">
        <v>8.6363228800071727</v>
      </c>
      <c r="S153" s="11">
        <v>11.415373788188244</v>
      </c>
      <c r="T153" s="11">
        <v>14.032533563799502</v>
      </c>
      <c r="U153" s="11">
        <v>15.845497557382277</v>
      </c>
      <c r="V153" s="11">
        <v>17.330206535152957</v>
      </c>
      <c r="W153" s="11">
        <v>20.079461773172756</v>
      </c>
      <c r="X153" s="11">
        <v>21.450840077449516</v>
      </c>
      <c r="Y153" s="11">
        <v>20.975366436593603</v>
      </c>
      <c r="Z153" s="11">
        <v>20.214386000057722</v>
      </c>
      <c r="AA153" s="11">
        <v>19.235312804018506</v>
      </c>
      <c r="AB153" s="11">
        <v>17.238596198268905</v>
      </c>
      <c r="AC153" s="11">
        <v>16.232848810893998</v>
      </c>
      <c r="AD153" s="11">
        <v>16.312845402353187</v>
      </c>
      <c r="AE153" s="11">
        <v>18.358910524665369</v>
      </c>
      <c r="AF153" s="11">
        <v>22.644379529434342</v>
      </c>
      <c r="AG153" s="11">
        <v>24.118233000626255</v>
      </c>
      <c r="AH153" s="11">
        <v>22.896603785211944</v>
      </c>
      <c r="AI153" s="11">
        <v>22.175567311919234</v>
      </c>
      <c r="AJ153" s="11">
        <v>20.750834883564561</v>
      </c>
      <c r="AK153" s="11">
        <v>18.70640409895304</v>
      </c>
      <c r="AL153" s="11">
        <v>15.745077087908991</v>
      </c>
      <c r="AM153" s="11">
        <v>13.927102379799008</v>
      </c>
      <c r="AN153" s="11">
        <v>10.491800978128925</v>
      </c>
      <c r="AO153" s="11">
        <v>11.356864199079082</v>
      </c>
      <c r="AP153" s="11">
        <v>11.302540262327742</v>
      </c>
      <c r="AQ153" s="11">
        <v>10.806342771236586</v>
      </c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</row>
    <row r="154" spans="1:60" s="2" customFormat="1" x14ac:dyDescent="0.25">
      <c r="B154" s="29" t="s">
        <v>227</v>
      </c>
      <c r="D154" s="12">
        <f t="shared" si="126"/>
        <v>20.537975461631138</v>
      </c>
      <c r="E154" s="12">
        <f t="shared" si="127"/>
        <v>10.838021860558809</v>
      </c>
      <c r="F154" s="12">
        <f t="shared" si="128"/>
        <v>4.9924298439000587</v>
      </c>
      <c r="G154" s="12">
        <f t="shared" si="129"/>
        <v>0.46064031869766392</v>
      </c>
      <c r="I154" s="11">
        <v>5.604702362654729</v>
      </c>
      <c r="J154" s="11">
        <v>6.2872442357243292</v>
      </c>
      <c r="K154" s="11">
        <v>6.9697861087939286</v>
      </c>
      <c r="L154" s="11">
        <v>7.6523279818635288</v>
      </c>
      <c r="M154" s="11">
        <v>8.3348698549331282</v>
      </c>
      <c r="N154" s="11">
        <v>9.0174117280027293</v>
      </c>
      <c r="O154" s="11">
        <v>9.6999536010723286</v>
      </c>
      <c r="P154" s="11">
        <v>11.068614408514122</v>
      </c>
      <c r="Q154" s="11">
        <v>12.518969101087773</v>
      </c>
      <c r="R154" s="11">
        <v>13.844621513944221</v>
      </c>
      <c r="S154" s="11">
        <v>17.411877225878715</v>
      </c>
      <c r="T154" s="11">
        <v>19.792250495086503</v>
      </c>
      <c r="U154" s="11">
        <v>20.537975461631138</v>
      </c>
      <c r="V154" s="11">
        <v>22.418514159440832</v>
      </c>
      <c r="W154" s="11">
        <v>28.905515838557339</v>
      </c>
      <c r="X154" s="11">
        <v>29.678890586655548</v>
      </c>
      <c r="Y154" s="11">
        <v>30.079191390474477</v>
      </c>
      <c r="Z154" s="11">
        <v>30.498716499582727</v>
      </c>
      <c r="AA154" s="11">
        <v>28.680765765309737</v>
      </c>
      <c r="AB154" s="11">
        <v>26.997749437359339</v>
      </c>
      <c r="AC154" s="11">
        <v>25.530405305531197</v>
      </c>
      <c r="AD154" s="11">
        <v>25.736149252856155</v>
      </c>
      <c r="AE154" s="11">
        <v>28.181281512808358</v>
      </c>
      <c r="AF154" s="11">
        <v>32.977539942842895</v>
      </c>
      <c r="AG154" s="11">
        <v>34.589617874920471</v>
      </c>
      <c r="AH154" s="11">
        <v>33.91128476212365</v>
      </c>
      <c r="AI154" s="11">
        <v>32.58432001720908</v>
      </c>
      <c r="AJ154" s="11">
        <v>31.803552585297222</v>
      </c>
      <c r="AK154" s="11">
        <v>29.381184258408869</v>
      </c>
      <c r="AL154" s="11">
        <v>26.647523209324383</v>
      </c>
      <c r="AM154" s="11">
        <v>24.298740629188941</v>
      </c>
      <c r="AN154" s="11">
        <v>18.761143818334734</v>
      </c>
      <c r="AO154" s="11">
        <v>19.650679591361033</v>
      </c>
      <c r="AP154" s="11">
        <v>18.56571320564516</v>
      </c>
      <c r="AQ154" s="11">
        <v>16.967361250559939</v>
      </c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31">
        <f t="shared" ref="BG154" si="130">U154-R154</f>
        <v>6.6933539476869175</v>
      </c>
      <c r="BH154" s="31">
        <f t="shared" ref="BH154" si="131">W154-U154</f>
        <v>8.3675403769262005</v>
      </c>
    </row>
    <row r="155" spans="1:60" s="2" customFormat="1" x14ac:dyDescent="0.25">
      <c r="B155" s="29" t="s">
        <v>228</v>
      </c>
      <c r="D155" s="12">
        <f t="shared" si="126"/>
        <v>12.223908278536504</v>
      </c>
      <c r="E155" s="12">
        <f t="shared" si="127"/>
        <v>9.6300208306961963</v>
      </c>
      <c r="F155" s="12">
        <f t="shared" si="128"/>
        <v>-2.6976279900500177</v>
      </c>
      <c r="G155" s="12">
        <f t="shared" si="129"/>
        <v>-0.2801269111953722</v>
      </c>
      <c r="I155" s="11">
        <v>1.8779542009892907</v>
      </c>
      <c r="J155" s="11">
        <v>1.9972764087977932</v>
      </c>
      <c r="K155" s="11">
        <v>2.116598616606296</v>
      </c>
      <c r="L155" s="11">
        <v>2.2359208244147988</v>
      </c>
      <c r="M155" s="11">
        <v>2.3552430322233011</v>
      </c>
      <c r="N155" s="11">
        <v>2.4745652400318039</v>
      </c>
      <c r="O155" s="11">
        <v>2.5938874478403067</v>
      </c>
      <c r="P155" s="11">
        <v>2.7020890099909174</v>
      </c>
      <c r="Q155" s="11">
        <v>4.786052076804741</v>
      </c>
      <c r="R155" s="11">
        <v>6.4826882756275861</v>
      </c>
      <c r="S155" s="11">
        <v>8.6107791246940995</v>
      </c>
      <c r="T155" s="11">
        <v>11.794784387250726</v>
      </c>
      <c r="U155" s="11">
        <v>12.223908278536504</v>
      </c>
      <c r="V155" s="11">
        <v>13.691200885445488</v>
      </c>
      <c r="W155" s="11">
        <v>15.197927811250636</v>
      </c>
      <c r="X155" s="11">
        <v>17.241379310344829</v>
      </c>
      <c r="Y155" s="11">
        <v>15.991902834008098</v>
      </c>
      <c r="Z155" s="11">
        <v>14.002798407060597</v>
      </c>
      <c r="AA155" s="11">
        <v>13.927664974619287</v>
      </c>
      <c r="AB155" s="11">
        <v>12.153382982094758</v>
      </c>
      <c r="AC155" s="11">
        <v>9.5262802884864861</v>
      </c>
      <c r="AD155" s="11">
        <v>10.052029136316337</v>
      </c>
      <c r="AE155" s="11">
        <v>12.324196694384559</v>
      </c>
      <c r="AF155" s="11">
        <v>16.965545033246023</v>
      </c>
      <c r="AG155" s="11">
        <v>18.300948938093086</v>
      </c>
      <c r="AH155" s="11">
        <v>16.065989847715738</v>
      </c>
      <c r="AI155" s="11">
        <v>15.289129546383325</v>
      </c>
      <c r="AJ155" s="11">
        <v>14.113249482244784</v>
      </c>
      <c r="AK155" s="11">
        <v>11.394378237039271</v>
      </c>
      <c r="AL155" s="11">
        <v>9.0107342639721804</v>
      </c>
      <c r="AM155" s="11">
        <v>7.1488604340732689</v>
      </c>
      <c r="AN155" s="11">
        <v>4.798183652875883</v>
      </c>
      <c r="AO155" s="11">
        <v>5.5245869002588091</v>
      </c>
      <c r="AP155" s="11">
        <v>6.3174114021571652</v>
      </c>
      <c r="AQ155" s="11">
        <v>5.3681126547585301</v>
      </c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31">
        <f t="shared" ref="BG155:BG171" si="132">U155-R155</f>
        <v>5.7412200029089178</v>
      </c>
      <c r="BH155" s="31">
        <f t="shared" ref="BH155:BH171" si="133">W155-U155</f>
        <v>2.9740195327141326</v>
      </c>
    </row>
    <row r="156" spans="1:60" s="2" customFormat="1" x14ac:dyDescent="0.25">
      <c r="B156" s="29" t="s">
        <v>229</v>
      </c>
      <c r="D156" s="12">
        <f t="shared" si="126"/>
        <v>13.709342970555127</v>
      </c>
      <c r="E156" s="12">
        <f t="shared" si="127"/>
        <v>10.662849847899677</v>
      </c>
      <c r="F156" s="12">
        <f t="shared" si="128"/>
        <v>3.7706570294448696</v>
      </c>
      <c r="G156" s="12">
        <f t="shared" si="129"/>
        <v>0.35362563322483598</v>
      </c>
      <c r="I156" s="11">
        <v>2.7793410342246796</v>
      </c>
      <c r="J156" s="11">
        <v>2.8238663822964747</v>
      </c>
      <c r="K156" s="11">
        <v>2.8683917303682698</v>
      </c>
      <c r="L156" s="11">
        <v>2.9129170784400653</v>
      </c>
      <c r="M156" s="11">
        <v>2.9574424265118604</v>
      </c>
      <c r="N156" s="11">
        <v>3.0019677745836555</v>
      </c>
      <c r="O156" s="11">
        <v>3.0464931226554506</v>
      </c>
      <c r="P156" s="11">
        <v>3.7701765631373467</v>
      </c>
      <c r="Q156" s="11">
        <v>5.1097850645964895</v>
      </c>
      <c r="R156" s="11">
        <v>7.3405117517656597</v>
      </c>
      <c r="S156" s="11">
        <v>8.409143923489621</v>
      </c>
      <c r="T156" s="11">
        <v>11.752074748998899</v>
      </c>
      <c r="U156" s="11">
        <v>13.709342970555127</v>
      </c>
      <c r="V156" s="11">
        <v>13.902119552274351</v>
      </c>
      <c r="W156" s="11">
        <v>15.663663663663664</v>
      </c>
      <c r="X156" s="11">
        <v>18.393160391169413</v>
      </c>
      <c r="Y156" s="11">
        <v>18.578716336457465</v>
      </c>
      <c r="Z156" s="11">
        <v>20.262857142857143</v>
      </c>
      <c r="AA156" s="11">
        <v>19.462242562929056</v>
      </c>
      <c r="AB156" s="11">
        <v>17.999535045914218</v>
      </c>
      <c r="AC156" s="11">
        <v>17.479999999999997</v>
      </c>
      <c r="AD156" s="11">
        <v>15.528860240257838</v>
      </c>
      <c r="AE156" s="11">
        <v>16.829167405306386</v>
      </c>
      <c r="AF156" s="11">
        <v>20.522168646360111</v>
      </c>
      <c r="AG156" s="11">
        <v>21.953675730110778</v>
      </c>
      <c r="AH156" s="11">
        <v>20.35188116400828</v>
      </c>
      <c r="AI156" s="11">
        <v>21.038599042598317</v>
      </c>
      <c r="AJ156" s="11">
        <v>21.211372064276887</v>
      </c>
      <c r="AK156" s="11">
        <v>19.07280647168637</v>
      </c>
      <c r="AL156" s="11">
        <v>18.101731732335725</v>
      </c>
      <c r="AM156" s="11">
        <v>17.116745283018869</v>
      </c>
      <c r="AN156" s="11">
        <v>7.8382994875687988</v>
      </c>
      <c r="AO156" s="11">
        <v>9.7818181818181813</v>
      </c>
      <c r="AP156" s="11">
        <v>11.201664643662216</v>
      </c>
      <c r="AQ156" s="11">
        <v>10.36571296723581</v>
      </c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31">
        <f t="shared" si="132"/>
        <v>6.3688312187894676</v>
      </c>
      <c r="BH156" s="31">
        <f t="shared" si="133"/>
        <v>1.9543206931085368</v>
      </c>
    </row>
    <row r="157" spans="1:60" s="2" customFormat="1" x14ac:dyDescent="0.25">
      <c r="B157" s="29" t="s">
        <v>230</v>
      </c>
      <c r="D157" s="12">
        <f t="shared" si="126"/>
        <v>11.754439995893646</v>
      </c>
      <c r="E157" s="12">
        <f t="shared" si="127"/>
        <v>7.843124371547276</v>
      </c>
      <c r="F157" s="12">
        <f t="shared" si="128"/>
        <v>-1.2044664369301366</v>
      </c>
      <c r="G157" s="12">
        <f t="shared" si="129"/>
        <v>-0.15356972296647667</v>
      </c>
      <c r="I157" s="11">
        <v>0.81987798624990837</v>
      </c>
      <c r="J157" s="11">
        <v>1.3351175925993188</v>
      </c>
      <c r="K157" s="11">
        <v>1.8503571989487291</v>
      </c>
      <c r="L157" s="11">
        <v>2.3655968052981393</v>
      </c>
      <c r="M157" s="11">
        <v>2.8808364116475498</v>
      </c>
      <c r="N157" s="11">
        <v>3.3960760179969602</v>
      </c>
      <c r="O157" s="11">
        <v>3.9113156243463707</v>
      </c>
      <c r="P157" s="11">
        <v>4.1374253692259346</v>
      </c>
      <c r="Q157" s="11">
        <v>4.3464566929133861</v>
      </c>
      <c r="R157" s="11">
        <v>4.8259574905021045</v>
      </c>
      <c r="S157" s="11">
        <v>8.0118391508471127</v>
      </c>
      <c r="T157" s="11">
        <v>9.9667082813150216</v>
      </c>
      <c r="U157" s="11">
        <v>11.754439995893646</v>
      </c>
      <c r="V157" s="11">
        <v>13.924914675767919</v>
      </c>
      <c r="W157" s="11">
        <v>14.039147623180021</v>
      </c>
      <c r="X157" s="11">
        <v>13.782587309394984</v>
      </c>
      <c r="Y157" s="11">
        <v>14.195707816499311</v>
      </c>
      <c r="Z157" s="11">
        <v>13.929646350639581</v>
      </c>
      <c r="AA157" s="11">
        <v>10.865298840321143</v>
      </c>
      <c r="AB157" s="11">
        <v>10.749018938747655</v>
      </c>
      <c r="AC157" s="11">
        <v>10.54997355896351</v>
      </c>
      <c r="AD157" s="11">
        <v>10.088434790074697</v>
      </c>
      <c r="AE157" s="11">
        <v>11.540526033279654</v>
      </c>
      <c r="AF157" s="11">
        <v>17.83177889963207</v>
      </c>
      <c r="AG157" s="11">
        <v>17.764227642276424</v>
      </c>
      <c r="AH157" s="11">
        <v>14.269885239414325</v>
      </c>
      <c r="AI157" s="11">
        <v>13.286240324641167</v>
      </c>
      <c r="AJ157" s="11">
        <v>11.613382899628251</v>
      </c>
      <c r="AK157" s="11">
        <v>11.10462996718921</v>
      </c>
      <c r="AL157" s="11">
        <v>8.0152942009488051</v>
      </c>
      <c r="AM157" s="11">
        <v>6.3188096350170131</v>
      </c>
      <c r="AN157" s="11">
        <v>5.8425943978683312</v>
      </c>
      <c r="AO157" s="11">
        <v>7.3007901022845578</v>
      </c>
      <c r="AP157" s="11">
        <v>9.250351947442514</v>
      </c>
      <c r="AQ157" s="11">
        <v>8.9597353712786578</v>
      </c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31">
        <f t="shared" si="132"/>
        <v>6.9284825053915418</v>
      </c>
      <c r="BH157" s="31">
        <f t="shared" si="133"/>
        <v>2.2847076272863749</v>
      </c>
    </row>
    <row r="158" spans="1:60" s="2" customFormat="1" x14ac:dyDescent="0.25">
      <c r="B158" s="29" t="s">
        <v>231</v>
      </c>
      <c r="D158" s="12">
        <f t="shared" si="126"/>
        <v>18.219450848878644</v>
      </c>
      <c r="E158" s="12">
        <f t="shared" si="127"/>
        <v>9.6510077976769697</v>
      </c>
      <c r="F158" s="12">
        <f t="shared" si="128"/>
        <v>4.7562021322598014</v>
      </c>
      <c r="G158" s="12">
        <f t="shared" si="129"/>
        <v>0.49281921970932768</v>
      </c>
      <c r="I158" s="11">
        <v>2.3773907918555213</v>
      </c>
      <c r="J158" s="11">
        <v>3.4092328350798802</v>
      </c>
      <c r="K158" s="11">
        <v>4.4410748783042386</v>
      </c>
      <c r="L158" s="11">
        <v>5.472916921528598</v>
      </c>
      <c r="M158" s="11">
        <v>6.5047589647529556</v>
      </c>
      <c r="N158" s="11">
        <v>7.536601007977314</v>
      </c>
      <c r="O158" s="11">
        <v>8.5684430512016743</v>
      </c>
      <c r="P158" s="11">
        <v>8.6183618361836185</v>
      </c>
      <c r="Q158" s="11">
        <v>9.8875427826370395</v>
      </c>
      <c r="R158" s="11">
        <v>10.627140410958905</v>
      </c>
      <c r="S158" s="11">
        <v>12.328985892999736</v>
      </c>
      <c r="T158" s="11">
        <v>16.225200506542848</v>
      </c>
      <c r="U158" s="11">
        <v>18.219450848878644</v>
      </c>
      <c r="V158" s="11">
        <v>19.107469977610421</v>
      </c>
      <c r="W158" s="11">
        <v>22.350150714038641</v>
      </c>
      <c r="X158" s="11">
        <v>25.672867842474023</v>
      </c>
      <c r="Y158" s="11">
        <v>25.719424460431657</v>
      </c>
      <c r="Z158" s="11">
        <v>23.778412957669797</v>
      </c>
      <c r="AA158" s="11">
        <v>22.011022870285984</v>
      </c>
      <c r="AB158" s="11">
        <v>21.238938053097346</v>
      </c>
      <c r="AC158" s="11">
        <v>22.975652981138445</v>
      </c>
      <c r="AD158" s="11">
        <v>24.628320740921271</v>
      </c>
      <c r="AE158" s="11">
        <v>24.82466697099224</v>
      </c>
      <c r="AF158" s="11">
        <v>28.243048403707519</v>
      </c>
      <c r="AG158" s="11">
        <v>26.467575447167285</v>
      </c>
      <c r="AH158" s="11">
        <v>23.551335870375457</v>
      </c>
      <c r="AI158" s="11">
        <v>22.059724349157737</v>
      </c>
      <c r="AJ158" s="11">
        <v>19.741476344359324</v>
      </c>
      <c r="AK158" s="11">
        <v>18.509598356591344</v>
      </c>
      <c r="AL158" s="11">
        <v>14.35169228648239</v>
      </c>
      <c r="AM158" s="11">
        <v>13.371696088949575</v>
      </c>
      <c r="AN158" s="11">
        <v>10.699562377116763</v>
      </c>
      <c r="AO158" s="11">
        <v>11.123155676001204</v>
      </c>
      <c r="AP158" s="11">
        <v>11.420444750905014</v>
      </c>
      <c r="AQ158" s="11">
        <v>11.859037259244724</v>
      </c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31">
        <f t="shared" si="132"/>
        <v>7.592310437919739</v>
      </c>
      <c r="BH158" s="31">
        <f t="shared" si="133"/>
        <v>4.1306998651599969</v>
      </c>
    </row>
    <row r="159" spans="1:60" s="2" customFormat="1" x14ac:dyDescent="0.25">
      <c r="B159" s="29" t="s">
        <v>232</v>
      </c>
      <c r="D159" s="12">
        <f t="shared" si="126"/>
        <v>12.412587412587417</v>
      </c>
      <c r="E159" s="12">
        <f t="shared" si="127"/>
        <v>9.2302788904730697</v>
      </c>
      <c r="F159" s="12">
        <f t="shared" si="128"/>
        <v>4.3541732198430267</v>
      </c>
      <c r="G159" s="12">
        <f t="shared" si="129"/>
        <v>0.4717271570566669</v>
      </c>
      <c r="I159" s="11">
        <v>2.9915315005659493</v>
      </c>
      <c r="J159" s="11">
        <v>3.0233276708240155</v>
      </c>
      <c r="K159" s="11">
        <v>3.0551238410820818</v>
      </c>
      <c r="L159" s="11">
        <v>3.0869200113401485</v>
      </c>
      <c r="M159" s="11">
        <v>3.1187161815982147</v>
      </c>
      <c r="N159" s="11">
        <v>3.150512351856281</v>
      </c>
      <c r="O159" s="11">
        <v>3.1823085221143472</v>
      </c>
      <c r="P159" s="11">
        <v>3.5177919090786092</v>
      </c>
      <c r="Q159" s="11">
        <v>4.4678055190538766</v>
      </c>
      <c r="R159" s="11">
        <v>5.4923499411533934</v>
      </c>
      <c r="S159" s="11">
        <v>7.4767578892235163</v>
      </c>
      <c r="T159" s="11">
        <v>10.31715210355987</v>
      </c>
      <c r="U159" s="11">
        <v>12.412587412587417</v>
      </c>
      <c r="V159" s="11">
        <v>12.615051434759069</v>
      </c>
      <c r="W159" s="11">
        <v>15.984200131665569</v>
      </c>
      <c r="X159" s="11">
        <v>15.642094295389425</v>
      </c>
      <c r="Y159" s="11">
        <v>17.732366512854316</v>
      </c>
      <c r="Z159" s="11">
        <v>18.788819875776397</v>
      </c>
      <c r="AA159" s="11">
        <v>20.640120967741939</v>
      </c>
      <c r="AB159" s="11">
        <v>17.646329365079364</v>
      </c>
      <c r="AC159" s="11">
        <v>16.766760632430444</v>
      </c>
      <c r="AD159" s="11">
        <v>15.945844302369311</v>
      </c>
      <c r="AE159" s="11">
        <v>16.662585700293832</v>
      </c>
      <c r="AF159" s="11">
        <v>19.835907335907336</v>
      </c>
      <c r="AG159" s="11">
        <v>23.353510895883776</v>
      </c>
      <c r="AH159" s="11">
        <v>22.439668627686395</v>
      </c>
      <c r="AI159" s="11">
        <v>24.015748031496063</v>
      </c>
      <c r="AJ159" s="11">
        <v>20.861888721105821</v>
      </c>
      <c r="AK159" s="11">
        <v>17.943710511200457</v>
      </c>
      <c r="AL159" s="11">
        <v>15.554238292827502</v>
      </c>
      <c r="AM159" s="11">
        <v>13.565453312231515</v>
      </c>
      <c r="AN159" s="11">
        <v>8.7878118790019872</v>
      </c>
      <c r="AO159" s="11">
        <v>10.063776888984973</v>
      </c>
      <c r="AP159" s="11">
        <v>10.552032435804138</v>
      </c>
      <c r="AQ159" s="11">
        <v>10.531163647528402</v>
      </c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31">
        <f t="shared" si="132"/>
        <v>6.9202374714340236</v>
      </c>
      <c r="BH159" s="31">
        <f t="shared" si="133"/>
        <v>3.5716127190781517</v>
      </c>
    </row>
    <row r="160" spans="1:60" s="2" customFormat="1" x14ac:dyDescent="0.25">
      <c r="B160" s="29" t="s">
        <v>233</v>
      </c>
      <c r="D160" s="12">
        <f t="shared" si="126"/>
        <v>13.720919808149175</v>
      </c>
      <c r="E160" s="12">
        <f t="shared" si="127"/>
        <v>9.4556836811594636</v>
      </c>
      <c r="F160" s="12">
        <f t="shared" si="128"/>
        <v>-0.62983570274669809</v>
      </c>
      <c r="G160" s="12">
        <f t="shared" si="129"/>
        <v>-6.660921874974006E-2</v>
      </c>
      <c r="I160" s="11">
        <v>3.6735809789148504</v>
      </c>
      <c r="J160" s="11">
        <v>3.7721901702606604</v>
      </c>
      <c r="K160" s="11">
        <v>3.8707993616064704</v>
      </c>
      <c r="L160" s="11">
        <v>3.96940855295228</v>
      </c>
      <c r="M160" s="11">
        <v>4.06801774429809</v>
      </c>
      <c r="N160" s="11">
        <v>4.1666269356439001</v>
      </c>
      <c r="O160" s="11">
        <v>4.2652361269897101</v>
      </c>
      <c r="P160" s="11">
        <v>4.5276815071536483</v>
      </c>
      <c r="Q160" s="11">
        <v>6.029837452683144</v>
      </c>
      <c r="R160" s="11">
        <v>7.6585833675846011</v>
      </c>
      <c r="S160" s="11">
        <v>10.655061841502521</v>
      </c>
      <c r="T160" s="11">
        <v>13.95539745519223</v>
      </c>
      <c r="U160" s="11">
        <v>13.720919808149175</v>
      </c>
      <c r="V160" s="11">
        <v>14.090728389063123</v>
      </c>
      <c r="W160" s="11">
        <v>16.26591230551627</v>
      </c>
      <c r="X160" s="11">
        <v>16.594114574264321</v>
      </c>
      <c r="Y160" s="11">
        <v>15.167954170644908</v>
      </c>
      <c r="Z160" s="11">
        <v>14.971298328549725</v>
      </c>
      <c r="AA160" s="11">
        <v>15.107884490590523</v>
      </c>
      <c r="AB160" s="11">
        <v>14.179583969159102</v>
      </c>
      <c r="AC160" s="11">
        <v>13.091084105402476</v>
      </c>
      <c r="AD160" s="11">
        <v>13.158626166368871</v>
      </c>
      <c r="AE160" s="11">
        <v>15.659867674118155</v>
      </c>
      <c r="AF160" s="11">
        <v>19.533674736188704</v>
      </c>
      <c r="AG160" s="11">
        <v>19.713219406796306</v>
      </c>
      <c r="AH160" s="11">
        <v>20.18319520996074</v>
      </c>
      <c r="AI160" s="11">
        <v>19.574052364204768</v>
      </c>
      <c r="AJ160" s="11">
        <v>18.636693255982596</v>
      </c>
      <c r="AK160" s="11">
        <v>16.866447829454501</v>
      </c>
      <c r="AL160" s="11">
        <v>15.01852793722299</v>
      </c>
      <c r="AM160" s="11">
        <v>12.556882821387941</v>
      </c>
      <c r="AN160" s="11">
        <v>9.3077558644968938</v>
      </c>
      <c r="AO160" s="11">
        <v>9.3767487409065495</v>
      </c>
      <c r="AP160" s="11">
        <v>9.7776413614350997</v>
      </c>
      <c r="AQ160" s="11">
        <v>9.3163111036452211</v>
      </c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31">
        <f t="shared" si="132"/>
        <v>6.0623364405645734</v>
      </c>
      <c r="BH160" s="31">
        <f t="shared" si="133"/>
        <v>2.5449924973670957</v>
      </c>
    </row>
    <row r="161" spans="1:60" s="2" customFormat="1" x14ac:dyDescent="0.25">
      <c r="B161" s="29" t="s">
        <v>234</v>
      </c>
      <c r="D161" s="12">
        <f t="shared" si="126"/>
        <v>12.157397018753006</v>
      </c>
      <c r="E161" s="12">
        <f t="shared" si="127"/>
        <v>9.1515319161137114</v>
      </c>
      <c r="F161" s="12">
        <f t="shared" si="128"/>
        <v>3.2370802988012386</v>
      </c>
      <c r="G161" s="12">
        <f t="shared" si="129"/>
        <v>0.35372004692476633</v>
      </c>
      <c r="I161" s="11">
        <v>3.4819583763322193</v>
      </c>
      <c r="J161" s="11">
        <v>3.4026094973833985</v>
      </c>
      <c r="K161" s="11">
        <v>3.3232606184345781</v>
      </c>
      <c r="L161" s="11">
        <v>3.2439117394857573</v>
      </c>
      <c r="M161" s="11">
        <v>3.1645628605369365</v>
      </c>
      <c r="N161" s="11">
        <v>3.0852139815881161</v>
      </c>
      <c r="O161" s="11">
        <v>3.0058651026392953</v>
      </c>
      <c r="P161" s="11">
        <v>4.2397503497255995</v>
      </c>
      <c r="Q161" s="11">
        <v>5.2844650761092522</v>
      </c>
      <c r="R161" s="11">
        <v>6.7251776868404054</v>
      </c>
      <c r="S161" s="11">
        <v>8.453266277887753</v>
      </c>
      <c r="T161" s="11">
        <v>10.378644149319937</v>
      </c>
      <c r="U161" s="11">
        <v>12.157397018753006</v>
      </c>
      <c r="V161" s="11">
        <v>13.565337147094656</v>
      </c>
      <c r="W161" s="11">
        <v>15.994491963032598</v>
      </c>
      <c r="X161" s="11">
        <v>18.162018592297478</v>
      </c>
      <c r="Y161" s="11">
        <v>18.039588784058772</v>
      </c>
      <c r="Z161" s="11">
        <v>17.084510660159257</v>
      </c>
      <c r="AA161" s="11">
        <v>17.348819593485665</v>
      </c>
      <c r="AB161" s="11">
        <v>16.562780492669791</v>
      </c>
      <c r="AC161" s="11">
        <v>15.394477317554244</v>
      </c>
      <c r="AD161" s="11">
        <v>15.076354679802956</v>
      </c>
      <c r="AE161" s="11">
        <v>17.697855846131201</v>
      </c>
      <c r="AF161" s="11">
        <v>20.417407398387844</v>
      </c>
      <c r="AG161" s="11">
        <v>21.431760678672426</v>
      </c>
      <c r="AH161" s="11">
        <v>20.877162151984539</v>
      </c>
      <c r="AI161" s="11">
        <v>20.137058513442277</v>
      </c>
      <c r="AJ161" s="11">
        <v>19.832263202428948</v>
      </c>
      <c r="AK161" s="11">
        <v>18.182491117252273</v>
      </c>
      <c r="AL161" s="11">
        <v>15.40741460570429</v>
      </c>
      <c r="AM161" s="11">
        <v>13.805818268885428</v>
      </c>
      <c r="AN161" s="11">
        <v>10.029382957884428</v>
      </c>
      <c r="AO161" s="11">
        <v>10.43524237544762</v>
      </c>
      <c r="AP161" s="11">
        <v>10.981579134053774</v>
      </c>
      <c r="AQ161" s="11">
        <v>10.499509368721091</v>
      </c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31">
        <f t="shared" si="132"/>
        <v>5.4322193319126004</v>
      </c>
      <c r="BH161" s="31">
        <f t="shared" si="133"/>
        <v>3.8370949442795919</v>
      </c>
    </row>
    <row r="162" spans="1:60" s="2" customFormat="1" x14ac:dyDescent="0.25">
      <c r="B162" s="29" t="s">
        <v>235</v>
      </c>
      <c r="D162" s="12">
        <f t="shared" si="126"/>
        <v>19.153958075119899</v>
      </c>
      <c r="E162" s="12">
        <f t="shared" si="127"/>
        <v>15.522281534031753</v>
      </c>
      <c r="F162" s="12">
        <f t="shared" si="128"/>
        <v>-6.6213517244815012</v>
      </c>
      <c r="G162" s="12">
        <f t="shared" si="129"/>
        <v>-0.42657077891317391</v>
      </c>
      <c r="I162" s="11">
        <v>1.4364733799168552</v>
      </c>
      <c r="J162" s="11">
        <v>1.8023405734454037</v>
      </c>
      <c r="K162" s="11">
        <v>2.1682077669739521</v>
      </c>
      <c r="L162" s="11">
        <v>2.5340749605025001</v>
      </c>
      <c r="M162" s="11">
        <v>2.8999421540310486</v>
      </c>
      <c r="N162" s="11">
        <v>3.2658093475595971</v>
      </c>
      <c r="O162" s="11">
        <v>3.6316765410881455</v>
      </c>
      <c r="P162" s="11">
        <v>3.8328081093072734</v>
      </c>
      <c r="Q162" s="11">
        <v>6.1287453130805858</v>
      </c>
      <c r="R162" s="11">
        <v>7.9919154020524168</v>
      </c>
      <c r="S162" s="11">
        <v>12.233814019587323</v>
      </c>
      <c r="T162" s="11">
        <v>15.393681453593059</v>
      </c>
      <c r="U162" s="11">
        <v>19.153958075119899</v>
      </c>
      <c r="V162" s="11">
        <v>21.073261580440477</v>
      </c>
      <c r="W162" s="11">
        <v>21.738330700482571</v>
      </c>
      <c r="X162" s="11">
        <v>22.315503665490091</v>
      </c>
      <c r="Y162" s="11">
        <v>21.154152548673881</v>
      </c>
      <c r="Z162" s="11">
        <v>20.243404032574666</v>
      </c>
      <c r="AA162" s="11">
        <v>18.559355012522577</v>
      </c>
      <c r="AB162" s="11">
        <v>14.151712887438821</v>
      </c>
      <c r="AC162" s="11">
        <v>12.532606350638398</v>
      </c>
      <c r="AD162" s="11">
        <v>12.200036460981952</v>
      </c>
      <c r="AE162" s="11">
        <v>13.534698096413907</v>
      </c>
      <c r="AF162" s="11">
        <v>19.179822003123412</v>
      </c>
      <c r="AG162" s="11">
        <v>21.171267234744874</v>
      </c>
      <c r="AH162" s="11">
        <v>19.745889524369083</v>
      </c>
      <c r="AI162" s="11">
        <v>18.793016919988528</v>
      </c>
      <c r="AJ162" s="11">
        <v>16.932184669759224</v>
      </c>
      <c r="AK162" s="11">
        <v>14.20387164283223</v>
      </c>
      <c r="AL162" s="11">
        <v>10.547101668932907</v>
      </c>
      <c r="AM162" s="11">
        <v>8.7215464593953449</v>
      </c>
      <c r="AN162" s="11">
        <v>8.4040711878162497</v>
      </c>
      <c r="AO162" s="11">
        <v>9.614710033201991</v>
      </c>
      <c r="AP162" s="11">
        <v>9.2731293244881936</v>
      </c>
      <c r="AQ162" s="11">
        <v>9.1526565658148336</v>
      </c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31">
        <f t="shared" si="132"/>
        <v>11.162042673067482</v>
      </c>
      <c r="BH162" s="31">
        <f t="shared" si="133"/>
        <v>2.584372625362672</v>
      </c>
    </row>
    <row r="163" spans="1:60" s="2" customFormat="1" x14ac:dyDescent="0.25">
      <c r="B163" s="29" t="s">
        <v>236</v>
      </c>
      <c r="D163" s="12">
        <f t="shared" si="126"/>
        <v>16.762759311099163</v>
      </c>
      <c r="E163" s="12">
        <f t="shared" si="127"/>
        <v>13.474618435300503</v>
      </c>
      <c r="F163" s="12">
        <f t="shared" si="128"/>
        <v>-2.511774724139471</v>
      </c>
      <c r="G163" s="12">
        <f t="shared" si="129"/>
        <v>-0.18640785534669985</v>
      </c>
      <c r="I163" s="11">
        <v>2.2014064128490856</v>
      </c>
      <c r="J163" s="11">
        <v>2.3825288233406812</v>
      </c>
      <c r="K163" s="11">
        <v>2.5636512338322768</v>
      </c>
      <c r="L163" s="11">
        <v>2.7447736443238728</v>
      </c>
      <c r="M163" s="11">
        <v>2.9258960548154684</v>
      </c>
      <c r="N163" s="11">
        <v>3.107018465307064</v>
      </c>
      <c r="O163" s="11">
        <v>3.2881408757986597</v>
      </c>
      <c r="P163" s="11">
        <v>3.6620648142754519</v>
      </c>
      <c r="Q163" s="11">
        <v>4.7572348812614162</v>
      </c>
      <c r="R163" s="11">
        <v>6.6379391100702581</v>
      </c>
      <c r="S163" s="11">
        <v>9.7030782827807975</v>
      </c>
      <c r="T163" s="11">
        <v>13.342030136312935</v>
      </c>
      <c r="U163" s="11">
        <v>16.762759311099163</v>
      </c>
      <c r="V163" s="11">
        <v>17.272543580888701</v>
      </c>
      <c r="W163" s="11">
        <v>19.492615747032712</v>
      </c>
      <c r="X163" s="11">
        <v>20.797958038413498</v>
      </c>
      <c r="Y163" s="11">
        <v>19.531670554458998</v>
      </c>
      <c r="Z163" s="11">
        <v>18.93270349832272</v>
      </c>
      <c r="AA163" s="11">
        <v>17.134981623788839</v>
      </c>
      <c r="AB163" s="11">
        <v>15.454904023139632</v>
      </c>
      <c r="AC163" s="11">
        <v>14.250984586959692</v>
      </c>
      <c r="AD163" s="11">
        <v>15.628252549999203</v>
      </c>
      <c r="AE163" s="11">
        <v>19.110223466322793</v>
      </c>
      <c r="AF163" s="11">
        <v>23.574968055598841</v>
      </c>
      <c r="AG163" s="11">
        <v>24.589509254281545</v>
      </c>
      <c r="AH163" s="11">
        <v>22.475800502807591</v>
      </c>
      <c r="AI163" s="11">
        <v>21.671268882621341</v>
      </c>
      <c r="AJ163" s="11">
        <v>19.961952338769404</v>
      </c>
      <c r="AK163" s="11">
        <v>16.542461129149917</v>
      </c>
      <c r="AL163" s="11">
        <v>13.722900538125412</v>
      </c>
      <c r="AM163" s="11">
        <v>11.507616125733355</v>
      </c>
      <c r="AN163" s="11">
        <v>9.2718107997841628</v>
      </c>
      <c r="AO163" s="11">
        <v>10.307706109267066</v>
      </c>
      <c r="AP163" s="11">
        <v>10.811047019751793</v>
      </c>
      <c r="AQ163" s="11">
        <v>9.9918339488342038</v>
      </c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31">
        <f t="shared" si="132"/>
        <v>10.124820201028905</v>
      </c>
      <c r="BH163" s="31">
        <f t="shared" si="133"/>
        <v>2.7298564359335487</v>
      </c>
    </row>
    <row r="164" spans="1:60" s="2" customFormat="1" x14ac:dyDescent="0.25">
      <c r="B164" s="29" t="s">
        <v>237</v>
      </c>
      <c r="D164" s="12">
        <f t="shared" si="126"/>
        <v>17.387698686938492</v>
      </c>
      <c r="E164" s="12">
        <f t="shared" si="127"/>
        <v>12.324407547697987</v>
      </c>
      <c r="F164" s="12">
        <f t="shared" si="128"/>
        <v>7.447678586063379</v>
      </c>
      <c r="G164" s="12">
        <f t="shared" si="129"/>
        <v>0.60430317297114156</v>
      </c>
      <c r="I164" s="11">
        <v>5.7289599182159767</v>
      </c>
      <c r="J164" s="11">
        <v>5.6180151217200649</v>
      </c>
      <c r="K164" s="11">
        <v>5.5070703252241531</v>
      </c>
      <c r="L164" s="11">
        <v>5.3961255287282412</v>
      </c>
      <c r="M164" s="11">
        <v>5.2851807322323294</v>
      </c>
      <c r="N164" s="11">
        <v>5.1742359357364176</v>
      </c>
      <c r="O164" s="11">
        <v>5.0632911392405058</v>
      </c>
      <c r="P164" s="11">
        <v>8.4741068955967869</v>
      </c>
      <c r="Q164" s="11">
        <v>10.25996533795494</v>
      </c>
      <c r="R164" s="11">
        <v>13.477831121152215</v>
      </c>
      <c r="S164" s="11">
        <v>14.981404813697283</v>
      </c>
      <c r="T164" s="11">
        <v>16.511011987733479</v>
      </c>
      <c r="U164" s="11">
        <v>17.387698686938492</v>
      </c>
      <c r="V164" s="11">
        <v>16.339249424197263</v>
      </c>
      <c r="W164" s="11">
        <v>26.529219006007644</v>
      </c>
      <c r="X164" s="11">
        <v>26.994974874371859</v>
      </c>
      <c r="Y164" s="11">
        <v>27.415108350772975</v>
      </c>
      <c r="Z164" s="11">
        <v>26.431352524414372</v>
      </c>
      <c r="AA164" s="11">
        <v>26.223776223776223</v>
      </c>
      <c r="AB164" s="11">
        <v>26.631837738168404</v>
      </c>
      <c r="AC164" s="11">
        <v>24.835377273001871</v>
      </c>
      <c r="AD164" s="11">
        <v>24.006661908160837</v>
      </c>
      <c r="AE164" s="11">
        <v>25.888415067519542</v>
      </c>
      <c r="AF164" s="11">
        <v>29.95456134218805</v>
      </c>
      <c r="AG164" s="11">
        <v>31.635581061692974</v>
      </c>
      <c r="AH164" s="11">
        <v>30.799635147461235</v>
      </c>
      <c r="AI164" s="11">
        <v>30.230597868625441</v>
      </c>
      <c r="AJ164" s="11">
        <v>29.29041436955362</v>
      </c>
      <c r="AK164" s="11">
        <v>29.043173862310386</v>
      </c>
      <c r="AL164" s="11">
        <v>25.224815025611843</v>
      </c>
      <c r="AM164" s="11">
        <v>23.764550845596311</v>
      </c>
      <c r="AN164" s="11">
        <v>14.497094590546936</v>
      </c>
      <c r="AO164" s="11">
        <v>19.157601115760112</v>
      </c>
      <c r="AP164" s="11">
        <v>17.364051245395061</v>
      </c>
      <c r="AQ164" s="11">
        <v>17.104624183888198</v>
      </c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31">
        <f t="shared" si="132"/>
        <v>3.9098675657862767</v>
      </c>
      <c r="BH164" s="31">
        <f t="shared" si="133"/>
        <v>9.1415203190691514</v>
      </c>
    </row>
    <row r="165" spans="1:60" s="2" customFormat="1" x14ac:dyDescent="0.25">
      <c r="B165" s="29" t="s">
        <v>238</v>
      </c>
      <c r="D165" s="12">
        <f t="shared" si="126"/>
        <v>7.5186056866611537</v>
      </c>
      <c r="E165" s="12">
        <f t="shared" si="127"/>
        <v>5.8310107094556827</v>
      </c>
      <c r="F165" s="12">
        <f t="shared" si="128"/>
        <v>4.7696893829662486</v>
      </c>
      <c r="G165" s="12">
        <f t="shared" si="129"/>
        <v>0.8179867300246294</v>
      </c>
      <c r="I165" s="11">
        <v>1.4299537386880956</v>
      </c>
      <c r="J165" s="11">
        <v>1.4728939451076581</v>
      </c>
      <c r="K165" s="11">
        <v>1.5158341515272207</v>
      </c>
      <c r="L165" s="11">
        <v>1.5587743579467832</v>
      </c>
      <c r="M165" s="11">
        <v>1.6017145643663457</v>
      </c>
      <c r="N165" s="11">
        <v>1.6446547707859083</v>
      </c>
      <c r="O165" s="11">
        <v>1.6875949772054708</v>
      </c>
      <c r="P165" s="11">
        <v>1.8550806909415296</v>
      </c>
      <c r="Q165" s="11">
        <v>2.5378284003990683</v>
      </c>
      <c r="R165" s="11">
        <v>3.403042621851557</v>
      </c>
      <c r="S165" s="11">
        <v>5.0087312066101619</v>
      </c>
      <c r="T165" s="11">
        <v>6.119676549865229</v>
      </c>
      <c r="U165" s="11">
        <v>7.5186056866611537</v>
      </c>
      <c r="V165" s="11">
        <v>9.9020473540464504</v>
      </c>
      <c r="W165" s="11">
        <v>11.602683031254461</v>
      </c>
      <c r="X165" s="11">
        <v>12.984610380369597</v>
      </c>
      <c r="Y165" s="11">
        <v>13.454990865304767</v>
      </c>
      <c r="Z165" s="11">
        <v>12.739884393063583</v>
      </c>
      <c r="AA165" s="11">
        <v>12.427961358265268</v>
      </c>
      <c r="AB165" s="11">
        <v>12.319665514457807</v>
      </c>
      <c r="AC165" s="11">
        <v>12.288295069627402</v>
      </c>
      <c r="AD165" s="11">
        <v>12.463718989004468</v>
      </c>
      <c r="AE165" s="11">
        <v>16.243182682957766</v>
      </c>
      <c r="AF165" s="11">
        <v>18.340482177192719</v>
      </c>
      <c r="AG165" s="11">
        <v>19.933236945058685</v>
      </c>
      <c r="AH165" s="11">
        <v>18.042957384905009</v>
      </c>
      <c r="AI165" s="11">
        <v>18.738156761412576</v>
      </c>
      <c r="AJ165" s="11">
        <v>18.552702849095439</v>
      </c>
      <c r="AK165" s="11">
        <v>17.544160521351401</v>
      </c>
      <c r="AL165" s="11">
        <v>16.398156370248213</v>
      </c>
      <c r="AM165" s="11">
        <v>14.958625079567154</v>
      </c>
      <c r="AN165" s="11">
        <v>11.031812473838425</v>
      </c>
      <c r="AO165" s="11">
        <v>12.148709545268332</v>
      </c>
      <c r="AP165" s="11">
        <v>12.630414163768576</v>
      </c>
      <c r="AQ165" s="11">
        <v>13.463098134630981</v>
      </c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31">
        <f t="shared" si="132"/>
        <v>4.1155630648095967</v>
      </c>
      <c r="BH165" s="31">
        <f t="shared" si="133"/>
        <v>4.0840773445933074</v>
      </c>
    </row>
    <row r="166" spans="1:60" s="2" customFormat="1" x14ac:dyDescent="0.25">
      <c r="B166" s="29" t="s">
        <v>239</v>
      </c>
      <c r="D166" s="12">
        <f t="shared" si="126"/>
        <v>14.506487826213734</v>
      </c>
      <c r="E166" s="12">
        <f t="shared" si="127"/>
        <v>9.8864214300499569</v>
      </c>
      <c r="F166" s="12">
        <f t="shared" si="128"/>
        <v>-2.2743916422095491</v>
      </c>
      <c r="G166" s="12">
        <f t="shared" si="129"/>
        <v>-0.23005206264993869</v>
      </c>
      <c r="I166" s="11">
        <v>3.1752917776860436</v>
      </c>
      <c r="J166" s="11">
        <v>3.4160875474323324</v>
      </c>
      <c r="K166" s="11">
        <v>3.6568833171786217</v>
      </c>
      <c r="L166" s="11">
        <v>3.8976790869249109</v>
      </c>
      <c r="M166" s="11">
        <v>4.1384748566712002</v>
      </c>
      <c r="N166" s="11">
        <v>4.3792706264174885</v>
      </c>
      <c r="O166" s="11">
        <v>4.6200663961637778</v>
      </c>
      <c r="P166" s="11">
        <v>5.2444186366345251</v>
      </c>
      <c r="Q166" s="11">
        <v>8.2848392036753449</v>
      </c>
      <c r="R166" s="11">
        <v>10.375648861995886</v>
      </c>
      <c r="S166" s="11">
        <v>12.53460936559528</v>
      </c>
      <c r="T166" s="11">
        <v>14.352741409356987</v>
      </c>
      <c r="U166" s="11">
        <v>14.506487826213734</v>
      </c>
      <c r="V166" s="11">
        <v>16.711915535444948</v>
      </c>
      <c r="W166" s="11">
        <v>19.390147449296652</v>
      </c>
      <c r="X166" s="11">
        <v>21.091625113327286</v>
      </c>
      <c r="Y166" s="11">
        <v>19.34451449842722</v>
      </c>
      <c r="Z166" s="11">
        <v>16.433519312147919</v>
      </c>
      <c r="AA166" s="11">
        <v>16.1367951014733</v>
      </c>
      <c r="AB166" s="11">
        <v>12.991493508203625</v>
      </c>
      <c r="AC166" s="11">
        <v>12.232096184004185</v>
      </c>
      <c r="AD166" s="11">
        <v>11.826705300317588</v>
      </c>
      <c r="AE166" s="11">
        <v>12.970632999825343</v>
      </c>
      <c r="AF166" s="11">
        <v>17.776875169239101</v>
      </c>
      <c r="AG166" s="11">
        <v>20.567537434212895</v>
      </c>
      <c r="AH166" s="11">
        <v>20.468956175484898</v>
      </c>
      <c r="AI166" s="11">
        <v>20.201478574362248</v>
      </c>
      <c r="AJ166" s="11">
        <v>18.073027839593077</v>
      </c>
      <c r="AK166" s="11">
        <v>16.838915222628021</v>
      </c>
      <c r="AL166" s="11">
        <v>12.902149461289245</v>
      </c>
      <c r="AM166" s="11">
        <v>11.432969348856906</v>
      </c>
      <c r="AN166" s="11">
        <v>7.2283713575784949</v>
      </c>
      <c r="AO166" s="11">
        <v>7.111449433588076</v>
      </c>
      <c r="AP166" s="11">
        <v>7.2234273318872013</v>
      </c>
      <c r="AQ166" s="11">
        <v>6.4682953925127133</v>
      </c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31">
        <f t="shared" si="132"/>
        <v>4.1308389642178476</v>
      </c>
      <c r="BH166" s="31">
        <f t="shared" si="133"/>
        <v>4.8836596230829183</v>
      </c>
    </row>
    <row r="167" spans="1:60" s="2" customFormat="1" x14ac:dyDescent="0.25">
      <c r="B167" s="29" t="s">
        <v>240</v>
      </c>
      <c r="D167" s="12">
        <f t="shared" si="126"/>
        <v>15.294298211956106</v>
      </c>
      <c r="E167" s="12">
        <f t="shared" si="127"/>
        <v>10.256082644961879</v>
      </c>
      <c r="F167" s="12">
        <f t="shared" si="128"/>
        <v>0.65777068899877023</v>
      </c>
      <c r="G167" s="12">
        <f t="shared" si="129"/>
        <v>6.413469077512636E-2</v>
      </c>
      <c r="I167" s="11">
        <v>4.5323979238221384</v>
      </c>
      <c r="J167" s="11">
        <v>4.6167008643508201</v>
      </c>
      <c r="K167" s="11">
        <v>4.7010038048795018</v>
      </c>
      <c r="L167" s="11">
        <v>4.7853067454081835</v>
      </c>
      <c r="M167" s="11">
        <v>4.8696096859368643</v>
      </c>
      <c r="N167" s="11">
        <v>4.953912626465546</v>
      </c>
      <c r="O167" s="11">
        <v>5.0382155669942277</v>
      </c>
      <c r="P167" s="11">
        <v>5.0789185810282849</v>
      </c>
      <c r="Q167" s="11">
        <v>6.0383704043415118</v>
      </c>
      <c r="R167" s="11">
        <v>7.9525314017107176</v>
      </c>
      <c r="S167" s="11">
        <v>9.8282061526168594</v>
      </c>
      <c r="T167" s="11">
        <v>12.548832017858565</v>
      </c>
      <c r="U167" s="11">
        <v>15.294298211956106</v>
      </c>
      <c r="V167" s="11">
        <v>16.609482220835933</v>
      </c>
      <c r="W167" s="11">
        <v>16.889023650697396</v>
      </c>
      <c r="X167" s="11">
        <v>20.504570383912245</v>
      </c>
      <c r="Y167" s="11">
        <v>19.64612122541493</v>
      </c>
      <c r="Z167" s="11">
        <v>19.590723055934518</v>
      </c>
      <c r="AA167" s="11">
        <v>17.489577905158935</v>
      </c>
      <c r="AB167" s="11">
        <v>16.423170575419711</v>
      </c>
      <c r="AC167" s="11">
        <v>15.952068900954876</v>
      </c>
      <c r="AD167" s="11">
        <v>18.164160401002505</v>
      </c>
      <c r="AE167" s="11">
        <v>20.972999569469216</v>
      </c>
      <c r="AF167" s="11">
        <v>25.18997187817866</v>
      </c>
      <c r="AG167" s="11">
        <v>25.511467484228529</v>
      </c>
      <c r="AH167" s="11">
        <v>23.541329011345219</v>
      </c>
      <c r="AI167" s="11">
        <v>23.673232908458864</v>
      </c>
      <c r="AJ167" s="11">
        <v>19.525638884249211</v>
      </c>
      <c r="AK167" s="11">
        <v>17.255694543070955</v>
      </c>
      <c r="AL167" s="11">
        <v>13.789949424297859</v>
      </c>
      <c r="AM167" s="11">
        <v>12.697116611380455</v>
      </c>
      <c r="AN167" s="11">
        <v>10.504566093566655</v>
      </c>
      <c r="AO167" s="11">
        <v>11.310223266745007</v>
      </c>
      <c r="AP167" s="11">
        <v>10.56864414797994</v>
      </c>
      <c r="AQ167" s="11">
        <v>10.537171143092859</v>
      </c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31">
        <f t="shared" si="132"/>
        <v>7.3417668102453879</v>
      </c>
      <c r="BH167" s="31">
        <f t="shared" si="133"/>
        <v>1.5947254387412908</v>
      </c>
    </row>
    <row r="168" spans="1:60" s="2" customFormat="1" x14ac:dyDescent="0.25">
      <c r="B168" s="29" t="s">
        <v>241</v>
      </c>
      <c r="D168" s="12">
        <f t="shared" si="126"/>
        <v>13.398649543227855</v>
      </c>
      <c r="E168" s="12">
        <f t="shared" si="127"/>
        <v>9.4685185388610424</v>
      </c>
      <c r="F168" s="12">
        <f t="shared" si="128"/>
        <v>-1.7406497850950711</v>
      </c>
      <c r="G168" s="12">
        <f t="shared" si="129"/>
        <v>-0.18383549421707654</v>
      </c>
      <c r="I168" s="11">
        <v>2.3696625643669411</v>
      </c>
      <c r="J168" s="11">
        <v>2.629740637700253</v>
      </c>
      <c r="K168" s="11">
        <v>2.8898187110335649</v>
      </c>
      <c r="L168" s="11">
        <v>3.1498967843668768</v>
      </c>
      <c r="M168" s="11">
        <v>3.4099748577001887</v>
      </c>
      <c r="N168" s="11">
        <v>3.6700529310335006</v>
      </c>
      <c r="O168" s="11">
        <v>3.9301310043668125</v>
      </c>
      <c r="P168" s="11">
        <v>3.2901023890784984</v>
      </c>
      <c r="Q168" s="11">
        <v>5.442268737339635</v>
      </c>
      <c r="R168" s="11">
        <v>8.448459086078639</v>
      </c>
      <c r="S168" s="11">
        <v>11.870882740447959</v>
      </c>
      <c r="T168" s="11">
        <v>13.03134962805526</v>
      </c>
      <c r="U168" s="11">
        <v>13.398649543227855</v>
      </c>
      <c r="V168" s="11">
        <v>15.510948905109485</v>
      </c>
      <c r="W168" s="11">
        <v>16.230922362309226</v>
      </c>
      <c r="X168" s="11">
        <v>18.760341097110853</v>
      </c>
      <c r="Y168" s="11">
        <v>18.111923367784215</v>
      </c>
      <c r="Z168" s="11">
        <v>16.416070988415083</v>
      </c>
      <c r="AA168" s="11">
        <v>14.416952474277313</v>
      </c>
      <c r="AB168" s="11">
        <v>12.591063623118016</v>
      </c>
      <c r="AC168" s="11">
        <v>11.657999758132783</v>
      </c>
      <c r="AD168" s="11">
        <v>10.644892120634164</v>
      </c>
      <c r="AE168" s="11">
        <v>11.467835564506572</v>
      </c>
      <c r="AF168" s="11">
        <v>14.137437365783821</v>
      </c>
      <c r="AG168" s="11">
        <v>14.620089390731591</v>
      </c>
      <c r="AH168" s="11">
        <v>13.128427787934188</v>
      </c>
      <c r="AI168" s="11">
        <v>11.715296198054819</v>
      </c>
      <c r="AJ168" s="11">
        <v>10.205619550005384</v>
      </c>
      <c r="AK168" s="11">
        <v>10.170741989881957</v>
      </c>
      <c r="AL168" s="11">
        <v>8.1403800228429031</v>
      </c>
      <c r="AM168" s="11">
        <v>5.6565859539837238</v>
      </c>
      <c r="AN168" s="11">
        <v>4.5783132530120483</v>
      </c>
      <c r="AO168" s="11">
        <v>5.6058045919888686</v>
      </c>
      <c r="AP168" s="11">
        <v>5.5114249289006576</v>
      </c>
      <c r="AQ168" s="11">
        <v>4.9942374183634266</v>
      </c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31">
        <f t="shared" si="132"/>
        <v>4.9501904571492155</v>
      </c>
      <c r="BH168" s="31">
        <f t="shared" si="133"/>
        <v>2.8322728190813713</v>
      </c>
    </row>
    <row r="169" spans="1:60" s="2" customFormat="1" x14ac:dyDescent="0.25">
      <c r="B169" s="29" t="s">
        <v>242</v>
      </c>
      <c r="D169" s="12">
        <f t="shared" si="126"/>
        <v>18.172516433089417</v>
      </c>
      <c r="E169" s="12">
        <f t="shared" si="127"/>
        <v>14.568109631841248</v>
      </c>
      <c r="F169" s="12">
        <f t="shared" si="128"/>
        <v>0.46459826122999814</v>
      </c>
      <c r="G169" s="12">
        <f t="shared" si="129"/>
        <v>3.1891458327203574E-2</v>
      </c>
      <c r="I169" s="11">
        <v>1.7350880338069432</v>
      </c>
      <c r="J169" s="11">
        <v>2.046641161713814</v>
      </c>
      <c r="K169" s="11">
        <v>2.3581942896206849</v>
      </c>
      <c r="L169" s="11">
        <v>2.6697474175275562</v>
      </c>
      <c r="M169" s="11">
        <v>2.9813005454344266</v>
      </c>
      <c r="N169" s="11">
        <v>3.2928536733412974</v>
      </c>
      <c r="O169" s="11">
        <v>3.6044068012481687</v>
      </c>
      <c r="P169" s="11">
        <v>3.9452264674901847</v>
      </c>
      <c r="Q169" s="11">
        <v>7.0989998734016968</v>
      </c>
      <c r="R169" s="11">
        <v>9.3684044731453753</v>
      </c>
      <c r="S169" s="11">
        <v>12.3731043990475</v>
      </c>
      <c r="T169" s="11">
        <v>15.719803152058804</v>
      </c>
      <c r="U169" s="11">
        <v>18.172516433089417</v>
      </c>
      <c r="V169" s="11">
        <v>19.618135494367191</v>
      </c>
      <c r="W169" s="11">
        <v>21.601653947888479</v>
      </c>
      <c r="X169" s="11">
        <v>23.011720064873469</v>
      </c>
      <c r="Y169" s="11">
        <v>23.174157303370787</v>
      </c>
      <c r="Z169" s="11">
        <v>22.124370956146659</v>
      </c>
      <c r="AA169" s="11">
        <v>21.21450873967726</v>
      </c>
      <c r="AB169" s="11">
        <v>19.271694065118439</v>
      </c>
      <c r="AC169" s="11">
        <v>18.637114694319415</v>
      </c>
      <c r="AD169" s="11">
        <v>18.273413600516403</v>
      </c>
      <c r="AE169" s="11">
        <v>19.574515669117439</v>
      </c>
      <c r="AF169" s="11">
        <v>23.404255319148934</v>
      </c>
      <c r="AG169" s="11">
        <v>24.395904436860061</v>
      </c>
      <c r="AH169" s="11">
        <v>22.533003300330034</v>
      </c>
      <c r="AI169" s="11">
        <v>20.688892574777469</v>
      </c>
      <c r="AJ169" s="11">
        <v>18.991089862001523</v>
      </c>
      <c r="AK169" s="11">
        <v>16.963537584128439</v>
      </c>
      <c r="AL169" s="11">
        <v>13.880846768838481</v>
      </c>
      <c r="AM169" s="11">
        <v>12.143024802441124</v>
      </c>
      <c r="AN169" s="11">
        <v>9.7361614071391624</v>
      </c>
      <c r="AO169" s="11">
        <v>9.4368068687075173</v>
      </c>
      <c r="AP169" s="11">
        <v>9.1868186943991983</v>
      </c>
      <c r="AQ169" s="11">
        <v>9.3967430609242122</v>
      </c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31">
        <f t="shared" si="132"/>
        <v>8.8041119599440414</v>
      </c>
      <c r="BH169" s="31">
        <f t="shared" si="133"/>
        <v>3.4291375147990628</v>
      </c>
    </row>
    <row r="170" spans="1:60" s="2" customFormat="1" x14ac:dyDescent="0.25">
      <c r="B170" s="29" t="s">
        <v>243</v>
      </c>
      <c r="D170" s="12"/>
      <c r="E170" s="12"/>
      <c r="F170" s="12"/>
      <c r="G170" s="12"/>
      <c r="I170" s="11">
        <v>5.5558714813761725</v>
      </c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>
        <v>33.445040214477217</v>
      </c>
      <c r="AB170" s="11">
        <v>29.658922392486403</v>
      </c>
      <c r="AC170" s="11">
        <v>30.010718113612</v>
      </c>
      <c r="AD170" s="11">
        <v>29.341657207718498</v>
      </c>
      <c r="AE170" s="11">
        <v>25.292479108635103</v>
      </c>
      <c r="AF170" s="11">
        <v>24.120879120879124</v>
      </c>
      <c r="AG170" s="11">
        <v>28.926493918561604</v>
      </c>
      <c r="AH170" s="11">
        <v>30.65173116089613</v>
      </c>
      <c r="AI170" s="11">
        <v>29.047849202513294</v>
      </c>
      <c r="AJ170" s="11">
        <v>27.073403241182081</v>
      </c>
      <c r="AK170" s="11">
        <v>24.611764705882351</v>
      </c>
      <c r="AL170" s="11">
        <v>23.542909591555762</v>
      </c>
      <c r="AM170" s="11">
        <v>22.608322608322606</v>
      </c>
      <c r="AN170" s="11">
        <v>5.055611729019212</v>
      </c>
      <c r="AO170" s="11">
        <v>5.2709359605911326</v>
      </c>
      <c r="AP170" s="11">
        <v>9.1075514874141863</v>
      </c>
      <c r="AQ170" s="11">
        <v>13.390191897654585</v>
      </c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31"/>
      <c r="BH170" s="31"/>
    </row>
    <row r="171" spans="1:60" s="2" customFormat="1" x14ac:dyDescent="0.25">
      <c r="B171" s="30" t="s">
        <v>244</v>
      </c>
      <c r="D171" s="12">
        <f t="shared" si="126"/>
        <v>10.997963340122199</v>
      </c>
      <c r="E171" s="12">
        <f t="shared" si="127"/>
        <v>9.5788046984597557</v>
      </c>
      <c r="F171" s="12">
        <f t="shared" si="128"/>
        <v>-2.6603804742374457</v>
      </c>
      <c r="G171" s="12">
        <f t="shared" si="129"/>
        <v>-0.27773616416516222</v>
      </c>
      <c r="I171" s="11">
        <v>1.7330898413721489</v>
      </c>
      <c r="J171" s="11">
        <v>1.6807679747538646</v>
      </c>
      <c r="K171" s="11">
        <v>1.6284461081355803</v>
      </c>
      <c r="L171" s="11">
        <v>1.576124241517296</v>
      </c>
      <c r="M171" s="11">
        <v>1.5238023748990115</v>
      </c>
      <c r="N171" s="11">
        <v>1.4714805082807272</v>
      </c>
      <c r="O171" s="11">
        <v>1.4191586416624429</v>
      </c>
      <c r="P171" s="11">
        <v>1.4997458057956279</v>
      </c>
      <c r="Q171" s="11">
        <v>2.6173979984603539</v>
      </c>
      <c r="R171" s="11">
        <v>4.1480703596744553</v>
      </c>
      <c r="S171" s="11">
        <v>5.2045572242361473</v>
      </c>
      <c r="T171" s="11">
        <v>7.463842975206612</v>
      </c>
      <c r="U171" s="11">
        <v>10.997963340122199</v>
      </c>
      <c r="V171" s="11">
        <v>11.271601753933453</v>
      </c>
      <c r="W171" s="11">
        <v>13.810810810810809</v>
      </c>
      <c r="X171" s="11">
        <v>17.488789237668161</v>
      </c>
      <c r="Y171" s="11">
        <v>15.938979484481855</v>
      </c>
      <c r="Z171" s="11">
        <v>13.364173734258545</v>
      </c>
      <c r="AA171" s="11">
        <v>13.347974621766715</v>
      </c>
      <c r="AB171" s="11">
        <v>9.9381953028430168</v>
      </c>
      <c r="AC171" s="11">
        <v>8.3375828658847535</v>
      </c>
      <c r="AD171" s="11">
        <v>9.7152847152847137</v>
      </c>
      <c r="AE171" s="11">
        <v>13.504189255791029</v>
      </c>
      <c r="AF171" s="11">
        <v>14.479297365119198</v>
      </c>
      <c r="AG171" s="11">
        <v>17.002738361961661</v>
      </c>
      <c r="AH171" s="11">
        <v>16.114313160422668</v>
      </c>
      <c r="AI171" s="11">
        <v>14.134524929444966</v>
      </c>
      <c r="AJ171" s="11">
        <v>11.586078019154401</v>
      </c>
      <c r="AK171" s="11">
        <v>11.348987108655617</v>
      </c>
      <c r="AL171" s="11">
        <v>8.1844901650463502</v>
      </c>
      <c r="AM171" s="11">
        <v>8.0624187256176842</v>
      </c>
      <c r="AN171" s="11">
        <v>4.4072948328267474</v>
      </c>
      <c r="AO171" s="11">
        <v>6.9412502613422555</v>
      </c>
      <c r="AP171" s="11">
        <v>6.1300309597523217</v>
      </c>
      <c r="AQ171" s="11">
        <v>5.5388922215556899</v>
      </c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31">
        <f t="shared" si="132"/>
        <v>6.849892980447744</v>
      </c>
      <c r="BH171" s="31">
        <f t="shared" si="133"/>
        <v>2.8128474706886095</v>
      </c>
    </row>
    <row r="172" spans="1:60" s="2" customFormat="1" ht="14.4" x14ac:dyDescent="0.3">
      <c r="A172" s="1" t="s">
        <v>53</v>
      </c>
      <c r="B172" s="1" t="s">
        <v>245</v>
      </c>
      <c r="D172" s="12">
        <f t="shared" ref="D172:D193" si="134">U172</f>
        <v>11.575628500000001</v>
      </c>
      <c r="E172" s="12">
        <f t="shared" ref="E172:E193" si="135">U172-O172</f>
        <v>7.7197840000000006</v>
      </c>
      <c r="F172" s="12">
        <f t="shared" ref="F172:F193" si="136">AC172-U172</f>
        <v>-1.7128705000000011</v>
      </c>
      <c r="G172" s="12">
        <f t="shared" ref="G172:G193" si="137">F172/E172</f>
        <v>-0.22188062515738793</v>
      </c>
      <c r="I172">
        <v>2.702788</v>
      </c>
      <c r="J172" s="14">
        <f>I172+(L172-I172)/3</f>
        <v>3.1492486666666664</v>
      </c>
      <c r="K172" s="14">
        <f>I172+(L172-I172)*2/3</f>
        <v>3.5957093333333332</v>
      </c>
      <c r="L172">
        <v>4.0421699999999996</v>
      </c>
      <c r="M172" s="14">
        <f>L172+(N172-L172)/2</f>
        <v>3.6898219999999995</v>
      </c>
      <c r="N172">
        <v>3.3374739999999998</v>
      </c>
      <c r="O172" s="14">
        <f>N172+(P172-N172)/2</f>
        <v>3.8558444999999999</v>
      </c>
      <c r="P172">
        <v>4.3742150000000004</v>
      </c>
      <c r="Q172" s="14">
        <f>P172+(R172-P172)/2</f>
        <v>4.8376359999999998</v>
      </c>
      <c r="R172">
        <v>5.3010570000000001</v>
      </c>
      <c r="S172" s="14">
        <f>R172+(T172-R172)/2</f>
        <v>9.8843585000000012</v>
      </c>
      <c r="T172">
        <v>14.46766</v>
      </c>
      <c r="U172" s="14">
        <f>T172+(V172-T172)/2</f>
        <v>11.575628500000001</v>
      </c>
      <c r="V172">
        <v>8.6835970000000007</v>
      </c>
      <c r="W172">
        <v>9.8186269999999993</v>
      </c>
      <c r="X172">
        <v>9.2285310000000003</v>
      </c>
      <c r="Y172">
        <v>10.59266</v>
      </c>
      <c r="Z172">
        <v>10.034140000000001</v>
      </c>
      <c r="AA172" s="14">
        <f>Z172+(AC172-Z172)/3</f>
        <v>9.977012666666667</v>
      </c>
      <c r="AB172" s="14">
        <f>Z172+(AC172-Z172)*2/3</f>
        <v>9.9198853333333332</v>
      </c>
      <c r="AC172">
        <v>9.8627579999999995</v>
      </c>
      <c r="AD172" s="14">
        <f>AC172+(AE172-AC172)/2</f>
        <v>9.8754214999999999</v>
      </c>
      <c r="AE172">
        <v>9.8880850000000002</v>
      </c>
      <c r="AF172">
        <v>10.320499999999999</v>
      </c>
      <c r="AG172" s="14">
        <f>AF172+(AH172-AF172)/2</f>
        <v>11.189135</v>
      </c>
      <c r="AH172">
        <v>12.05777</v>
      </c>
      <c r="AI172">
        <v>12.1112</v>
      </c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</row>
    <row r="173" spans="1:60" s="2" customFormat="1" ht="14.4" x14ac:dyDescent="0.3">
      <c r="A173" t="s">
        <v>246</v>
      </c>
      <c r="B173" t="s">
        <v>247</v>
      </c>
      <c r="D173" s="12">
        <f t="shared" si="134"/>
        <v>8.7958324999999995</v>
      </c>
      <c r="E173" s="12">
        <f t="shared" si="135"/>
        <v>6.5695765000000002</v>
      </c>
      <c r="F173" s="12">
        <f t="shared" si="136"/>
        <v>-2.9399764999999993</v>
      </c>
      <c r="G173" s="12">
        <f t="shared" si="137"/>
        <v>-0.44751385420353951</v>
      </c>
      <c r="I173">
        <v>1.4609920000000001</v>
      </c>
      <c r="J173" s="14">
        <f t="shared" ref="J173:J191" si="138">I173+(L173-I173)/3</f>
        <v>1.6625326666666667</v>
      </c>
      <c r="K173" s="14">
        <f t="shared" ref="K173:K191" si="139">I173+(L173-I173)*2/3</f>
        <v>1.8640733333333335</v>
      </c>
      <c r="L173">
        <v>2.0656140000000001</v>
      </c>
      <c r="M173" s="14">
        <f t="shared" ref="M173:O191" si="140">L173+(N173-L173)/2</f>
        <v>1.8787815000000001</v>
      </c>
      <c r="N173">
        <v>1.6919489999999999</v>
      </c>
      <c r="O173" s="14">
        <f t="shared" si="140"/>
        <v>2.2262559999999998</v>
      </c>
      <c r="P173">
        <v>2.7605629999999999</v>
      </c>
      <c r="Q173" s="14">
        <f t="shared" ref="Q173:Q191" si="141">P173+(R173-P173)/2</f>
        <v>3.0794459999999999</v>
      </c>
      <c r="R173">
        <v>3.3983289999999999</v>
      </c>
      <c r="S173" s="14">
        <f t="shared" ref="S173:S191" si="142">R173+(T173-R173)/2</f>
        <v>6.7461994999999995</v>
      </c>
      <c r="T173">
        <v>10.09407</v>
      </c>
      <c r="U173" s="14">
        <f t="shared" ref="U173:U191" si="143">T173+(V173-T173)/2</f>
        <v>8.7958324999999995</v>
      </c>
      <c r="V173">
        <v>7.4975949999999996</v>
      </c>
      <c r="W173">
        <v>8.3388760000000008</v>
      </c>
      <c r="X173">
        <v>7.9166670000000003</v>
      </c>
      <c r="Y173">
        <v>8.8616189999999992</v>
      </c>
      <c r="Z173">
        <v>7.9851929999999998</v>
      </c>
      <c r="AA173" s="14">
        <f t="shared" ref="AA173:AA191" si="144">Z173+(AC173-Z173)/3</f>
        <v>7.2754139999999996</v>
      </c>
      <c r="AB173" s="14">
        <f t="shared" ref="AB173:AB191" si="145">Z173+(AC173-Z173)*2/3</f>
        <v>6.5656350000000003</v>
      </c>
      <c r="AC173">
        <v>5.8558560000000002</v>
      </c>
      <c r="AD173" s="14">
        <f t="shared" ref="AD173:AD191" si="146">AC173+(AE173-AC173)/2</f>
        <v>6.5874245</v>
      </c>
      <c r="AE173">
        <v>7.3189929999999999</v>
      </c>
      <c r="AF173">
        <v>6.7235680000000002</v>
      </c>
      <c r="AG173" s="14">
        <f t="shared" ref="AG173:AG191" si="147">AF173+(AH173-AF173)/2</f>
        <v>7.3596055000000007</v>
      </c>
      <c r="AH173">
        <v>7.9956430000000003</v>
      </c>
      <c r="AI173">
        <v>7.6376270000000002</v>
      </c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31">
        <f t="shared" ref="BG173" si="148">U173-R173</f>
        <v>5.3975034999999991</v>
      </c>
      <c r="BH173" s="31">
        <f t="shared" ref="BH173" si="149">W173-U173</f>
        <v>-0.45695649999999866</v>
      </c>
    </row>
    <row r="174" spans="1:60" s="2" customFormat="1" ht="14.4" x14ac:dyDescent="0.3">
      <c r="A174" t="s">
        <v>248</v>
      </c>
      <c r="B174" t="s">
        <v>249</v>
      </c>
      <c r="D174" s="12">
        <f t="shared" si="134"/>
        <v>5.9340325000000007</v>
      </c>
      <c r="E174" s="12">
        <f t="shared" si="135"/>
        <v>3.6348785000000006</v>
      </c>
      <c r="F174" s="12">
        <f t="shared" si="136"/>
        <v>-3.5810915000000008</v>
      </c>
      <c r="G174" s="12">
        <f t="shared" si="137"/>
        <v>-0.98520253152890813</v>
      </c>
      <c r="I174">
        <v>1.4084509999999999</v>
      </c>
      <c r="J174" s="14">
        <f t="shared" si="138"/>
        <v>0.93896733333333326</v>
      </c>
      <c r="K174" s="14">
        <f t="shared" si="139"/>
        <v>0.46948366666666663</v>
      </c>
      <c r="L174">
        <v>0</v>
      </c>
      <c r="M174" s="14">
        <f t="shared" si="140"/>
        <v>1.1627905000000001</v>
      </c>
      <c r="N174">
        <v>2.3255810000000001</v>
      </c>
      <c r="O174" s="14">
        <f t="shared" si="140"/>
        <v>2.2991540000000001</v>
      </c>
      <c r="P174">
        <v>2.2727270000000002</v>
      </c>
      <c r="Q174" s="14">
        <f t="shared" si="141"/>
        <v>2.3268395000000002</v>
      </c>
      <c r="R174">
        <v>2.3809520000000002</v>
      </c>
      <c r="S174" s="14">
        <f t="shared" si="142"/>
        <v>5.3827049999999996</v>
      </c>
      <c r="T174">
        <v>8.3844580000000004</v>
      </c>
      <c r="U174" s="14">
        <f t="shared" si="143"/>
        <v>5.9340325000000007</v>
      </c>
      <c r="V174">
        <v>3.4836070000000001</v>
      </c>
      <c r="W174">
        <v>11.290319999999999</v>
      </c>
      <c r="X174">
        <v>4.4897960000000001</v>
      </c>
      <c r="Y174">
        <v>4.6938769999999996</v>
      </c>
      <c r="Z174">
        <v>5.4901960000000001</v>
      </c>
      <c r="AA174" s="14">
        <f t="shared" si="144"/>
        <v>4.4444443333333332</v>
      </c>
      <c r="AB174" s="14">
        <f t="shared" si="145"/>
        <v>3.3986926666666668</v>
      </c>
      <c r="AC174">
        <v>2.3529409999999999</v>
      </c>
      <c r="AD174" s="14">
        <f t="shared" si="146"/>
        <v>2.9946524999999999</v>
      </c>
      <c r="AE174">
        <v>3.6363639999999999</v>
      </c>
      <c r="AF174">
        <v>4.2592590000000001</v>
      </c>
      <c r="AG174" s="14">
        <f t="shared" si="147"/>
        <v>5.0925925000000003</v>
      </c>
      <c r="AH174">
        <v>5.9259259999999996</v>
      </c>
      <c r="AI174">
        <v>5.1851849999999997</v>
      </c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31">
        <f t="shared" ref="BG174:BG193" si="150">U174-R174</f>
        <v>3.5530805000000005</v>
      </c>
      <c r="BH174" s="31">
        <f t="shared" ref="BH174:BH193" si="151">W174-U174</f>
        <v>5.3562874999999988</v>
      </c>
    </row>
    <row r="175" spans="1:60" s="2" customFormat="1" ht="14.4" x14ac:dyDescent="0.3">
      <c r="A175" t="s">
        <v>250</v>
      </c>
      <c r="B175" t="s">
        <v>251</v>
      </c>
      <c r="D175" s="12">
        <f t="shared" si="134"/>
        <v>9.3814919999999997</v>
      </c>
      <c r="E175" s="12">
        <f t="shared" si="135"/>
        <v>5.3843224999999997</v>
      </c>
      <c r="F175" s="12">
        <f t="shared" si="136"/>
        <v>-1.0966089999999991</v>
      </c>
      <c r="G175" s="12">
        <f t="shared" si="137"/>
        <v>-0.20366703517480594</v>
      </c>
      <c r="I175">
        <v>2.817116</v>
      </c>
      <c r="J175" s="14">
        <f t="shared" si="138"/>
        <v>3.1328510000000001</v>
      </c>
      <c r="K175" s="14">
        <f t="shared" si="139"/>
        <v>3.4485859999999997</v>
      </c>
      <c r="L175">
        <v>3.7643209999999998</v>
      </c>
      <c r="M175" s="14">
        <f t="shared" si="140"/>
        <v>3.4422229999999998</v>
      </c>
      <c r="N175">
        <v>3.1201249999999998</v>
      </c>
      <c r="O175" s="14">
        <f t="shared" si="140"/>
        <v>3.9971695</v>
      </c>
      <c r="P175">
        <v>4.8742140000000003</v>
      </c>
      <c r="Q175" s="14">
        <f t="shared" si="141"/>
        <v>4.3820015000000003</v>
      </c>
      <c r="R175">
        <v>3.8897889999999999</v>
      </c>
      <c r="S175" s="14">
        <f t="shared" si="142"/>
        <v>8.1200744999999994</v>
      </c>
      <c r="T175">
        <v>12.35036</v>
      </c>
      <c r="U175" s="14">
        <f t="shared" si="143"/>
        <v>9.3814919999999997</v>
      </c>
      <c r="V175">
        <v>6.4126240000000001</v>
      </c>
      <c r="W175">
        <v>8.9699969999999993</v>
      </c>
      <c r="X175">
        <v>6.8895350000000004</v>
      </c>
      <c r="Y175">
        <v>8.1205160000000003</v>
      </c>
      <c r="Z175">
        <v>8.2404689999999992</v>
      </c>
      <c r="AA175" s="14">
        <f t="shared" si="144"/>
        <v>8.2552736666666657</v>
      </c>
      <c r="AB175" s="14">
        <f t="shared" si="145"/>
        <v>8.2700783333333341</v>
      </c>
      <c r="AC175">
        <v>8.2848830000000007</v>
      </c>
      <c r="AD175" s="14">
        <f t="shared" si="146"/>
        <v>8.4801415000000002</v>
      </c>
      <c r="AE175">
        <v>8.6753999999999998</v>
      </c>
      <c r="AF175">
        <v>9.6573209999999996</v>
      </c>
      <c r="AG175" s="14">
        <f t="shared" si="147"/>
        <v>10.2714105</v>
      </c>
      <c r="AH175">
        <v>10.8855</v>
      </c>
      <c r="AI175">
        <v>11.610939999999999</v>
      </c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31">
        <f t="shared" si="150"/>
        <v>5.4917029999999993</v>
      </c>
      <c r="BH175" s="31">
        <f t="shared" si="151"/>
        <v>-0.41149500000000039</v>
      </c>
    </row>
    <row r="176" spans="1:60" s="2" customFormat="1" ht="14.4" x14ac:dyDescent="0.3">
      <c r="A176" t="s">
        <v>252</v>
      </c>
      <c r="B176" t="s">
        <v>253</v>
      </c>
      <c r="D176" s="12">
        <f t="shared" si="134"/>
        <v>7.1342829999999999</v>
      </c>
      <c r="E176" s="12">
        <f t="shared" si="135"/>
        <v>5.4537890000000004</v>
      </c>
      <c r="F176" s="12">
        <f t="shared" si="136"/>
        <v>-3.8285399999999998</v>
      </c>
      <c r="G176" s="12">
        <f t="shared" si="137"/>
        <v>-0.70199635519452619</v>
      </c>
      <c r="I176">
        <v>1.319472</v>
      </c>
      <c r="J176" s="14">
        <f t="shared" si="138"/>
        <v>1.537749</v>
      </c>
      <c r="K176" s="14">
        <f t="shared" si="139"/>
        <v>1.7560259999999999</v>
      </c>
      <c r="L176">
        <v>1.9743029999999999</v>
      </c>
      <c r="M176" s="14">
        <f t="shared" si="140"/>
        <v>1.6454489999999999</v>
      </c>
      <c r="N176">
        <v>1.316595</v>
      </c>
      <c r="O176" s="14">
        <f t="shared" si="140"/>
        <v>1.6804939999999999</v>
      </c>
      <c r="P176">
        <v>2.0443929999999999</v>
      </c>
      <c r="Q176" s="14">
        <f t="shared" si="141"/>
        <v>2.546144</v>
      </c>
      <c r="R176">
        <v>3.047895</v>
      </c>
      <c r="S176" s="14">
        <f t="shared" si="142"/>
        <v>5.7766064999999998</v>
      </c>
      <c r="T176">
        <v>8.5053180000000008</v>
      </c>
      <c r="U176" s="14">
        <f t="shared" si="143"/>
        <v>7.1342829999999999</v>
      </c>
      <c r="V176">
        <v>5.7632479999999999</v>
      </c>
      <c r="W176">
        <v>6.4852559999999997</v>
      </c>
      <c r="X176">
        <v>6.2367309999999998</v>
      </c>
      <c r="Y176">
        <v>7.0102830000000003</v>
      </c>
      <c r="Z176">
        <v>5.6664950000000003</v>
      </c>
      <c r="AA176" s="14">
        <f t="shared" si="144"/>
        <v>4.879577666666667</v>
      </c>
      <c r="AB176" s="14">
        <f t="shared" si="145"/>
        <v>4.0926603333333338</v>
      </c>
      <c r="AC176">
        <v>3.3057430000000001</v>
      </c>
      <c r="AD176" s="14">
        <f t="shared" si="146"/>
        <v>3.6581254999999997</v>
      </c>
      <c r="AE176">
        <v>4.0105079999999997</v>
      </c>
      <c r="AF176">
        <v>5.9346269999999999</v>
      </c>
      <c r="AG176" s="14">
        <f t="shared" si="147"/>
        <v>6.0152765000000006</v>
      </c>
      <c r="AH176">
        <v>6.0959260000000004</v>
      </c>
      <c r="AI176">
        <v>6.2525620000000002</v>
      </c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31">
        <f t="shared" si="150"/>
        <v>4.0863879999999995</v>
      </c>
      <c r="BH176" s="31">
        <f t="shared" si="151"/>
        <v>-0.64902700000000024</v>
      </c>
    </row>
    <row r="177" spans="1:60" s="2" customFormat="1" ht="14.4" x14ac:dyDescent="0.3">
      <c r="A177" t="s">
        <v>254</v>
      </c>
      <c r="B177" t="s">
        <v>255</v>
      </c>
      <c r="D177" s="12">
        <f t="shared" si="134"/>
        <v>12.773532499999998</v>
      </c>
      <c r="E177" s="12">
        <f t="shared" si="135"/>
        <v>7.5226964999999986</v>
      </c>
      <c r="F177" s="12">
        <f t="shared" si="136"/>
        <v>-2.8497234999999979</v>
      </c>
      <c r="G177" s="12">
        <f t="shared" si="137"/>
        <v>-0.37881675806009169</v>
      </c>
      <c r="I177">
        <v>4.1068280000000001</v>
      </c>
      <c r="J177" s="14">
        <f t="shared" si="138"/>
        <v>4.9850763333333337</v>
      </c>
      <c r="K177" s="14">
        <f t="shared" si="139"/>
        <v>5.8633246666666663</v>
      </c>
      <c r="L177">
        <v>6.7415729999999998</v>
      </c>
      <c r="M177" s="14">
        <f t="shared" si="140"/>
        <v>5.5446995000000001</v>
      </c>
      <c r="N177">
        <v>4.3478260000000004</v>
      </c>
      <c r="O177" s="14">
        <f t="shared" si="140"/>
        <v>5.2508359999999996</v>
      </c>
      <c r="P177">
        <v>6.1538459999999997</v>
      </c>
      <c r="Q177" s="14">
        <f t="shared" si="141"/>
        <v>5.9704414999999997</v>
      </c>
      <c r="R177">
        <v>5.7870369999999998</v>
      </c>
      <c r="S177" s="14">
        <f t="shared" si="142"/>
        <v>11.896493499999998</v>
      </c>
      <c r="T177">
        <v>18.005949999999999</v>
      </c>
      <c r="U177" s="14">
        <f t="shared" si="143"/>
        <v>12.773532499999998</v>
      </c>
      <c r="V177">
        <v>7.5411149999999996</v>
      </c>
      <c r="W177">
        <v>8.5044590000000007</v>
      </c>
      <c r="X177">
        <v>8.2035920000000004</v>
      </c>
      <c r="Y177">
        <v>11.92385</v>
      </c>
      <c r="Z177">
        <v>8.6454179999999994</v>
      </c>
      <c r="AA177" s="14">
        <f t="shared" si="144"/>
        <v>9.0715483333333324</v>
      </c>
      <c r="AB177" s="14">
        <f t="shared" si="145"/>
        <v>9.4976786666666673</v>
      </c>
      <c r="AC177">
        <v>9.9238090000000003</v>
      </c>
      <c r="AD177" s="14">
        <f t="shared" si="146"/>
        <v>10.3319245</v>
      </c>
      <c r="AE177">
        <v>10.74004</v>
      </c>
      <c r="AF177">
        <v>9.2418030000000009</v>
      </c>
      <c r="AG177" s="14">
        <f t="shared" si="147"/>
        <v>9.1626530000000006</v>
      </c>
      <c r="AH177">
        <v>9.0835030000000003</v>
      </c>
      <c r="AI177">
        <v>9.9401200000000003</v>
      </c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31">
        <f t="shared" si="150"/>
        <v>6.9864954999999984</v>
      </c>
      <c r="BH177" s="31">
        <f t="shared" si="151"/>
        <v>-4.2690734999999975</v>
      </c>
    </row>
    <row r="178" spans="1:60" s="2" customFormat="1" ht="14.4" x14ac:dyDescent="0.3">
      <c r="A178" t="s">
        <v>256</v>
      </c>
      <c r="B178" t="s">
        <v>257</v>
      </c>
      <c r="D178" s="12">
        <f t="shared" si="134"/>
        <v>12.97292</v>
      </c>
      <c r="E178" s="12">
        <f t="shared" si="135"/>
        <v>8.7317095000000009</v>
      </c>
      <c r="F178" s="12">
        <f t="shared" si="136"/>
        <v>-1.2692200000000007</v>
      </c>
      <c r="G178" s="12">
        <f t="shared" si="137"/>
        <v>-0.14535756142597284</v>
      </c>
      <c r="I178">
        <v>3.504483</v>
      </c>
      <c r="J178" s="14">
        <f t="shared" si="138"/>
        <v>3.9544450000000002</v>
      </c>
      <c r="K178" s="14">
        <f t="shared" si="139"/>
        <v>4.404407</v>
      </c>
      <c r="L178">
        <v>4.8543690000000002</v>
      </c>
      <c r="M178" s="14">
        <f t="shared" si="140"/>
        <v>4.7636330000000005</v>
      </c>
      <c r="N178">
        <v>4.6728969999999999</v>
      </c>
      <c r="O178" s="14">
        <f t="shared" si="140"/>
        <v>4.2412105000000002</v>
      </c>
      <c r="P178">
        <v>3.8095240000000001</v>
      </c>
      <c r="Q178" s="14">
        <f t="shared" si="141"/>
        <v>4.2195770000000001</v>
      </c>
      <c r="R178">
        <v>4.6296299999999997</v>
      </c>
      <c r="S178" s="14">
        <f t="shared" si="142"/>
        <v>10.283564999999999</v>
      </c>
      <c r="T178">
        <v>15.9375</v>
      </c>
      <c r="U178" s="14">
        <f t="shared" si="143"/>
        <v>12.97292</v>
      </c>
      <c r="V178">
        <v>10.00834</v>
      </c>
      <c r="W178">
        <v>7.5187970000000002</v>
      </c>
      <c r="X178">
        <v>8.359375</v>
      </c>
      <c r="Y178">
        <v>7.8625959999999999</v>
      </c>
      <c r="Z178">
        <v>11.925929999999999</v>
      </c>
      <c r="AA178" s="14">
        <f t="shared" si="144"/>
        <v>11.851853333333333</v>
      </c>
      <c r="AB178" s="14">
        <f t="shared" si="145"/>
        <v>11.777776666666666</v>
      </c>
      <c r="AC178">
        <v>11.7037</v>
      </c>
      <c r="AD178" s="14">
        <f t="shared" si="146"/>
        <v>12.92328</v>
      </c>
      <c r="AE178">
        <v>14.142860000000001</v>
      </c>
      <c r="AF178">
        <v>13.38461</v>
      </c>
      <c r="AG178" s="14">
        <f t="shared" si="147"/>
        <v>15.511199999999999</v>
      </c>
      <c r="AH178">
        <v>17.637789999999999</v>
      </c>
      <c r="AI178">
        <v>17.716539999999998</v>
      </c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31">
        <f t="shared" si="150"/>
        <v>8.3432899999999997</v>
      </c>
      <c r="BH178" s="31">
        <f t="shared" si="151"/>
        <v>-5.4541230000000001</v>
      </c>
    </row>
    <row r="179" spans="1:60" s="2" customFormat="1" ht="14.4" x14ac:dyDescent="0.3">
      <c r="A179" t="s">
        <v>258</v>
      </c>
      <c r="B179" t="s">
        <v>259</v>
      </c>
      <c r="D179" s="12">
        <f t="shared" si="134"/>
        <v>18.37041</v>
      </c>
      <c r="E179" s="12">
        <f t="shared" si="135"/>
        <v>12.420836999999999</v>
      </c>
      <c r="F179" s="12">
        <f t="shared" si="136"/>
        <v>0.86636999999999986</v>
      </c>
      <c r="G179" s="12">
        <f t="shared" si="137"/>
        <v>6.9751338013694236E-2</v>
      </c>
      <c r="I179">
        <v>4.6081539999999999</v>
      </c>
      <c r="J179" s="14">
        <f t="shared" si="138"/>
        <v>5.6025836666666669</v>
      </c>
      <c r="K179" s="14">
        <f t="shared" si="139"/>
        <v>6.597013333333333</v>
      </c>
      <c r="L179">
        <v>7.5914429999999999</v>
      </c>
      <c r="M179" s="14">
        <f t="shared" si="140"/>
        <v>6.5753599999999999</v>
      </c>
      <c r="N179">
        <v>5.5592769999999998</v>
      </c>
      <c r="O179" s="14">
        <f t="shared" si="140"/>
        <v>5.949573</v>
      </c>
      <c r="P179">
        <v>6.3398690000000002</v>
      </c>
      <c r="Q179" s="14">
        <f t="shared" si="141"/>
        <v>8.6581095000000001</v>
      </c>
      <c r="R179">
        <v>10.97635</v>
      </c>
      <c r="S179" s="14">
        <f t="shared" si="142"/>
        <v>17.048855</v>
      </c>
      <c r="T179">
        <v>23.121359999999999</v>
      </c>
      <c r="U179" s="14">
        <f t="shared" si="143"/>
        <v>18.37041</v>
      </c>
      <c r="V179">
        <v>13.61946</v>
      </c>
      <c r="W179">
        <v>14.65184</v>
      </c>
      <c r="X179">
        <v>12.953150000000001</v>
      </c>
      <c r="Y179">
        <v>16.58915</v>
      </c>
      <c r="Z179">
        <v>20.72015</v>
      </c>
      <c r="AA179" s="14">
        <f t="shared" si="144"/>
        <v>20.225693333333332</v>
      </c>
      <c r="AB179" s="14">
        <f t="shared" si="145"/>
        <v>19.731236666666668</v>
      </c>
      <c r="AC179">
        <v>19.23678</v>
      </c>
      <c r="AD179" s="14">
        <f t="shared" si="146"/>
        <v>19.722745</v>
      </c>
      <c r="AE179">
        <v>20.20871</v>
      </c>
      <c r="AF179">
        <v>19.595749999999999</v>
      </c>
      <c r="AG179" s="14">
        <f t="shared" si="147"/>
        <v>22.784194999999997</v>
      </c>
      <c r="AH179">
        <v>25.972639999999998</v>
      </c>
      <c r="AI179">
        <v>25.532019999999999</v>
      </c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31">
        <f t="shared" si="150"/>
        <v>7.3940599999999996</v>
      </c>
      <c r="BH179" s="31">
        <f t="shared" si="151"/>
        <v>-3.7185699999999997</v>
      </c>
    </row>
    <row r="180" spans="1:60" s="2" customFormat="1" ht="14.4" x14ac:dyDescent="0.3">
      <c r="A180" t="s">
        <v>260</v>
      </c>
      <c r="B180" t="s">
        <v>261</v>
      </c>
      <c r="D180" s="12">
        <f t="shared" si="134"/>
        <v>16.197514999999999</v>
      </c>
      <c r="E180" s="12">
        <f t="shared" si="135"/>
        <v>10.177363</v>
      </c>
      <c r="F180" s="12">
        <f t="shared" si="136"/>
        <v>-2.1657949999999992</v>
      </c>
      <c r="G180" s="12">
        <f t="shared" si="137"/>
        <v>-0.21280512447084762</v>
      </c>
      <c r="I180">
        <v>4.2521139999999997</v>
      </c>
      <c r="J180" s="14">
        <f t="shared" si="138"/>
        <v>5.0325449999999998</v>
      </c>
      <c r="K180" s="14">
        <f t="shared" si="139"/>
        <v>5.8129759999999999</v>
      </c>
      <c r="L180">
        <v>6.593407</v>
      </c>
      <c r="M180" s="14">
        <f t="shared" si="140"/>
        <v>5.8295364999999997</v>
      </c>
      <c r="N180">
        <v>5.0656660000000002</v>
      </c>
      <c r="O180" s="14">
        <f t="shared" si="140"/>
        <v>6.0201519999999995</v>
      </c>
      <c r="P180">
        <v>6.9746379999999997</v>
      </c>
      <c r="Q180" s="14">
        <f t="shared" si="141"/>
        <v>6.8841710000000003</v>
      </c>
      <c r="R180">
        <v>6.793704</v>
      </c>
      <c r="S180" s="14">
        <f t="shared" si="142"/>
        <v>14.157451999999999</v>
      </c>
      <c r="T180">
        <v>21.5212</v>
      </c>
      <c r="U180" s="14">
        <f t="shared" si="143"/>
        <v>16.197514999999999</v>
      </c>
      <c r="V180">
        <v>10.87383</v>
      </c>
      <c r="W180">
        <v>11.72419</v>
      </c>
      <c r="X180">
        <v>10.41047</v>
      </c>
      <c r="Y180">
        <v>14.3499</v>
      </c>
      <c r="Z180">
        <v>12.875679999999999</v>
      </c>
      <c r="AA180" s="14">
        <f t="shared" si="144"/>
        <v>13.261026666666666</v>
      </c>
      <c r="AB180" s="14">
        <f t="shared" si="145"/>
        <v>13.646373333333333</v>
      </c>
      <c r="AC180">
        <v>14.03172</v>
      </c>
      <c r="AD180" s="14">
        <f t="shared" si="146"/>
        <v>13.9397</v>
      </c>
      <c r="AE180">
        <v>13.84768</v>
      </c>
      <c r="AF180">
        <v>14.15771</v>
      </c>
      <c r="AG180" s="14">
        <f t="shared" si="147"/>
        <v>15.069269999999999</v>
      </c>
      <c r="AH180">
        <v>15.980829999999999</v>
      </c>
      <c r="AI180">
        <v>17.871569999999998</v>
      </c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31">
        <f t="shared" si="150"/>
        <v>9.4038109999999993</v>
      </c>
      <c r="BH180" s="31">
        <f t="shared" si="151"/>
        <v>-4.4733249999999991</v>
      </c>
    </row>
    <row r="181" spans="1:60" s="2" customFormat="1" ht="14.4" x14ac:dyDescent="0.3">
      <c r="A181" t="s">
        <v>262</v>
      </c>
      <c r="B181" t="s">
        <v>263</v>
      </c>
      <c r="D181" s="12">
        <f t="shared" si="134"/>
        <v>21.493269999999999</v>
      </c>
      <c r="E181" s="12">
        <f t="shared" si="135"/>
        <v>16.8067095</v>
      </c>
      <c r="F181" s="12">
        <f t="shared" si="136"/>
        <v>-0.70814999999999984</v>
      </c>
      <c r="G181" s="12">
        <f t="shared" si="137"/>
        <v>-4.2134958065408332E-2</v>
      </c>
      <c r="I181">
        <v>5.6302940000000001</v>
      </c>
      <c r="J181" s="14">
        <f t="shared" si="138"/>
        <v>5.9757516666666666</v>
      </c>
      <c r="K181" s="14">
        <f t="shared" si="139"/>
        <v>6.3212093333333339</v>
      </c>
      <c r="L181">
        <v>6.6666670000000003</v>
      </c>
      <c r="M181" s="14">
        <f t="shared" si="140"/>
        <v>5.1950355000000004</v>
      </c>
      <c r="N181">
        <v>3.7234039999999999</v>
      </c>
      <c r="O181" s="14">
        <f t="shared" si="140"/>
        <v>4.6865604999999997</v>
      </c>
      <c r="P181">
        <v>5.6497169999999999</v>
      </c>
      <c r="Q181" s="14">
        <f t="shared" si="141"/>
        <v>7.7428910000000002</v>
      </c>
      <c r="R181">
        <v>9.8360649999999996</v>
      </c>
      <c r="S181" s="14">
        <f t="shared" si="142"/>
        <v>20.3237825</v>
      </c>
      <c r="T181">
        <v>30.811499999999999</v>
      </c>
      <c r="U181" s="14">
        <f t="shared" si="143"/>
        <v>21.493269999999999</v>
      </c>
      <c r="V181">
        <v>12.175039999999999</v>
      </c>
      <c r="W181">
        <v>11.35886</v>
      </c>
      <c r="X181">
        <v>9.3305439999999997</v>
      </c>
      <c r="Y181">
        <v>20.785119999999999</v>
      </c>
      <c r="Z181">
        <v>15.95833</v>
      </c>
      <c r="AA181" s="14">
        <f t="shared" si="144"/>
        <v>17.567260000000001</v>
      </c>
      <c r="AB181" s="14">
        <f t="shared" si="145"/>
        <v>19.176189999999998</v>
      </c>
      <c r="AC181">
        <v>20.785119999999999</v>
      </c>
      <c r="AD181" s="14">
        <f t="shared" si="146"/>
        <v>20.89256</v>
      </c>
      <c r="AE181">
        <v>21</v>
      </c>
      <c r="AF181">
        <v>13.04762</v>
      </c>
      <c r="AG181" s="14">
        <f t="shared" si="147"/>
        <v>16.09524</v>
      </c>
      <c r="AH181">
        <v>19.142859999999999</v>
      </c>
      <c r="AI181">
        <v>19.326920000000001</v>
      </c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31">
        <f t="shared" si="150"/>
        <v>11.657204999999999</v>
      </c>
      <c r="BH181" s="31">
        <f t="shared" si="151"/>
        <v>-10.134409999999999</v>
      </c>
    </row>
    <row r="182" spans="1:60" s="2" customFormat="1" ht="14.4" x14ac:dyDescent="0.3">
      <c r="A182" t="s">
        <v>264</v>
      </c>
      <c r="B182" t="s">
        <v>265</v>
      </c>
      <c r="D182" s="12">
        <f t="shared" si="134"/>
        <v>18.537085000000001</v>
      </c>
      <c r="E182" s="12">
        <f t="shared" si="135"/>
        <v>9.8451979999999999</v>
      </c>
      <c r="F182" s="12">
        <f t="shared" si="136"/>
        <v>3.3778049999999986</v>
      </c>
      <c r="G182" s="12">
        <f t="shared" si="137"/>
        <v>0.34309162700435264</v>
      </c>
      <c r="I182">
        <v>4.8742409999999996</v>
      </c>
      <c r="J182" s="14">
        <f t="shared" si="138"/>
        <v>6.3531563333333336</v>
      </c>
      <c r="K182" s="14">
        <f t="shared" si="139"/>
        <v>7.8320716666666677</v>
      </c>
      <c r="L182">
        <v>9.3109870000000008</v>
      </c>
      <c r="M182" s="14">
        <f t="shared" si="140"/>
        <v>8.6657325000000007</v>
      </c>
      <c r="N182">
        <v>8.0204780000000007</v>
      </c>
      <c r="O182" s="14">
        <f t="shared" si="140"/>
        <v>8.6918870000000013</v>
      </c>
      <c r="P182">
        <v>9.3632960000000001</v>
      </c>
      <c r="Q182" s="14">
        <f t="shared" si="141"/>
        <v>11.083033</v>
      </c>
      <c r="R182">
        <v>12.802770000000001</v>
      </c>
      <c r="S182" s="14">
        <f t="shared" si="142"/>
        <v>18.774370000000001</v>
      </c>
      <c r="T182">
        <v>24.74597</v>
      </c>
      <c r="U182" s="14">
        <f t="shared" si="143"/>
        <v>18.537085000000001</v>
      </c>
      <c r="V182">
        <v>12.328200000000001</v>
      </c>
      <c r="W182">
        <v>14.9781</v>
      </c>
      <c r="X182">
        <v>14.445959999999999</v>
      </c>
      <c r="Y182">
        <v>15.143980000000001</v>
      </c>
      <c r="Z182">
        <v>17.106670000000001</v>
      </c>
      <c r="AA182" s="14">
        <f t="shared" si="144"/>
        <v>18.709410000000002</v>
      </c>
      <c r="AB182" s="14">
        <f t="shared" si="145"/>
        <v>20.312149999999999</v>
      </c>
      <c r="AC182">
        <v>21.91489</v>
      </c>
      <c r="AD182" s="14">
        <f t="shared" si="146"/>
        <v>19.791640000000001</v>
      </c>
      <c r="AE182">
        <v>17.668389999999999</v>
      </c>
      <c r="AF182">
        <v>21.143249999999998</v>
      </c>
      <c r="AG182" s="14">
        <f t="shared" si="147"/>
        <v>22.566119999999998</v>
      </c>
      <c r="AH182">
        <v>23.988990000000001</v>
      </c>
      <c r="AI182">
        <v>24.992889999999999</v>
      </c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31">
        <f t="shared" si="150"/>
        <v>5.7343150000000005</v>
      </c>
      <c r="BH182" s="31">
        <f t="shared" si="151"/>
        <v>-3.5589850000000016</v>
      </c>
    </row>
    <row r="183" spans="1:60" s="2" customFormat="1" ht="14.4" x14ac:dyDescent="0.3">
      <c r="A183" t="s">
        <v>266</v>
      </c>
      <c r="B183" t="s">
        <v>267</v>
      </c>
      <c r="D183" s="12">
        <f t="shared" si="134"/>
        <v>8.2086474999999997</v>
      </c>
      <c r="E183" s="12">
        <f t="shared" si="135"/>
        <v>6.3085159999999991</v>
      </c>
      <c r="F183" s="12">
        <f t="shared" si="136"/>
        <v>-5.5384905</v>
      </c>
      <c r="G183" s="12">
        <f t="shared" si="137"/>
        <v>-0.87793872600148759</v>
      </c>
      <c r="I183">
        <v>1.884817</v>
      </c>
      <c r="J183" s="14">
        <f t="shared" si="138"/>
        <v>1.9708303333333332</v>
      </c>
      <c r="K183" s="14">
        <f t="shared" si="139"/>
        <v>2.0568436666666665</v>
      </c>
      <c r="L183">
        <v>2.1428569999999998</v>
      </c>
      <c r="M183" s="14">
        <f t="shared" si="140"/>
        <v>1.9334974999999999</v>
      </c>
      <c r="N183">
        <v>1.7241379999999999</v>
      </c>
      <c r="O183" s="14">
        <f t="shared" si="140"/>
        <v>1.9001315000000001</v>
      </c>
      <c r="P183">
        <v>2.0761250000000002</v>
      </c>
      <c r="Q183" s="14">
        <f t="shared" si="141"/>
        <v>2.0314399999999999</v>
      </c>
      <c r="R183">
        <v>1.986755</v>
      </c>
      <c r="S183" s="14">
        <f t="shared" si="142"/>
        <v>6.893912499999999</v>
      </c>
      <c r="T183">
        <v>11.801069999999999</v>
      </c>
      <c r="U183" s="14">
        <f t="shared" si="143"/>
        <v>8.2086474999999997</v>
      </c>
      <c r="V183">
        <v>4.616225</v>
      </c>
      <c r="W183">
        <v>5.7080729999999997</v>
      </c>
      <c r="X183">
        <v>5.9504130000000002</v>
      </c>
      <c r="Y183">
        <v>6.6212530000000003</v>
      </c>
      <c r="Z183">
        <v>5.324325</v>
      </c>
      <c r="AA183" s="14">
        <f t="shared" si="144"/>
        <v>4.4396023333333332</v>
      </c>
      <c r="AB183" s="14">
        <f t="shared" si="145"/>
        <v>3.5548796666666664</v>
      </c>
      <c r="AC183">
        <v>2.6701570000000001</v>
      </c>
      <c r="AD183" s="14">
        <f t="shared" si="146"/>
        <v>2.6952800000000003</v>
      </c>
      <c r="AE183">
        <v>2.7204030000000001</v>
      </c>
      <c r="AF183">
        <v>3.6868690000000002</v>
      </c>
      <c r="AG183" s="14">
        <f t="shared" si="147"/>
        <v>3.7752525000000001</v>
      </c>
      <c r="AH183">
        <v>3.8636360000000001</v>
      </c>
      <c r="AI183">
        <v>3.3663370000000001</v>
      </c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31">
        <f t="shared" si="150"/>
        <v>6.2218924999999992</v>
      </c>
      <c r="BH183" s="31">
        <f t="shared" si="151"/>
        <v>-2.5005744999999999</v>
      </c>
    </row>
    <row r="184" spans="1:60" s="2" customFormat="1" ht="14.4" x14ac:dyDescent="0.3">
      <c r="A184" t="s">
        <v>268</v>
      </c>
      <c r="B184" t="s">
        <v>267</v>
      </c>
      <c r="D184" s="12">
        <f t="shared" si="134"/>
        <v>8.2086474999999997</v>
      </c>
      <c r="E184" s="12">
        <f t="shared" si="135"/>
        <v>6.3085159999999991</v>
      </c>
      <c r="F184" s="12">
        <f t="shared" si="136"/>
        <v>-5.5384905</v>
      </c>
      <c r="G184" s="12">
        <f t="shared" si="137"/>
        <v>-0.87793872600148759</v>
      </c>
      <c r="I184">
        <v>1.884817</v>
      </c>
      <c r="J184" s="14">
        <f t="shared" si="138"/>
        <v>1.9708303333333332</v>
      </c>
      <c r="K184" s="14">
        <f t="shared" si="139"/>
        <v>2.0568436666666665</v>
      </c>
      <c r="L184">
        <v>2.1428569999999998</v>
      </c>
      <c r="M184" s="14">
        <f t="shared" si="140"/>
        <v>1.9334974999999999</v>
      </c>
      <c r="N184">
        <v>1.7241379999999999</v>
      </c>
      <c r="O184" s="14">
        <f t="shared" si="140"/>
        <v>1.9001315000000001</v>
      </c>
      <c r="P184">
        <v>2.0761250000000002</v>
      </c>
      <c r="Q184" s="14">
        <f t="shared" si="141"/>
        <v>2.0314399999999999</v>
      </c>
      <c r="R184">
        <v>1.986755</v>
      </c>
      <c r="S184" s="14">
        <f t="shared" si="142"/>
        <v>6.893912499999999</v>
      </c>
      <c r="T184">
        <v>11.801069999999999</v>
      </c>
      <c r="U184" s="14">
        <f t="shared" si="143"/>
        <v>8.2086474999999997</v>
      </c>
      <c r="V184">
        <v>4.616225</v>
      </c>
      <c r="W184">
        <v>5.7080729999999997</v>
      </c>
      <c r="X184">
        <v>5.9504130000000002</v>
      </c>
      <c r="Y184">
        <v>6.6212530000000003</v>
      </c>
      <c r="Z184">
        <v>5.324325</v>
      </c>
      <c r="AA184" s="14">
        <f t="shared" si="144"/>
        <v>4.4396023333333332</v>
      </c>
      <c r="AB184" s="14">
        <f t="shared" si="145"/>
        <v>3.5548796666666664</v>
      </c>
      <c r="AC184">
        <v>2.6701570000000001</v>
      </c>
      <c r="AD184" s="14">
        <f t="shared" si="146"/>
        <v>2.6952800000000003</v>
      </c>
      <c r="AE184">
        <v>2.7204030000000001</v>
      </c>
      <c r="AF184">
        <v>3.6868690000000002</v>
      </c>
      <c r="AG184" s="14">
        <f t="shared" si="147"/>
        <v>3.7752525000000001</v>
      </c>
      <c r="AH184">
        <v>3.8636360000000001</v>
      </c>
      <c r="AI184">
        <v>3.3663370000000001</v>
      </c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31">
        <f t="shared" si="150"/>
        <v>6.2218924999999992</v>
      </c>
      <c r="BH184" s="31">
        <f t="shared" si="151"/>
        <v>-2.5005744999999999</v>
      </c>
    </row>
    <row r="185" spans="1:60" s="2" customFormat="1" ht="14.4" x14ac:dyDescent="0.3">
      <c r="A185" t="s">
        <v>269</v>
      </c>
      <c r="B185" t="s">
        <v>270</v>
      </c>
      <c r="D185" s="12">
        <f t="shared" si="134"/>
        <v>8.854514</v>
      </c>
      <c r="E185" s="12">
        <f t="shared" si="135"/>
        <v>6.7168279999999996</v>
      </c>
      <c r="F185" s="12">
        <f t="shared" si="136"/>
        <v>-5.0327210000000004</v>
      </c>
      <c r="G185" s="12">
        <f t="shared" si="137"/>
        <v>-0.74927048898676585</v>
      </c>
      <c r="I185">
        <v>1.7790900000000001</v>
      </c>
      <c r="J185" s="14">
        <f t="shared" si="138"/>
        <v>2.0401526666666667</v>
      </c>
      <c r="K185" s="14">
        <f t="shared" si="139"/>
        <v>2.3012153333333334</v>
      </c>
      <c r="L185">
        <v>2.5622780000000001</v>
      </c>
      <c r="M185" s="14">
        <f t="shared" si="140"/>
        <v>2.240043</v>
      </c>
      <c r="N185">
        <v>1.917808</v>
      </c>
      <c r="O185" s="14">
        <f t="shared" si="140"/>
        <v>2.137686</v>
      </c>
      <c r="P185">
        <v>2.357564</v>
      </c>
      <c r="Q185" s="14">
        <f t="shared" si="141"/>
        <v>2.9416025000000001</v>
      </c>
      <c r="R185">
        <v>3.5256409999999998</v>
      </c>
      <c r="S185" s="14">
        <f t="shared" si="142"/>
        <v>7.1466004999999999</v>
      </c>
      <c r="T185">
        <v>10.76756</v>
      </c>
      <c r="U185" s="14">
        <f t="shared" si="143"/>
        <v>8.854514</v>
      </c>
      <c r="V185">
        <v>6.9414680000000004</v>
      </c>
      <c r="W185">
        <v>8.0707149999999999</v>
      </c>
      <c r="X185">
        <v>7.8202249999999998</v>
      </c>
      <c r="Y185">
        <v>7.3296089999999996</v>
      </c>
      <c r="Z185">
        <v>6.3507619999999996</v>
      </c>
      <c r="AA185" s="14">
        <f t="shared" si="144"/>
        <v>5.5077723333333335</v>
      </c>
      <c r="AB185" s="14">
        <f t="shared" si="145"/>
        <v>4.6647826666666665</v>
      </c>
      <c r="AC185">
        <v>3.821793</v>
      </c>
      <c r="AD185" s="14">
        <f t="shared" si="146"/>
        <v>4.1180095000000003</v>
      </c>
      <c r="AE185">
        <v>4.4142260000000002</v>
      </c>
      <c r="AF185">
        <v>5.5076270000000003</v>
      </c>
      <c r="AG185" s="14">
        <f t="shared" si="147"/>
        <v>5.7437765000000001</v>
      </c>
      <c r="AH185">
        <v>5.9799259999999999</v>
      </c>
      <c r="AI185">
        <v>5.4276819999999999</v>
      </c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31">
        <f t="shared" si="150"/>
        <v>5.3288729999999997</v>
      </c>
      <c r="BH185" s="31">
        <f t="shared" si="151"/>
        <v>-0.78379900000000013</v>
      </c>
    </row>
    <row r="186" spans="1:60" s="2" customFormat="1" ht="14.4" x14ac:dyDescent="0.3">
      <c r="A186" t="s">
        <v>271</v>
      </c>
      <c r="B186" t="s">
        <v>272</v>
      </c>
      <c r="D186" s="12">
        <f t="shared" si="134"/>
        <v>8.4728580000000004</v>
      </c>
      <c r="E186" s="12">
        <f t="shared" si="135"/>
        <v>6.5982670000000008</v>
      </c>
      <c r="F186" s="12">
        <f t="shared" si="136"/>
        <v>-2.9996070000000001</v>
      </c>
      <c r="G186" s="12">
        <f t="shared" si="137"/>
        <v>-0.45460527741602452</v>
      </c>
      <c r="I186">
        <v>2.54372</v>
      </c>
      <c r="J186" s="14">
        <f t="shared" si="138"/>
        <v>2.4204509999999999</v>
      </c>
      <c r="K186" s="14">
        <f t="shared" si="139"/>
        <v>2.2971820000000003</v>
      </c>
      <c r="L186">
        <v>2.1739130000000002</v>
      </c>
      <c r="M186" s="14">
        <f t="shared" si="140"/>
        <v>2.166093</v>
      </c>
      <c r="N186">
        <v>2.1582729999999999</v>
      </c>
      <c r="O186" s="14">
        <f t="shared" si="140"/>
        <v>1.8745909999999999</v>
      </c>
      <c r="P186">
        <v>1.5909089999999999</v>
      </c>
      <c r="Q186" s="14">
        <f t="shared" si="141"/>
        <v>1.9370069999999999</v>
      </c>
      <c r="R186">
        <v>2.2831049999999999</v>
      </c>
      <c r="S186" s="14">
        <f t="shared" si="142"/>
        <v>6.1146150000000006</v>
      </c>
      <c r="T186">
        <v>9.9461250000000003</v>
      </c>
      <c r="U186" s="14">
        <f t="shared" si="143"/>
        <v>8.4728580000000004</v>
      </c>
      <c r="V186">
        <v>6.9995909999999997</v>
      </c>
      <c r="W186">
        <v>8.2528179999999995</v>
      </c>
      <c r="X186">
        <v>6.8388429999999998</v>
      </c>
      <c r="Y186">
        <v>8.4156379999999995</v>
      </c>
      <c r="Z186">
        <v>8.0912869999999995</v>
      </c>
      <c r="AA186" s="14">
        <f t="shared" si="144"/>
        <v>7.2186083333333331</v>
      </c>
      <c r="AB186" s="14">
        <f t="shared" si="145"/>
        <v>6.3459296666666667</v>
      </c>
      <c r="AC186">
        <v>5.4732510000000003</v>
      </c>
      <c r="AD186" s="14">
        <f t="shared" si="146"/>
        <v>5.2870284999999999</v>
      </c>
      <c r="AE186">
        <v>5.1008060000000004</v>
      </c>
      <c r="AF186">
        <v>7.381443</v>
      </c>
      <c r="AG186" s="14">
        <f t="shared" si="147"/>
        <v>7.7028184999999993</v>
      </c>
      <c r="AH186">
        <v>8.0241939999999996</v>
      </c>
      <c r="AI186">
        <v>6.272545</v>
      </c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31">
        <f t="shared" si="150"/>
        <v>6.1897530000000005</v>
      </c>
      <c r="BH186" s="31">
        <f t="shared" si="151"/>
        <v>-0.2200400000000009</v>
      </c>
    </row>
    <row r="187" spans="1:60" s="2" customFormat="1" ht="14.4" x14ac:dyDescent="0.3">
      <c r="A187" t="s">
        <v>273</v>
      </c>
      <c r="B187" t="s">
        <v>274</v>
      </c>
      <c r="D187" s="12">
        <f t="shared" si="134"/>
        <v>9.6120540000000005</v>
      </c>
      <c r="E187" s="12">
        <f t="shared" si="135"/>
        <v>6.6466799999999999</v>
      </c>
      <c r="F187" s="12">
        <f t="shared" si="136"/>
        <v>-5.4823610000000009</v>
      </c>
      <c r="G187" s="12">
        <f t="shared" si="137"/>
        <v>-0.82482698128990728</v>
      </c>
      <c r="I187">
        <v>2.0288040000000001</v>
      </c>
      <c r="J187" s="14">
        <f t="shared" si="138"/>
        <v>2.5119563333333335</v>
      </c>
      <c r="K187" s="14">
        <f t="shared" si="139"/>
        <v>2.9951086666666664</v>
      </c>
      <c r="L187">
        <v>3.4782609999999998</v>
      </c>
      <c r="M187" s="14">
        <f t="shared" si="140"/>
        <v>3.4810660000000002</v>
      </c>
      <c r="N187">
        <v>3.4838710000000002</v>
      </c>
      <c r="O187" s="14">
        <f t="shared" si="140"/>
        <v>2.9653740000000002</v>
      </c>
      <c r="P187">
        <v>2.4468770000000002</v>
      </c>
      <c r="Q187" s="14">
        <f t="shared" si="141"/>
        <v>3.0519379999999998</v>
      </c>
      <c r="R187">
        <v>3.6569989999999999</v>
      </c>
      <c r="S187" s="14">
        <f t="shared" si="142"/>
        <v>8.0491744999999995</v>
      </c>
      <c r="T187">
        <v>12.44135</v>
      </c>
      <c r="U187" s="14">
        <f t="shared" si="143"/>
        <v>9.6120540000000005</v>
      </c>
      <c r="V187">
        <v>6.7827580000000003</v>
      </c>
      <c r="W187">
        <v>8.686992</v>
      </c>
      <c r="X187">
        <v>7.1746379999999998</v>
      </c>
      <c r="Y187">
        <v>7.5028059999999996</v>
      </c>
      <c r="Z187">
        <v>6.3476780000000002</v>
      </c>
      <c r="AA187" s="14">
        <f t="shared" si="144"/>
        <v>5.6083496666666663</v>
      </c>
      <c r="AB187" s="14">
        <f t="shared" si="145"/>
        <v>4.8690213333333334</v>
      </c>
      <c r="AC187">
        <v>4.1296929999999996</v>
      </c>
      <c r="AD187" s="14">
        <f t="shared" si="146"/>
        <v>4.0959260000000004</v>
      </c>
      <c r="AE187">
        <v>4.0621590000000003</v>
      </c>
      <c r="AF187">
        <v>6.3193659999999996</v>
      </c>
      <c r="AG187" s="14">
        <f t="shared" si="147"/>
        <v>6.3381319999999999</v>
      </c>
      <c r="AH187">
        <v>6.3568980000000002</v>
      </c>
      <c r="AI187">
        <v>5.2679080000000003</v>
      </c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31">
        <f t="shared" si="150"/>
        <v>5.9550550000000007</v>
      </c>
      <c r="BH187" s="31">
        <f t="shared" si="151"/>
        <v>-0.92506200000000049</v>
      </c>
    </row>
    <row r="188" spans="1:60" s="2" customFormat="1" ht="14.4" x14ac:dyDescent="0.3">
      <c r="A188" t="s">
        <v>275</v>
      </c>
      <c r="B188" t="s">
        <v>276</v>
      </c>
      <c r="D188" s="12">
        <f t="shared" si="134"/>
        <v>9.8222330000000007</v>
      </c>
      <c r="E188" s="12">
        <f t="shared" si="135"/>
        <v>7.0234880000000004</v>
      </c>
      <c r="F188" s="12">
        <f t="shared" si="136"/>
        <v>-2.4406540000000003</v>
      </c>
      <c r="G188" s="12">
        <f t="shared" si="137"/>
        <v>-0.34749884957445648</v>
      </c>
      <c r="I188">
        <v>2.194286</v>
      </c>
      <c r="J188" s="14">
        <f t="shared" si="138"/>
        <v>2.2650703333333335</v>
      </c>
      <c r="K188" s="14">
        <f t="shared" si="139"/>
        <v>2.3358546666666666</v>
      </c>
      <c r="L188">
        <v>2.4066390000000002</v>
      </c>
      <c r="M188" s="14">
        <f t="shared" si="140"/>
        <v>2.3975870000000001</v>
      </c>
      <c r="N188">
        <v>2.3885350000000001</v>
      </c>
      <c r="O188" s="14">
        <f t="shared" si="140"/>
        <v>2.7987450000000003</v>
      </c>
      <c r="P188">
        <v>3.208955</v>
      </c>
      <c r="Q188" s="14">
        <f t="shared" si="141"/>
        <v>3.3809395000000002</v>
      </c>
      <c r="R188">
        <v>3.552924</v>
      </c>
      <c r="S188" s="14">
        <f t="shared" si="142"/>
        <v>7.3586519999999993</v>
      </c>
      <c r="T188">
        <v>11.16438</v>
      </c>
      <c r="U188" s="14">
        <f t="shared" si="143"/>
        <v>9.8222330000000007</v>
      </c>
      <c r="V188">
        <v>8.480086</v>
      </c>
      <c r="W188">
        <v>8.7122250000000001</v>
      </c>
      <c r="X188">
        <v>8.0336700000000008</v>
      </c>
      <c r="Y188">
        <v>9.02</v>
      </c>
      <c r="Z188">
        <v>7.437627</v>
      </c>
      <c r="AA188" s="14">
        <f t="shared" si="144"/>
        <v>7.4189443333333331</v>
      </c>
      <c r="AB188" s="14">
        <f t="shared" si="145"/>
        <v>7.4002616666666672</v>
      </c>
      <c r="AC188">
        <v>7.3815790000000003</v>
      </c>
      <c r="AD188" s="14">
        <f t="shared" si="146"/>
        <v>7.2701495000000005</v>
      </c>
      <c r="AE188">
        <v>7.1587199999999998</v>
      </c>
      <c r="AF188">
        <v>8.2123650000000001</v>
      </c>
      <c r="AG188" s="14">
        <f t="shared" si="147"/>
        <v>8.2273944999999991</v>
      </c>
      <c r="AH188">
        <v>8.2424239999999998</v>
      </c>
      <c r="AI188">
        <v>8.5327920000000006</v>
      </c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31">
        <f t="shared" si="150"/>
        <v>6.2693090000000007</v>
      </c>
      <c r="BH188" s="31">
        <f t="shared" si="151"/>
        <v>-1.1100080000000005</v>
      </c>
    </row>
    <row r="189" spans="1:60" s="2" customFormat="1" ht="14.4" x14ac:dyDescent="0.3">
      <c r="A189" t="s">
        <v>277</v>
      </c>
      <c r="B189" t="s">
        <v>278</v>
      </c>
      <c r="D189" s="12">
        <f t="shared" si="134"/>
        <v>10.745145000000001</v>
      </c>
      <c r="E189" s="12">
        <f t="shared" si="135"/>
        <v>6.186344000000001</v>
      </c>
      <c r="F189" s="12">
        <f t="shared" si="136"/>
        <v>-2.7871870000000012</v>
      </c>
      <c r="G189" s="12">
        <f t="shared" si="137"/>
        <v>-0.45053863800655131</v>
      </c>
      <c r="I189">
        <v>2.302861</v>
      </c>
      <c r="J189" s="14">
        <f t="shared" si="138"/>
        <v>2.9400939999999998</v>
      </c>
      <c r="K189" s="14">
        <f t="shared" si="139"/>
        <v>3.5773269999999995</v>
      </c>
      <c r="L189">
        <v>4.2145599999999996</v>
      </c>
      <c r="M189" s="14">
        <f t="shared" si="140"/>
        <v>3.5307674999999996</v>
      </c>
      <c r="N189">
        <v>2.846975</v>
      </c>
      <c r="O189" s="14">
        <f t="shared" si="140"/>
        <v>4.5588009999999999</v>
      </c>
      <c r="P189">
        <v>6.2706270000000002</v>
      </c>
      <c r="Q189" s="14">
        <f t="shared" si="141"/>
        <v>5.5243920000000006</v>
      </c>
      <c r="R189">
        <v>4.7781570000000002</v>
      </c>
      <c r="S189" s="14">
        <f t="shared" si="142"/>
        <v>8.5259284999999991</v>
      </c>
      <c r="T189">
        <v>12.2737</v>
      </c>
      <c r="U189" s="14">
        <f t="shared" si="143"/>
        <v>10.745145000000001</v>
      </c>
      <c r="V189">
        <v>9.2165900000000001</v>
      </c>
      <c r="W189">
        <v>10.9209</v>
      </c>
      <c r="X189">
        <v>11.96429</v>
      </c>
      <c r="Y189">
        <v>11.06195</v>
      </c>
      <c r="Z189">
        <v>8.2142859999999995</v>
      </c>
      <c r="AA189" s="14">
        <f t="shared" si="144"/>
        <v>8.1288433333333323</v>
      </c>
      <c r="AB189" s="14">
        <f t="shared" si="145"/>
        <v>8.0434006666666669</v>
      </c>
      <c r="AC189">
        <v>7.9579579999999996</v>
      </c>
      <c r="AD189" s="14">
        <f t="shared" si="146"/>
        <v>7.9504074999999998</v>
      </c>
      <c r="AE189">
        <v>7.9428570000000001</v>
      </c>
      <c r="AF189">
        <v>6.9846159999999999</v>
      </c>
      <c r="AG189" s="14">
        <f t="shared" si="147"/>
        <v>8.5676079999999999</v>
      </c>
      <c r="AH189">
        <v>10.150600000000001</v>
      </c>
      <c r="AI189">
        <v>10.35928</v>
      </c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31">
        <f t="shared" si="150"/>
        <v>5.9669880000000006</v>
      </c>
      <c r="BH189" s="31">
        <f t="shared" si="151"/>
        <v>0.17575499999999877</v>
      </c>
    </row>
    <row r="190" spans="1:60" s="2" customFormat="1" ht="14.4" x14ac:dyDescent="0.3">
      <c r="A190" t="s">
        <v>279</v>
      </c>
      <c r="B190" t="s">
        <v>280</v>
      </c>
      <c r="D190" s="12">
        <f t="shared" si="134"/>
        <v>7.9820860000000007</v>
      </c>
      <c r="E190" s="12">
        <f t="shared" si="135"/>
        <v>5.5323225000000011</v>
      </c>
      <c r="F190" s="12">
        <f t="shared" si="136"/>
        <v>-1.8883360000000007</v>
      </c>
      <c r="G190" s="12">
        <f t="shared" si="137"/>
        <v>-0.34132789619549481</v>
      </c>
      <c r="I190">
        <v>1.8649290000000001</v>
      </c>
      <c r="J190" s="14">
        <f t="shared" si="138"/>
        <v>2.4635813333333334</v>
      </c>
      <c r="K190" s="14">
        <f t="shared" si="139"/>
        <v>3.0622336666666667</v>
      </c>
      <c r="L190">
        <v>3.6608860000000001</v>
      </c>
      <c r="M190" s="14">
        <f t="shared" si="140"/>
        <v>2.8642775</v>
      </c>
      <c r="N190">
        <v>2.067669</v>
      </c>
      <c r="O190" s="14">
        <f t="shared" si="140"/>
        <v>2.4497635</v>
      </c>
      <c r="P190">
        <v>2.831858</v>
      </c>
      <c r="Q190" s="14">
        <f t="shared" si="141"/>
        <v>3.023072</v>
      </c>
      <c r="R190">
        <v>3.214286</v>
      </c>
      <c r="S190" s="14">
        <f t="shared" si="142"/>
        <v>6.4756464999999999</v>
      </c>
      <c r="T190">
        <v>9.7370070000000002</v>
      </c>
      <c r="U190" s="14">
        <f t="shared" si="143"/>
        <v>7.9820860000000007</v>
      </c>
      <c r="V190">
        <v>6.2271650000000003</v>
      </c>
      <c r="W190">
        <v>7.357545</v>
      </c>
      <c r="X190">
        <v>6.0031350000000003</v>
      </c>
      <c r="Y190">
        <v>6.787401</v>
      </c>
      <c r="Z190">
        <v>6.5902139999999996</v>
      </c>
      <c r="AA190" s="14">
        <f t="shared" si="144"/>
        <v>6.4247259999999997</v>
      </c>
      <c r="AB190" s="14">
        <f t="shared" si="145"/>
        <v>6.2592379999999999</v>
      </c>
      <c r="AC190">
        <v>6.09375</v>
      </c>
      <c r="AD190" s="14">
        <f t="shared" si="146"/>
        <v>5.9432644999999997</v>
      </c>
      <c r="AE190">
        <v>5.7927790000000003</v>
      </c>
      <c r="AF190">
        <v>6.6834170000000004</v>
      </c>
      <c r="AG190" s="14">
        <f t="shared" si="147"/>
        <v>6.5022435000000005</v>
      </c>
      <c r="AH190">
        <v>6.3210699999999997</v>
      </c>
      <c r="AI190">
        <v>5.9240930000000001</v>
      </c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31">
        <f t="shared" si="150"/>
        <v>4.7678000000000011</v>
      </c>
      <c r="BH190" s="31">
        <f t="shared" si="151"/>
        <v>-0.62454100000000068</v>
      </c>
    </row>
    <row r="191" spans="1:60" s="2" customFormat="1" ht="14.4" x14ac:dyDescent="0.3">
      <c r="A191" t="s">
        <v>281</v>
      </c>
      <c r="B191" t="s">
        <v>282</v>
      </c>
      <c r="D191" s="12">
        <f t="shared" si="134"/>
        <v>11.2398825</v>
      </c>
      <c r="E191" s="12">
        <f t="shared" si="135"/>
        <v>4.8195565</v>
      </c>
      <c r="F191" s="12">
        <f t="shared" si="136"/>
        <v>-0.62099249999999984</v>
      </c>
      <c r="G191" s="12">
        <f t="shared" si="137"/>
        <v>-0.12884847392078499</v>
      </c>
      <c r="I191">
        <v>3.7468720000000002</v>
      </c>
      <c r="J191" s="14">
        <f t="shared" si="138"/>
        <v>4.2990843333333331</v>
      </c>
      <c r="K191" s="14">
        <f t="shared" si="139"/>
        <v>4.8512966666666664</v>
      </c>
      <c r="L191">
        <v>5.4035089999999997</v>
      </c>
      <c r="M191" s="14">
        <f t="shared" si="140"/>
        <v>5.2379864999999999</v>
      </c>
      <c r="N191">
        <v>5.0724640000000001</v>
      </c>
      <c r="O191" s="14">
        <f t="shared" si="140"/>
        <v>6.4203260000000002</v>
      </c>
      <c r="P191">
        <v>7.7681880000000003</v>
      </c>
      <c r="Q191" s="14">
        <f t="shared" si="141"/>
        <v>7.5683045</v>
      </c>
      <c r="R191">
        <v>7.3684209999999997</v>
      </c>
      <c r="S191" s="14">
        <f t="shared" si="142"/>
        <v>10.906190500000001</v>
      </c>
      <c r="T191">
        <v>14.443960000000001</v>
      </c>
      <c r="U191" s="14">
        <f t="shared" si="143"/>
        <v>11.2398825</v>
      </c>
      <c r="V191">
        <v>8.0358049999999999</v>
      </c>
      <c r="W191">
        <v>9.3472109999999997</v>
      </c>
      <c r="X191">
        <v>9.6693379999999998</v>
      </c>
      <c r="Y191">
        <v>10.339230000000001</v>
      </c>
      <c r="Z191">
        <v>8.9566929999999996</v>
      </c>
      <c r="AA191" s="14">
        <f t="shared" si="144"/>
        <v>9.5107586666666659</v>
      </c>
      <c r="AB191" s="14">
        <f t="shared" si="145"/>
        <v>10.064824333333334</v>
      </c>
      <c r="AC191">
        <v>10.61889</v>
      </c>
      <c r="AD191" s="14">
        <f t="shared" si="146"/>
        <v>10.073402999999999</v>
      </c>
      <c r="AE191">
        <v>9.5279159999999994</v>
      </c>
      <c r="AF191">
        <v>10.382350000000001</v>
      </c>
      <c r="AG191" s="14">
        <f t="shared" si="147"/>
        <v>11.592929999999999</v>
      </c>
      <c r="AH191">
        <v>12.803509999999999</v>
      </c>
      <c r="AI191">
        <v>13.234019999999999</v>
      </c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31">
        <f t="shared" si="150"/>
        <v>3.8714615000000006</v>
      </c>
      <c r="BH191" s="31">
        <f t="shared" si="151"/>
        <v>-1.8926715000000005</v>
      </c>
    </row>
    <row r="192" spans="1:60" s="2" customFormat="1" ht="14.4" x14ac:dyDescent="0.3">
      <c r="A192" t="s">
        <v>283</v>
      </c>
      <c r="B192" t="s">
        <v>284</v>
      </c>
      <c r="D192" s="12">
        <f t="shared" si="134"/>
        <v>16.667794999999998</v>
      </c>
      <c r="E192" s="12">
        <f t="shared" si="135"/>
        <v>10.643720999999998</v>
      </c>
      <c r="F192" s="12">
        <f t="shared" si="136"/>
        <v>4.3986550000000015</v>
      </c>
      <c r="G192" s="12">
        <f t="shared" si="137"/>
        <v>0.41326289931876292</v>
      </c>
      <c r="I192">
        <v>3.2248960000000002</v>
      </c>
      <c r="J192" s="14">
        <f t="shared" ref="J192:J193" si="152">I192+(L192-I192)/3</f>
        <v>4.0478190000000005</v>
      </c>
      <c r="K192" s="14">
        <f t="shared" ref="K192:K193" si="153">I192+(L192-I192)*2/3</f>
        <v>4.8707419999999999</v>
      </c>
      <c r="L192">
        <v>5.6936650000000002</v>
      </c>
      <c r="M192" s="14">
        <f t="shared" ref="M192:O193" si="154">L192+(N192-L192)/2</f>
        <v>5.285857</v>
      </c>
      <c r="N192">
        <v>4.8780489999999999</v>
      </c>
      <c r="O192" s="14">
        <f t="shared" si="154"/>
        <v>6.0240740000000006</v>
      </c>
      <c r="P192">
        <v>7.1700990000000004</v>
      </c>
      <c r="Q192" s="14">
        <f t="shared" ref="Q192:Q193" si="155">P192+(R192-P192)/2</f>
        <v>6.7943860000000003</v>
      </c>
      <c r="R192">
        <v>6.4186730000000001</v>
      </c>
      <c r="S192" s="14">
        <f t="shared" ref="S192:S193" si="156">R192+(T192-R192)/2</f>
        <v>13.674101499999999</v>
      </c>
      <c r="T192">
        <v>20.92953</v>
      </c>
      <c r="U192" s="14">
        <f t="shared" ref="U192:U193" si="157">T192+(V192-T192)/2</f>
        <v>16.667794999999998</v>
      </c>
      <c r="V192">
        <v>12.40606</v>
      </c>
      <c r="W192">
        <v>14.006589999999999</v>
      </c>
      <c r="X192">
        <v>13.709580000000001</v>
      </c>
      <c r="Y192">
        <v>14.90286</v>
      </c>
      <c r="Z192">
        <v>15.258430000000001</v>
      </c>
      <c r="AA192" s="14">
        <f t="shared" ref="AA192:AA193" si="158">Z192+(AC192-Z192)/3</f>
        <v>17.194436666666668</v>
      </c>
      <c r="AB192" s="14">
        <f t="shared" ref="AB192:AB193" si="159">Z192+(AC192-Z192)*2/3</f>
        <v>19.130443333333332</v>
      </c>
      <c r="AC192">
        <v>21.06645</v>
      </c>
      <c r="AD192" s="14">
        <f t="shared" ref="AD192:AD193" si="160">AC192+(AE192-AC192)/2</f>
        <v>20.946579999999997</v>
      </c>
      <c r="AE192">
        <v>20.826709999999999</v>
      </c>
      <c r="AF192">
        <v>18.194859999999998</v>
      </c>
      <c r="AG192" s="14">
        <f t="shared" ref="AG192:AG193" si="161">AF192+(AH192-AF192)/2</f>
        <v>20.780920000000002</v>
      </c>
      <c r="AH192">
        <v>23.366980000000002</v>
      </c>
      <c r="AI192">
        <v>24.03708</v>
      </c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31">
        <f t="shared" si="150"/>
        <v>10.249121999999998</v>
      </c>
      <c r="BH192" s="31">
        <f t="shared" si="151"/>
        <v>-2.6612049999999989</v>
      </c>
    </row>
    <row r="193" spans="1:60" s="2" customFormat="1" ht="14.4" x14ac:dyDescent="0.3">
      <c r="A193" t="s">
        <v>285</v>
      </c>
      <c r="B193" t="s">
        <v>286</v>
      </c>
      <c r="D193" s="12">
        <f t="shared" si="134"/>
        <v>19.955894999999998</v>
      </c>
      <c r="E193" s="12">
        <f t="shared" si="135"/>
        <v>12.735439499999998</v>
      </c>
      <c r="F193" s="12">
        <f t="shared" si="136"/>
        <v>-1.536444999999997</v>
      </c>
      <c r="G193" s="12">
        <f t="shared" si="137"/>
        <v>-0.12064326480448494</v>
      </c>
      <c r="I193">
        <v>4.6201480000000004</v>
      </c>
      <c r="J193" s="14">
        <f t="shared" si="152"/>
        <v>4.9652743333333333</v>
      </c>
      <c r="K193" s="14">
        <f t="shared" si="153"/>
        <v>5.3104006666666672</v>
      </c>
      <c r="L193">
        <v>5.6555270000000002</v>
      </c>
      <c r="M193" s="14">
        <f t="shared" si="154"/>
        <v>5.7689400000000006</v>
      </c>
      <c r="N193">
        <v>5.8823530000000002</v>
      </c>
      <c r="O193" s="14">
        <f t="shared" si="154"/>
        <v>7.2204554999999999</v>
      </c>
      <c r="P193">
        <v>8.5585579999999997</v>
      </c>
      <c r="Q193" s="14">
        <f t="shared" si="155"/>
        <v>9.1790564999999997</v>
      </c>
      <c r="R193">
        <v>9.7995549999999998</v>
      </c>
      <c r="S193" s="14">
        <f t="shared" si="156"/>
        <v>16.668692499999999</v>
      </c>
      <c r="T193">
        <v>23.53783</v>
      </c>
      <c r="U193" s="14">
        <f t="shared" si="157"/>
        <v>19.955894999999998</v>
      </c>
      <c r="V193">
        <v>16.37396</v>
      </c>
      <c r="W193">
        <v>18.331009999999999</v>
      </c>
      <c r="X193">
        <v>19.32292</v>
      </c>
      <c r="Y193">
        <v>20.232559999999999</v>
      </c>
      <c r="Z193">
        <v>16.650079999999999</v>
      </c>
      <c r="AA193" s="14">
        <f t="shared" si="158"/>
        <v>17.23987</v>
      </c>
      <c r="AB193" s="14">
        <f t="shared" si="159"/>
        <v>17.829660000000001</v>
      </c>
      <c r="AC193">
        <v>18.419450000000001</v>
      </c>
      <c r="AD193" s="14">
        <f t="shared" si="160"/>
        <v>17.9635</v>
      </c>
      <c r="AE193">
        <v>17.507549999999998</v>
      </c>
      <c r="AF193">
        <v>19.600000000000001</v>
      </c>
      <c r="AG193" s="14">
        <f t="shared" si="161"/>
        <v>20.242625</v>
      </c>
      <c r="AH193">
        <v>20.885249999999999</v>
      </c>
      <c r="AI193">
        <v>21.799029999999998</v>
      </c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31">
        <f t="shared" si="150"/>
        <v>10.156339999999998</v>
      </c>
      <c r="BH193" s="31">
        <f t="shared" si="151"/>
        <v>-1.624884999999999</v>
      </c>
    </row>
  </sheetData>
  <pageMargins left="0.7" right="0.7" top="0.75" bottom="0.75" header="0.3" footer="0.3"/>
  <pageSetup orientation="portrait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O32"/>
  <sheetViews>
    <sheetView topLeftCell="A12" zoomScale="75" zoomScaleNormal="75" zoomScalePageLayoutView="75" workbookViewId="0">
      <selection activeCell="X45" sqref="X45"/>
    </sheetView>
  </sheetViews>
  <sheetFormatPr defaultColWidth="8.77734375" defaultRowHeight="14.4" x14ac:dyDescent="0.3"/>
  <sheetData>
    <row r="1" spans="4:4" s="13" customFormat="1" x14ac:dyDescent="0.3">
      <c r="D1" s="13" t="s">
        <v>58</v>
      </c>
    </row>
    <row r="32" spans="15:15" x14ac:dyDescent="0.3">
      <c r="O32" t="s">
        <v>180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zoomScale="75" zoomScaleNormal="75" zoomScalePageLayoutView="75" workbookViewId="0">
      <selection activeCell="C33" sqref="C33"/>
    </sheetView>
  </sheetViews>
  <sheetFormatPr defaultColWidth="8.77734375" defaultRowHeight="14.4" x14ac:dyDescent="0.3"/>
  <sheetData>
    <row r="1" spans="4:4" s="13" customFormat="1" x14ac:dyDescent="0.3">
      <c r="D1" s="13" t="s">
        <v>59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N11" sqref="N11"/>
    </sheetView>
  </sheetViews>
  <sheetFormatPr defaultColWidth="8.77734375" defaultRowHeight="14.4" x14ac:dyDescent="0.3"/>
  <sheetData>
    <row r="1" spans="4:4" s="13" customFormat="1" x14ac:dyDescent="0.3">
      <c r="D1" s="13" t="s">
        <v>61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B193"/>
  <sheetViews>
    <sheetView tabSelected="1" topLeftCell="BH1" workbookViewId="0">
      <selection activeCell="BZ19" sqref="BZ19"/>
    </sheetView>
  </sheetViews>
  <sheetFormatPr defaultColWidth="9.109375" defaultRowHeight="13.8" x14ac:dyDescent="0.25"/>
  <cols>
    <col min="1" max="1" width="12.109375" style="2" customWidth="1"/>
    <col min="2" max="6" width="9.109375" style="2"/>
    <col min="7" max="8" width="14.33203125" style="2" customWidth="1"/>
    <col min="9" max="56" width="6.6640625" style="11" customWidth="1"/>
    <col min="57" max="57" width="7.44140625" style="11" customWidth="1"/>
    <col min="58" max="72" width="6.6640625" style="11" customWidth="1"/>
    <col min="73" max="92" width="9.109375" style="2"/>
    <col min="93" max="93" width="12.44140625" style="2" customWidth="1"/>
    <col min="94" max="16384" width="9.109375" style="2"/>
  </cols>
  <sheetData>
    <row r="2" spans="1:106" x14ac:dyDescent="0.25">
      <c r="BE2" s="33" t="s">
        <v>344</v>
      </c>
      <c r="CP2" s="2" t="s">
        <v>352</v>
      </c>
      <c r="CR2" s="2" t="s">
        <v>354</v>
      </c>
    </row>
    <row r="3" spans="1:106" x14ac:dyDescent="0.25">
      <c r="BB3" s="11" t="s">
        <v>287</v>
      </c>
      <c r="BE3" s="38" t="s">
        <v>385</v>
      </c>
      <c r="BF3" s="38"/>
      <c r="BG3" s="38" t="s">
        <v>386</v>
      </c>
      <c r="BH3" s="38"/>
      <c r="BI3" s="38" t="s">
        <v>387</v>
      </c>
      <c r="BJ3" s="38"/>
      <c r="BN3" s="33"/>
      <c r="CO3" s="2" t="s">
        <v>348</v>
      </c>
      <c r="CP3" s="2" t="s">
        <v>350</v>
      </c>
      <c r="CQ3" s="2">
        <v>2008</v>
      </c>
      <c r="CR3" s="2" t="s">
        <v>350</v>
      </c>
    </row>
    <row r="4" spans="1:106" ht="18.75" customHeight="1" x14ac:dyDescent="0.25">
      <c r="B4" s="3"/>
      <c r="C4" s="3" t="s">
        <v>54</v>
      </c>
      <c r="D4" s="3" t="s">
        <v>55</v>
      </c>
      <c r="E4" s="3" t="s">
        <v>57</v>
      </c>
      <c r="F4" s="3" t="s">
        <v>56</v>
      </c>
      <c r="G4" s="3" t="s">
        <v>60</v>
      </c>
      <c r="H4" s="3"/>
      <c r="I4" s="4">
        <f t="shared" ref="I4:N4" si="0">J4-1</f>
        <v>1970</v>
      </c>
      <c r="J4" s="4">
        <f t="shared" si="0"/>
        <v>1971</v>
      </c>
      <c r="K4" s="4">
        <f t="shared" si="0"/>
        <v>1972</v>
      </c>
      <c r="L4" s="4">
        <f t="shared" si="0"/>
        <v>1973</v>
      </c>
      <c r="M4" s="4">
        <f t="shared" si="0"/>
        <v>1974</v>
      </c>
      <c r="N4" s="4">
        <f t="shared" si="0"/>
        <v>1975</v>
      </c>
      <c r="O4" s="4">
        <v>1976</v>
      </c>
      <c r="P4" s="4">
        <f t="shared" ref="P4:AY4" si="1">O4+1</f>
        <v>1977</v>
      </c>
      <c r="Q4" s="4">
        <f t="shared" si="1"/>
        <v>1978</v>
      </c>
      <c r="R4" s="4">
        <f t="shared" si="1"/>
        <v>1979</v>
      </c>
      <c r="S4" s="4">
        <f t="shared" si="1"/>
        <v>1980</v>
      </c>
      <c r="T4" s="4">
        <f t="shared" si="1"/>
        <v>1981</v>
      </c>
      <c r="U4" s="4">
        <f t="shared" si="1"/>
        <v>1982</v>
      </c>
      <c r="V4" s="4">
        <f t="shared" si="1"/>
        <v>1983</v>
      </c>
      <c r="W4" s="4">
        <f t="shared" si="1"/>
        <v>1984</v>
      </c>
      <c r="X4" s="4">
        <f t="shared" si="1"/>
        <v>1985</v>
      </c>
      <c r="Y4" s="4">
        <f t="shared" si="1"/>
        <v>1986</v>
      </c>
      <c r="Z4" s="4">
        <f t="shared" si="1"/>
        <v>1987</v>
      </c>
      <c r="AA4" s="4">
        <f t="shared" si="1"/>
        <v>1988</v>
      </c>
      <c r="AB4" s="4">
        <f t="shared" si="1"/>
        <v>1989</v>
      </c>
      <c r="AC4" s="4">
        <f t="shared" si="1"/>
        <v>1990</v>
      </c>
      <c r="AD4" s="4">
        <f t="shared" si="1"/>
        <v>1991</v>
      </c>
      <c r="AE4" s="4">
        <f t="shared" si="1"/>
        <v>1992</v>
      </c>
      <c r="AF4" s="4">
        <f t="shared" si="1"/>
        <v>1993</v>
      </c>
      <c r="AG4" s="4">
        <f t="shared" si="1"/>
        <v>1994</v>
      </c>
      <c r="AH4" s="4">
        <f t="shared" si="1"/>
        <v>1995</v>
      </c>
      <c r="AI4" s="4">
        <f t="shared" si="1"/>
        <v>1996</v>
      </c>
      <c r="AJ4" s="4">
        <f t="shared" si="1"/>
        <v>1997</v>
      </c>
      <c r="AK4" s="4">
        <f t="shared" si="1"/>
        <v>1998</v>
      </c>
      <c r="AL4" s="4">
        <f t="shared" si="1"/>
        <v>1999</v>
      </c>
      <c r="AM4" s="4">
        <f t="shared" si="1"/>
        <v>2000</v>
      </c>
      <c r="AN4" s="4">
        <f t="shared" si="1"/>
        <v>2001</v>
      </c>
      <c r="AO4" s="4">
        <f t="shared" si="1"/>
        <v>2002</v>
      </c>
      <c r="AP4" s="4">
        <f t="shared" si="1"/>
        <v>2003</v>
      </c>
      <c r="AQ4" s="4">
        <f t="shared" si="1"/>
        <v>2004</v>
      </c>
      <c r="AR4" s="4">
        <f t="shared" si="1"/>
        <v>2005</v>
      </c>
      <c r="AS4" s="4">
        <f t="shared" si="1"/>
        <v>2006</v>
      </c>
      <c r="AT4" s="4">
        <f t="shared" si="1"/>
        <v>2007</v>
      </c>
      <c r="AU4" s="4">
        <f t="shared" si="1"/>
        <v>2008</v>
      </c>
      <c r="AV4" s="4">
        <f t="shared" si="1"/>
        <v>2009</v>
      </c>
      <c r="AW4" s="4">
        <f t="shared" si="1"/>
        <v>2010</v>
      </c>
      <c r="AX4" s="4">
        <f t="shared" si="1"/>
        <v>2011</v>
      </c>
      <c r="AY4" s="4">
        <f t="shared" si="1"/>
        <v>2012</v>
      </c>
      <c r="AZ4" s="5"/>
      <c r="BA4" s="5"/>
      <c r="BB4" s="5">
        <v>2010</v>
      </c>
      <c r="BC4" s="5" t="s">
        <v>288</v>
      </c>
      <c r="BD4" s="5"/>
      <c r="BE4" s="5" t="s">
        <v>289</v>
      </c>
      <c r="BF4" s="5" t="s">
        <v>288</v>
      </c>
      <c r="BG4" s="5" t="s">
        <v>290</v>
      </c>
      <c r="BH4" s="5" t="s">
        <v>291</v>
      </c>
      <c r="BI4" s="5" t="s">
        <v>383</v>
      </c>
      <c r="BJ4" s="5" t="s">
        <v>384</v>
      </c>
      <c r="BK4" s="5" t="s">
        <v>388</v>
      </c>
      <c r="BL4" s="5" t="s">
        <v>389</v>
      </c>
      <c r="BM4" s="5"/>
      <c r="BN4" s="5"/>
      <c r="BO4" s="5"/>
      <c r="BP4" s="5"/>
      <c r="BQ4" s="5"/>
      <c r="BR4" s="5"/>
      <c r="BS4" s="5"/>
      <c r="BT4" s="5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O4" s="2" t="s">
        <v>349</v>
      </c>
      <c r="CP4" s="2" t="s">
        <v>351</v>
      </c>
      <c r="CQ4" s="2" t="s">
        <v>353</v>
      </c>
      <c r="CR4" s="2" t="s">
        <v>355</v>
      </c>
    </row>
    <row r="5" spans="1:106" x14ac:dyDescent="0.25">
      <c r="A5" s="15" t="s">
        <v>53</v>
      </c>
      <c r="B5" s="16" t="s">
        <v>0</v>
      </c>
      <c r="C5" s="3">
        <v>0.646671</v>
      </c>
      <c r="D5" s="12">
        <f>U5</f>
        <v>9.6999999999999993</v>
      </c>
      <c r="E5" s="12">
        <f>U5-O5</f>
        <v>1.9999999999999991</v>
      </c>
      <c r="F5" s="12">
        <f>AC5-U5</f>
        <v>-4.0999999999999996</v>
      </c>
      <c r="G5" s="12">
        <f>F5/E5</f>
        <v>-2.0500000000000007</v>
      </c>
      <c r="H5" s="12"/>
      <c r="I5" s="7">
        <v>5</v>
      </c>
      <c r="J5" s="7">
        <v>6</v>
      </c>
      <c r="K5" s="7">
        <v>5.6</v>
      </c>
      <c r="L5" s="7">
        <v>4.9000000000000004</v>
      </c>
      <c r="M5" s="7">
        <v>5.6</v>
      </c>
      <c r="N5" s="7">
        <v>8.5</v>
      </c>
      <c r="O5" s="7">
        <v>7.7</v>
      </c>
      <c r="P5" s="7">
        <v>7.1</v>
      </c>
      <c r="Q5" s="7">
        <v>6.1</v>
      </c>
      <c r="R5" s="7">
        <v>5.9</v>
      </c>
      <c r="S5" s="7">
        <v>7.2</v>
      </c>
      <c r="T5" s="7">
        <v>7.6</v>
      </c>
      <c r="U5" s="7">
        <v>9.6999999999999993</v>
      </c>
      <c r="V5" s="7">
        <v>9.6</v>
      </c>
      <c r="W5" s="7">
        <v>7.5</v>
      </c>
      <c r="X5" s="7">
        <v>7.2</v>
      </c>
      <c r="Y5" s="7">
        <v>7</v>
      </c>
      <c r="Z5" s="7">
        <v>6.2</v>
      </c>
      <c r="AA5" s="7">
        <v>5.5</v>
      </c>
      <c r="AB5" s="7">
        <v>5.3</v>
      </c>
      <c r="AC5" s="7">
        <v>5.6</v>
      </c>
      <c r="AD5" s="7">
        <v>6.9</v>
      </c>
      <c r="AE5" s="7">
        <v>7.5</v>
      </c>
      <c r="AF5" s="7">
        <v>6.9</v>
      </c>
      <c r="AG5" s="7">
        <v>6.1</v>
      </c>
      <c r="AH5" s="7">
        <v>5.6</v>
      </c>
      <c r="AI5" s="7">
        <v>5.4</v>
      </c>
      <c r="AJ5" s="7">
        <v>4.9000000000000004</v>
      </c>
      <c r="AK5" s="7">
        <v>4.5</v>
      </c>
      <c r="AL5" s="7">
        <v>4.2</v>
      </c>
      <c r="AM5" s="7">
        <v>4</v>
      </c>
      <c r="AN5" s="7">
        <v>4.7</v>
      </c>
      <c r="AO5" s="7">
        <v>5.8</v>
      </c>
      <c r="AP5" s="7">
        <v>6</v>
      </c>
      <c r="AQ5" s="7">
        <v>5.5</v>
      </c>
      <c r="AR5" s="7">
        <v>5.0999999999999996</v>
      </c>
      <c r="AS5" s="7">
        <v>4.5999999999999996</v>
      </c>
      <c r="AT5" s="7">
        <v>4.5999999999999996</v>
      </c>
      <c r="AU5" s="7">
        <v>5.8</v>
      </c>
      <c r="AV5" s="7">
        <v>9.3000000000000007</v>
      </c>
      <c r="AW5" s="7">
        <v>9.6</v>
      </c>
      <c r="AX5" s="7">
        <v>8.9</v>
      </c>
      <c r="AY5" s="7">
        <v>8.1</v>
      </c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</row>
    <row r="6" spans="1:106" ht="14.4" x14ac:dyDescent="0.3">
      <c r="A6" s="32" t="s">
        <v>292</v>
      </c>
      <c r="B6" s="8" t="s">
        <v>1</v>
      </c>
      <c r="C6" s="8">
        <v>0.76424984673711305</v>
      </c>
      <c r="D6" s="12">
        <f t="shared" ref="D6:D69" si="2">U6</f>
        <v>13.075000000000003</v>
      </c>
      <c r="E6" s="12">
        <f t="shared" ref="E6:E69" si="3">U6-O6</f>
        <v>6.7833333333333359</v>
      </c>
      <c r="F6" s="12">
        <f t="shared" ref="F6:F69" si="4">AC6-U6</f>
        <v>-6.7083333333333384</v>
      </c>
      <c r="G6" s="12">
        <f t="shared" ref="G6:G69" si="5">F6/E6</f>
        <v>-0.98894348894348927</v>
      </c>
      <c r="H6" s="12"/>
      <c r="I6" s="9"/>
      <c r="J6" s="9"/>
      <c r="K6" s="9"/>
      <c r="L6" s="9"/>
      <c r="M6" s="9"/>
      <c r="N6" s="9"/>
      <c r="O6" s="10">
        <v>6.291666666666667</v>
      </c>
      <c r="P6" s="10">
        <v>6.75</v>
      </c>
      <c r="Q6" s="10">
        <v>5.916666666666667</v>
      </c>
      <c r="R6" s="10">
        <v>6.8166666666666673</v>
      </c>
      <c r="S6" s="10">
        <v>8.3250000000000011</v>
      </c>
      <c r="T6" s="10">
        <v>9.8416666666666668</v>
      </c>
      <c r="U6" s="10">
        <v>13.075000000000003</v>
      </c>
      <c r="V6" s="10">
        <v>12.808333333333332</v>
      </c>
      <c r="W6" s="10">
        <v>10.366666666666665</v>
      </c>
      <c r="X6" s="10">
        <v>8.65</v>
      </c>
      <c r="Y6" s="10">
        <v>9.0416666666666661</v>
      </c>
      <c r="Z6" s="10">
        <v>7.6499999999999995</v>
      </c>
      <c r="AA6" s="10">
        <v>6.875</v>
      </c>
      <c r="AB6" s="10">
        <v>6.6416666666666666</v>
      </c>
      <c r="AC6" s="10">
        <v>6.3666666666666645</v>
      </c>
      <c r="AD6" s="10">
        <v>6.75</v>
      </c>
      <c r="AE6" s="10">
        <v>6.875</v>
      </c>
      <c r="AF6" s="10">
        <v>6.5916666666666659</v>
      </c>
      <c r="AG6" s="10">
        <v>5.375</v>
      </c>
      <c r="AH6" s="10">
        <v>5.1416666666666666</v>
      </c>
      <c r="AI6" s="10">
        <v>4.4583333333333321</v>
      </c>
      <c r="AJ6" s="10">
        <v>4.3500000000000005</v>
      </c>
      <c r="AK6" s="10">
        <v>3.85</v>
      </c>
      <c r="AL6" s="10">
        <v>4.1833333333333327</v>
      </c>
      <c r="AM6" s="10">
        <v>4.0083333333333337</v>
      </c>
      <c r="AN6" s="10">
        <v>4.5916666666666659</v>
      </c>
      <c r="AO6" s="10">
        <v>5.3083333333333327</v>
      </c>
      <c r="AP6" s="10">
        <v>5.375</v>
      </c>
      <c r="AQ6" s="10">
        <v>5.0166666666666666</v>
      </c>
      <c r="AR6" s="10">
        <v>3.8166666666666669</v>
      </c>
      <c r="AS6" s="10">
        <v>3.4583333333333335</v>
      </c>
      <c r="AT6" s="10">
        <v>3.4000000000000004</v>
      </c>
      <c r="AU6" s="10">
        <v>5.0583333333333327</v>
      </c>
      <c r="AV6" s="10">
        <v>9.8999999999999986</v>
      </c>
      <c r="AW6" s="10">
        <v>9.4916666666666654</v>
      </c>
      <c r="AX6" s="10">
        <v>8.9666666666666668</v>
      </c>
      <c r="AY6" s="10">
        <v>7.790909090909091</v>
      </c>
      <c r="BB6" s="10">
        <f>AW6</f>
        <v>9.4916666666666654</v>
      </c>
      <c r="BC6" s="10">
        <f>AY6-AX6</f>
        <v>-1.1757575757575758</v>
      </c>
      <c r="BE6" s="31">
        <f>AW6-AT6</f>
        <v>6.091666666666665</v>
      </c>
      <c r="BF6" s="31">
        <f>AY6-AW6</f>
        <v>-1.7007575757575744</v>
      </c>
      <c r="BG6" s="31">
        <f>U6-R6</f>
        <v>6.2583333333333355</v>
      </c>
      <c r="BH6" s="31">
        <f>W6-U6</f>
        <v>-2.7083333333333375</v>
      </c>
      <c r="BI6" s="31">
        <f>AE6-AB6</f>
        <v>0.23333333333333339</v>
      </c>
      <c r="BJ6" s="31">
        <f>AG6-AE6</f>
        <v>-1.5</v>
      </c>
      <c r="BK6" s="31">
        <f>AP6-AM6</f>
        <v>1.3666666666666663</v>
      </c>
      <c r="BL6" s="31">
        <f>AR6-AP6</f>
        <v>-1.5583333333333331</v>
      </c>
      <c r="BM6" s="31"/>
      <c r="BN6" s="31"/>
      <c r="BO6" s="31"/>
      <c r="BP6" s="31"/>
      <c r="BQ6" s="31"/>
      <c r="BR6" s="31"/>
      <c r="BS6" s="31"/>
      <c r="BT6" s="31"/>
      <c r="CM6" s="32" t="s">
        <v>292</v>
      </c>
      <c r="CN6" s="8" t="s">
        <v>1</v>
      </c>
      <c r="CO6" s="2">
        <v>-2.7083333333333375</v>
      </c>
      <c r="CP6" s="2">
        <v>6.2583333333333355</v>
      </c>
      <c r="CQ6" s="2">
        <v>0</v>
      </c>
      <c r="CR6" s="2">
        <v>0</v>
      </c>
      <c r="CT6" t="s">
        <v>356</v>
      </c>
      <c r="CU6"/>
      <c r="CV6"/>
      <c r="CW6"/>
      <c r="CX6"/>
      <c r="CY6"/>
      <c r="CZ6"/>
      <c r="DA6"/>
      <c r="DB6"/>
    </row>
    <row r="7" spans="1:106" ht="15" thickBot="1" x14ac:dyDescent="0.35">
      <c r="A7" s="32" t="s">
        <v>293</v>
      </c>
      <c r="B7" s="8" t="s">
        <v>2</v>
      </c>
      <c r="C7" s="8">
        <v>0.71446335848346498</v>
      </c>
      <c r="D7" s="12">
        <f t="shared" si="2"/>
        <v>9.8083333333333318</v>
      </c>
      <c r="E7" s="12">
        <f t="shared" si="3"/>
        <v>2.2416666666666645</v>
      </c>
      <c r="F7" s="12">
        <f t="shared" si="4"/>
        <v>-2.7499999999999991</v>
      </c>
      <c r="G7" s="12">
        <f t="shared" si="5"/>
        <v>-1.2267657992565064</v>
      </c>
      <c r="H7" s="12"/>
      <c r="I7" s="9"/>
      <c r="J7" s="9"/>
      <c r="K7" s="9"/>
      <c r="L7" s="9"/>
      <c r="M7" s="9"/>
      <c r="N7" s="9"/>
      <c r="O7" s="10">
        <v>7.5666666666666673</v>
      </c>
      <c r="P7" s="10">
        <v>9.6750000000000007</v>
      </c>
      <c r="Q7" s="10">
        <v>10.591666666666667</v>
      </c>
      <c r="R7" s="10">
        <v>9.0499999999999989</v>
      </c>
      <c r="S7" s="10">
        <v>9.4083333333333332</v>
      </c>
      <c r="T7" s="10">
        <v>9.0666666666666647</v>
      </c>
      <c r="U7" s="10">
        <v>9.8083333333333318</v>
      </c>
      <c r="V7" s="10">
        <v>10.025</v>
      </c>
      <c r="W7" s="10">
        <v>9.8083333333333336</v>
      </c>
      <c r="X7" s="10">
        <v>9.5833333333333321</v>
      </c>
      <c r="Y7" s="10">
        <v>11.024999999999999</v>
      </c>
      <c r="Z7" s="10">
        <v>10.141666666666666</v>
      </c>
      <c r="AA7" s="10">
        <v>8.6916666666666682</v>
      </c>
      <c r="AB7" s="10">
        <v>6.9249999999999998</v>
      </c>
      <c r="AC7" s="10">
        <v>7.0583333333333327</v>
      </c>
      <c r="AD7" s="10">
        <v>8.2583333333333346</v>
      </c>
      <c r="AE7" s="10">
        <v>8.9</v>
      </c>
      <c r="AF7" s="10">
        <v>7.7</v>
      </c>
      <c r="AG7" s="10">
        <v>7.4833333333333334</v>
      </c>
      <c r="AH7" s="10">
        <v>7.1333333333333337</v>
      </c>
      <c r="AI7" s="10">
        <v>7.4499999999999993</v>
      </c>
      <c r="AJ7" s="10">
        <v>7.0249999999999995</v>
      </c>
      <c r="AK7" s="10">
        <v>6.1333333333333337</v>
      </c>
      <c r="AL7" s="10">
        <v>6.1666666666666679</v>
      </c>
      <c r="AM7" s="10">
        <v>6.1583333333333341</v>
      </c>
      <c r="AN7" s="10">
        <v>6.1416666666666684</v>
      </c>
      <c r="AO7" s="10">
        <v>7.0750000000000002</v>
      </c>
      <c r="AP7" s="10">
        <v>7.674999999999998</v>
      </c>
      <c r="AQ7" s="10">
        <v>7.3833333333333329</v>
      </c>
      <c r="AR7" s="10">
        <v>6.8833333333333329</v>
      </c>
      <c r="AS7" s="10">
        <v>6.5250000000000012</v>
      </c>
      <c r="AT7" s="10">
        <v>6.0833333333333348</v>
      </c>
      <c r="AU7" s="10">
        <v>6.4416666666666664</v>
      </c>
      <c r="AV7" s="10">
        <v>7.7416666666666663</v>
      </c>
      <c r="AW7" s="10">
        <v>7.9416666666666673</v>
      </c>
      <c r="AX7" s="10">
        <v>7.5666666666666673</v>
      </c>
      <c r="AY7" s="10">
        <v>7.1818181818181817</v>
      </c>
      <c r="BB7" s="10">
        <f t="shared" ref="BB7:BB57" si="6">AW7</f>
        <v>7.9416666666666673</v>
      </c>
      <c r="BC7" s="10">
        <f t="shared" ref="BC7:BC57" si="7">AY7-AX7</f>
        <v>-0.38484848484848566</v>
      </c>
      <c r="BE7" s="31">
        <f t="shared" ref="BE7:BE56" si="8">AW7-AT7</f>
        <v>1.8583333333333325</v>
      </c>
      <c r="BF7" s="31">
        <f t="shared" ref="BF7:BF56" si="9">AY7-AW7</f>
        <v>-0.75984848484848566</v>
      </c>
      <c r="BG7" s="31">
        <f t="shared" ref="BG7:BG56" si="10">U7-R7</f>
        <v>0.75833333333333286</v>
      </c>
      <c r="BH7" s="31">
        <f t="shared" ref="BH7:BH56" si="11">W7-U7</f>
        <v>0</v>
      </c>
      <c r="BI7" s="31">
        <f t="shared" ref="BI7:BI56" si="12">AE7-AB7</f>
        <v>1.9750000000000005</v>
      </c>
      <c r="BJ7" s="31">
        <f t="shared" ref="BJ7:BJ56" si="13">AG7-AE7</f>
        <v>-1.416666666666667</v>
      </c>
      <c r="BK7" s="31">
        <f t="shared" ref="BK7:BK56" si="14">AP7-AM7</f>
        <v>1.5166666666666639</v>
      </c>
      <c r="BL7" s="31">
        <f t="shared" ref="BL7:BL56" si="15">AR7-AP7</f>
        <v>-0.79166666666666519</v>
      </c>
      <c r="BM7" s="31"/>
      <c r="BN7" s="31"/>
      <c r="BO7" s="31"/>
      <c r="BP7" s="31"/>
      <c r="BQ7" s="31"/>
      <c r="BR7" s="31"/>
      <c r="BS7" s="31"/>
      <c r="BT7" s="31"/>
      <c r="CM7" s="32" t="s">
        <v>293</v>
      </c>
      <c r="CN7" s="8" t="s">
        <v>2</v>
      </c>
      <c r="CO7" s="2">
        <v>0</v>
      </c>
      <c r="CP7" s="2">
        <v>0.75833333333333286</v>
      </c>
      <c r="CQ7" s="2">
        <v>0</v>
      </c>
      <c r="CR7" s="2">
        <v>0</v>
      </c>
      <c r="CT7"/>
      <c r="CU7"/>
      <c r="CV7"/>
      <c r="CW7"/>
      <c r="CX7"/>
      <c r="CY7"/>
      <c r="CZ7"/>
      <c r="DA7"/>
      <c r="DB7"/>
    </row>
    <row r="8" spans="1:106" ht="14.4" x14ac:dyDescent="0.3">
      <c r="A8" s="32" t="s">
        <v>294</v>
      </c>
      <c r="B8" s="8" t="s">
        <v>3</v>
      </c>
      <c r="C8" s="8">
        <v>0.32652029773917901</v>
      </c>
      <c r="D8" s="12">
        <f t="shared" si="2"/>
        <v>9.9416666666666647</v>
      </c>
      <c r="E8" s="12">
        <f t="shared" si="3"/>
        <v>0.19166666666666643</v>
      </c>
      <c r="F8" s="12">
        <f t="shared" si="4"/>
        <v>-4.7083333333333304</v>
      </c>
      <c r="G8" s="12">
        <f t="shared" si="5"/>
        <v>-24.565217391304362</v>
      </c>
      <c r="H8" s="12"/>
      <c r="I8" s="9"/>
      <c r="J8" s="9"/>
      <c r="K8" s="9"/>
      <c r="L8" s="9"/>
      <c r="M8" s="9"/>
      <c r="N8" s="9"/>
      <c r="O8" s="10">
        <v>9.7499999999999982</v>
      </c>
      <c r="P8" s="10">
        <v>8.4249999999999989</v>
      </c>
      <c r="Q8" s="10">
        <v>6.0500000000000007</v>
      </c>
      <c r="R8" s="10">
        <v>5.0916666666666659</v>
      </c>
      <c r="S8" s="10">
        <v>6.6833333333333336</v>
      </c>
      <c r="T8" s="10">
        <v>6.1999999999999993</v>
      </c>
      <c r="U8" s="10">
        <v>9.9416666666666647</v>
      </c>
      <c r="V8" s="10">
        <v>9.2166666666666686</v>
      </c>
      <c r="W8" s="10">
        <v>4.95</v>
      </c>
      <c r="X8" s="10">
        <v>6.25</v>
      </c>
      <c r="Y8" s="10">
        <v>6.9666666666666677</v>
      </c>
      <c r="Z8" s="10">
        <v>6.4249999999999998</v>
      </c>
      <c r="AA8" s="10">
        <v>6.3166666666666664</v>
      </c>
      <c r="AB8" s="10">
        <v>5.2666666666666666</v>
      </c>
      <c r="AC8" s="10">
        <v>5.2333333333333343</v>
      </c>
      <c r="AD8" s="10">
        <v>5.8583333333333334</v>
      </c>
      <c r="AE8" s="10">
        <v>7.3666666666666663</v>
      </c>
      <c r="AF8" s="10">
        <v>6.3083333333333336</v>
      </c>
      <c r="AG8" s="10">
        <v>6.0833333333333348</v>
      </c>
      <c r="AH8" s="10">
        <v>5.3916666666666657</v>
      </c>
      <c r="AI8" s="10">
        <v>5.4750000000000014</v>
      </c>
      <c r="AJ8" s="10">
        <v>4.6166666666666663</v>
      </c>
      <c r="AK8" s="10">
        <v>4.2916666666666661</v>
      </c>
      <c r="AL8" s="10">
        <v>4.4666666666666659</v>
      </c>
      <c r="AM8" s="10">
        <v>4.0583333333333336</v>
      </c>
      <c r="AN8" s="10">
        <v>4.708333333333333</v>
      </c>
      <c r="AO8" s="10">
        <v>6.0083333333333337</v>
      </c>
      <c r="AP8" s="10">
        <v>5.7416666666666663</v>
      </c>
      <c r="AQ8" s="10">
        <v>4.9833333333333334</v>
      </c>
      <c r="AR8" s="10">
        <v>4.6749999999999998</v>
      </c>
      <c r="AS8" s="10">
        <v>4.1249999999999991</v>
      </c>
      <c r="AT8" s="10">
        <v>3.6999999999999997</v>
      </c>
      <c r="AU8" s="10">
        <v>5.95</v>
      </c>
      <c r="AV8" s="10">
        <v>9.8916666666666657</v>
      </c>
      <c r="AW8" s="10">
        <v>10.483333333333334</v>
      </c>
      <c r="AX8" s="10">
        <v>9.4833333333333343</v>
      </c>
      <c r="AY8" s="10">
        <v>8.2999999999999989</v>
      </c>
      <c r="BB8" s="10">
        <f t="shared" si="6"/>
        <v>10.483333333333334</v>
      </c>
      <c r="BC8" s="10">
        <f t="shared" si="7"/>
        <v>-1.1833333333333353</v>
      </c>
      <c r="BE8" s="31">
        <f t="shared" si="8"/>
        <v>6.783333333333335</v>
      </c>
      <c r="BF8" s="31">
        <f t="shared" si="9"/>
        <v>-2.1833333333333353</v>
      </c>
      <c r="BG8" s="31">
        <f t="shared" si="10"/>
        <v>4.8499999999999988</v>
      </c>
      <c r="BH8" s="31">
        <f t="shared" si="11"/>
        <v>-4.9916666666666645</v>
      </c>
      <c r="BI8" s="31">
        <f t="shared" si="12"/>
        <v>2.0999999999999996</v>
      </c>
      <c r="BJ8" s="31">
        <f t="shared" si="13"/>
        <v>-1.2833333333333314</v>
      </c>
      <c r="BK8" s="31">
        <f t="shared" si="14"/>
        <v>1.6833333333333327</v>
      </c>
      <c r="BL8" s="31">
        <f t="shared" si="15"/>
        <v>-1.0666666666666664</v>
      </c>
      <c r="BM8" s="31"/>
      <c r="BN8" s="31"/>
      <c r="BO8" s="31"/>
      <c r="BP8" s="31"/>
      <c r="BQ8" s="31"/>
      <c r="BR8" s="31"/>
      <c r="BS8" s="31"/>
      <c r="BT8" s="31"/>
      <c r="CM8" s="32" t="s">
        <v>294</v>
      </c>
      <c r="CN8" s="8" t="s">
        <v>3</v>
      </c>
      <c r="CO8" s="2">
        <v>-4.9916666666666645</v>
      </c>
      <c r="CP8" s="2">
        <v>4.8499999999999988</v>
      </c>
      <c r="CQ8" s="2">
        <v>0</v>
      </c>
      <c r="CR8" s="2">
        <v>0</v>
      </c>
      <c r="CT8" s="37" t="s">
        <v>357</v>
      </c>
      <c r="CU8" s="37"/>
      <c r="CV8"/>
      <c r="CW8"/>
      <c r="CX8"/>
      <c r="CY8"/>
      <c r="CZ8"/>
      <c r="DA8"/>
      <c r="DB8"/>
    </row>
    <row r="9" spans="1:106" ht="14.4" x14ac:dyDescent="0.3">
      <c r="A9" s="32" t="s">
        <v>295</v>
      </c>
      <c r="B9" s="8" t="s">
        <v>4</v>
      </c>
      <c r="C9" s="8">
        <v>0.83533522618643097</v>
      </c>
      <c r="D9" s="12">
        <f t="shared" si="2"/>
        <v>9.3333333333333339</v>
      </c>
      <c r="E9" s="12">
        <f t="shared" si="3"/>
        <v>2.491666666666668</v>
      </c>
      <c r="F9" s="12">
        <f t="shared" si="4"/>
        <v>-2.5500000000000016</v>
      </c>
      <c r="G9" s="12">
        <f t="shared" si="5"/>
        <v>-1.0234113712374582</v>
      </c>
      <c r="H9" s="12"/>
      <c r="I9" s="9"/>
      <c r="J9" s="9"/>
      <c r="K9" s="9"/>
      <c r="L9" s="9"/>
      <c r="M9" s="9"/>
      <c r="N9" s="9"/>
      <c r="O9" s="10">
        <v>6.8416666666666659</v>
      </c>
      <c r="P9" s="10">
        <v>6.3749999999999991</v>
      </c>
      <c r="Q9" s="10">
        <v>6.1916666666666673</v>
      </c>
      <c r="R9" s="10">
        <v>6.1083333333333334</v>
      </c>
      <c r="S9" s="10">
        <v>7.3999999999999995</v>
      </c>
      <c r="T9" s="10">
        <v>8.5166666666666675</v>
      </c>
      <c r="U9" s="10">
        <v>9.3333333333333339</v>
      </c>
      <c r="V9" s="10">
        <v>9.7750000000000004</v>
      </c>
      <c r="W9" s="10">
        <v>8.3333333333333321</v>
      </c>
      <c r="X9" s="10">
        <v>8.5333333333333332</v>
      </c>
      <c r="Y9" s="10">
        <v>8.4583333333333357</v>
      </c>
      <c r="Z9" s="10">
        <v>8.1166666666666671</v>
      </c>
      <c r="AA9" s="10">
        <v>7.6500000000000012</v>
      </c>
      <c r="AB9" s="10">
        <v>7.0083333333333337</v>
      </c>
      <c r="AC9" s="10">
        <v>6.7833333333333323</v>
      </c>
      <c r="AD9" s="10">
        <v>7.2249999999999988</v>
      </c>
      <c r="AE9" s="10">
        <v>7.1083333333333343</v>
      </c>
      <c r="AF9" s="10">
        <v>6.1333333333333329</v>
      </c>
      <c r="AG9" s="10">
        <v>5.333333333333333</v>
      </c>
      <c r="AH9" s="10">
        <v>4.7999999999999989</v>
      </c>
      <c r="AI9" s="10">
        <v>5.1083333333333343</v>
      </c>
      <c r="AJ9" s="10">
        <v>5.0833333333333339</v>
      </c>
      <c r="AK9" s="10">
        <v>5.0000000000000009</v>
      </c>
      <c r="AL9" s="10">
        <v>4.4666666666666659</v>
      </c>
      <c r="AM9" s="10">
        <v>4.166666666666667</v>
      </c>
      <c r="AN9" s="10">
        <v>4.6916666666666673</v>
      </c>
      <c r="AO9" s="10">
        <v>5.3249999999999984</v>
      </c>
      <c r="AP9" s="10">
        <v>5.833333333333333</v>
      </c>
      <c r="AQ9" s="10">
        <v>5.625</v>
      </c>
      <c r="AR9" s="10">
        <v>5.1166666666666663</v>
      </c>
      <c r="AS9" s="10">
        <v>5.2666666666666666</v>
      </c>
      <c r="AT9" s="10">
        <v>5.3166666666666673</v>
      </c>
      <c r="AU9" s="10">
        <v>5.4083333333333341</v>
      </c>
      <c r="AV9" s="10">
        <v>7.5166666666666666</v>
      </c>
      <c r="AW9" s="10">
        <v>7.9249999999999998</v>
      </c>
      <c r="AX9" s="10">
        <v>8.0333333333333332</v>
      </c>
      <c r="AY9" s="10">
        <v>7.290909090909091</v>
      </c>
      <c r="BB9" s="10">
        <f t="shared" si="6"/>
        <v>7.9249999999999998</v>
      </c>
      <c r="BC9" s="10">
        <f t="shared" si="7"/>
        <v>-0.74242424242424221</v>
      </c>
      <c r="BE9" s="31">
        <f t="shared" si="8"/>
        <v>2.6083333333333325</v>
      </c>
      <c r="BF9" s="31">
        <f t="shared" si="9"/>
        <v>-0.63409090909090882</v>
      </c>
      <c r="BG9" s="31">
        <f t="shared" si="10"/>
        <v>3.2250000000000005</v>
      </c>
      <c r="BH9" s="31">
        <f t="shared" si="11"/>
        <v>-1.0000000000000018</v>
      </c>
      <c r="BI9" s="31">
        <f t="shared" si="12"/>
        <v>0.10000000000000053</v>
      </c>
      <c r="BJ9" s="31">
        <f t="shared" si="13"/>
        <v>-1.7750000000000012</v>
      </c>
      <c r="BK9" s="31">
        <f t="shared" si="14"/>
        <v>1.6666666666666661</v>
      </c>
      <c r="BL9" s="31">
        <f t="shared" si="15"/>
        <v>-0.71666666666666679</v>
      </c>
      <c r="BM9" s="31"/>
      <c r="BN9" s="31"/>
      <c r="BO9" s="31"/>
      <c r="BP9" s="31"/>
      <c r="BQ9" s="31"/>
      <c r="BR9" s="31"/>
      <c r="BS9" s="31"/>
      <c r="BT9" s="31"/>
      <c r="CM9" s="32" t="s">
        <v>295</v>
      </c>
      <c r="CN9" s="8" t="s">
        <v>4</v>
      </c>
      <c r="CO9" s="2">
        <v>-1.0000000000000018</v>
      </c>
      <c r="CP9" s="2">
        <v>3.2250000000000005</v>
      </c>
      <c r="CQ9" s="2">
        <v>0</v>
      </c>
      <c r="CR9" s="2">
        <v>0</v>
      </c>
      <c r="CT9" s="34" t="s">
        <v>358</v>
      </c>
      <c r="CU9" s="34">
        <v>0.56654589232907726</v>
      </c>
      <c r="CV9"/>
      <c r="CW9"/>
      <c r="CX9"/>
      <c r="CY9"/>
      <c r="CZ9"/>
      <c r="DA9"/>
      <c r="DB9"/>
    </row>
    <row r="10" spans="1:106" ht="14.4" x14ac:dyDescent="0.3">
      <c r="A10" s="32" t="s">
        <v>296</v>
      </c>
      <c r="B10" s="8" t="s">
        <v>5</v>
      </c>
      <c r="C10" s="8">
        <v>0.60429897133127697</v>
      </c>
      <c r="D10" s="12">
        <f t="shared" si="2"/>
        <v>10.016666666666666</v>
      </c>
      <c r="E10" s="12">
        <f t="shared" si="3"/>
        <v>0.8583333333333325</v>
      </c>
      <c r="F10" s="12">
        <f t="shared" si="4"/>
        <v>-4.258333333333332</v>
      </c>
      <c r="G10" s="12">
        <f t="shared" si="5"/>
        <v>-4.9611650485436929</v>
      </c>
      <c r="H10" s="12"/>
      <c r="I10" s="9"/>
      <c r="J10" s="9"/>
      <c r="K10" s="9"/>
      <c r="L10" s="9"/>
      <c r="M10" s="9"/>
      <c r="N10" s="9"/>
      <c r="O10" s="10">
        <v>9.1583333333333332</v>
      </c>
      <c r="P10" s="10">
        <v>8.3833333333333346</v>
      </c>
      <c r="Q10" s="10">
        <v>7.1583333333333323</v>
      </c>
      <c r="R10" s="10">
        <v>6.2416666666666671</v>
      </c>
      <c r="S10" s="10">
        <v>6.8999999999999995</v>
      </c>
      <c r="T10" s="10">
        <v>7.416666666666667</v>
      </c>
      <c r="U10" s="10">
        <v>10.016666666666666</v>
      </c>
      <c r="V10" s="10">
        <v>9.8750000000000018</v>
      </c>
      <c r="W10" s="10">
        <v>7.7833333333333341</v>
      </c>
      <c r="X10" s="10">
        <v>7.1749999999999998</v>
      </c>
      <c r="Y10" s="10">
        <v>6.7666666666666657</v>
      </c>
      <c r="Z10" s="10">
        <v>5.8250000000000002</v>
      </c>
      <c r="AA10" s="10">
        <v>5.2666666666666666</v>
      </c>
      <c r="AB10" s="10">
        <v>5.1333333333333346</v>
      </c>
      <c r="AC10" s="10">
        <v>5.7583333333333337</v>
      </c>
      <c r="AD10" s="10">
        <v>7.7833333333333323</v>
      </c>
      <c r="AE10" s="10">
        <v>9.3666666666666654</v>
      </c>
      <c r="AF10" s="10">
        <v>9.5666666666666664</v>
      </c>
      <c r="AG10" s="10">
        <v>8.6083333333333325</v>
      </c>
      <c r="AH10" s="10">
        <v>7.875</v>
      </c>
      <c r="AI10" s="10">
        <v>7.3250000000000002</v>
      </c>
      <c r="AJ10" s="10">
        <v>6.4083333333333323</v>
      </c>
      <c r="AK10" s="10">
        <v>5.958333333333333</v>
      </c>
      <c r="AL10" s="10">
        <v>5.2583333333333337</v>
      </c>
      <c r="AM10" s="10">
        <v>4.95</v>
      </c>
      <c r="AN10" s="10">
        <v>5.4250000000000007</v>
      </c>
      <c r="AO10" s="10">
        <v>6.6916666666666673</v>
      </c>
      <c r="AP10" s="10">
        <v>6.8666666666666663</v>
      </c>
      <c r="AQ10" s="10">
        <v>6.2250000000000005</v>
      </c>
      <c r="AR10" s="10">
        <v>5.4166666666666652</v>
      </c>
      <c r="AS10" s="10">
        <v>4.8916666666666657</v>
      </c>
      <c r="AT10" s="10">
        <v>5.3500000000000005</v>
      </c>
      <c r="AU10" s="10">
        <v>7.2416666666666671</v>
      </c>
      <c r="AV10" s="10">
        <v>11.341666666666667</v>
      </c>
      <c r="AW10" s="10">
        <v>12.341666666666669</v>
      </c>
      <c r="AX10" s="10">
        <v>11.758333333333333</v>
      </c>
      <c r="AY10" s="10">
        <v>10.6</v>
      </c>
      <c r="BB10" s="10">
        <f t="shared" si="6"/>
        <v>12.341666666666669</v>
      </c>
      <c r="BC10" s="10">
        <f t="shared" si="7"/>
        <v>-1.1583333333333332</v>
      </c>
      <c r="BE10" s="31">
        <f t="shared" si="8"/>
        <v>6.991666666666668</v>
      </c>
      <c r="BF10" s="31">
        <f t="shared" si="9"/>
        <v>-1.7416666666666689</v>
      </c>
      <c r="BG10" s="31">
        <f t="shared" si="10"/>
        <v>3.7749999999999986</v>
      </c>
      <c r="BH10" s="31">
        <f t="shared" si="11"/>
        <v>-2.2333333333333316</v>
      </c>
      <c r="BI10" s="31">
        <f t="shared" si="12"/>
        <v>4.2333333333333307</v>
      </c>
      <c r="BJ10" s="31">
        <f t="shared" si="13"/>
        <v>-0.75833333333333286</v>
      </c>
      <c r="BK10" s="31">
        <f t="shared" si="14"/>
        <v>1.9166666666666661</v>
      </c>
      <c r="BL10" s="31">
        <f t="shared" si="15"/>
        <v>-1.4500000000000011</v>
      </c>
      <c r="BM10" s="31"/>
      <c r="BN10" s="31"/>
      <c r="BO10" s="31"/>
      <c r="BP10" s="31"/>
      <c r="BQ10" s="31"/>
      <c r="BR10" s="31"/>
      <c r="BS10" s="31"/>
      <c r="BT10" s="31"/>
      <c r="CM10" s="32" t="s">
        <v>296</v>
      </c>
      <c r="CN10" s="8" t="s">
        <v>5</v>
      </c>
      <c r="CO10" s="2">
        <v>-2.2333333333333316</v>
      </c>
      <c r="CP10" s="2">
        <v>3.7749999999999986</v>
      </c>
      <c r="CQ10" s="2">
        <v>0</v>
      </c>
      <c r="CR10" s="2">
        <v>0</v>
      </c>
      <c r="CT10" s="34" t="s">
        <v>359</v>
      </c>
      <c r="CU10" s="34">
        <v>0.32097424811495046</v>
      </c>
      <c r="CV10"/>
      <c r="CW10"/>
      <c r="CX10"/>
      <c r="CY10"/>
      <c r="CZ10"/>
      <c r="DA10"/>
      <c r="DB10"/>
    </row>
    <row r="11" spans="1:106" ht="14.4" x14ac:dyDescent="0.3">
      <c r="A11" s="32" t="s">
        <v>297</v>
      </c>
      <c r="B11" s="8" t="s">
        <v>6</v>
      </c>
      <c r="C11" s="8">
        <v>0.629973734090439</v>
      </c>
      <c r="D11" s="12">
        <f t="shared" si="2"/>
        <v>7.5749999999999993</v>
      </c>
      <c r="E11" s="12">
        <f t="shared" si="3"/>
        <v>1.6083333333333334</v>
      </c>
      <c r="F11" s="12">
        <f t="shared" si="4"/>
        <v>-2.383333333333332</v>
      </c>
      <c r="G11" s="12">
        <f t="shared" si="5"/>
        <v>-1.4818652849740923</v>
      </c>
      <c r="H11" s="12"/>
      <c r="I11" s="9"/>
      <c r="J11" s="9"/>
      <c r="K11" s="9"/>
      <c r="L11" s="9"/>
      <c r="M11" s="9"/>
      <c r="N11" s="9"/>
      <c r="O11" s="10">
        <v>5.9666666666666659</v>
      </c>
      <c r="P11" s="10">
        <v>6.333333333333333</v>
      </c>
      <c r="Q11" s="10">
        <v>5.5166666666666657</v>
      </c>
      <c r="R11" s="10">
        <v>4.625</v>
      </c>
      <c r="S11" s="10">
        <v>5.9916666666666663</v>
      </c>
      <c r="T11" s="10">
        <v>5.5749999999999993</v>
      </c>
      <c r="U11" s="10">
        <v>7.5749999999999993</v>
      </c>
      <c r="V11" s="10">
        <v>7.1499999999999995</v>
      </c>
      <c r="W11" s="10">
        <v>5.458333333333333</v>
      </c>
      <c r="X11" s="10">
        <v>6.0083333333333329</v>
      </c>
      <c r="Y11" s="10">
        <v>7.4833333333333334</v>
      </c>
      <c r="Z11" s="10">
        <v>7.3750000000000009</v>
      </c>
      <c r="AA11" s="10">
        <v>6.4333333333333327</v>
      </c>
      <c r="AB11" s="10">
        <v>5.625</v>
      </c>
      <c r="AC11" s="10">
        <v>5.1916666666666673</v>
      </c>
      <c r="AD11" s="10">
        <v>5.375</v>
      </c>
      <c r="AE11" s="10">
        <v>6.0333333333333341</v>
      </c>
      <c r="AF11" s="10">
        <v>5.3249999999999993</v>
      </c>
      <c r="AG11" s="10">
        <v>4.2</v>
      </c>
      <c r="AH11" s="10">
        <v>4.041666666666667</v>
      </c>
      <c r="AI11" s="10">
        <v>4.1749999999999998</v>
      </c>
      <c r="AJ11" s="10">
        <v>3.3666666666666667</v>
      </c>
      <c r="AK11" s="10">
        <v>3.6</v>
      </c>
      <c r="AL11" s="10">
        <v>3.0833333333333335</v>
      </c>
      <c r="AM11" s="10">
        <v>2.7749999999999999</v>
      </c>
      <c r="AN11" s="10">
        <v>3.8166666666666664</v>
      </c>
      <c r="AO11" s="10">
        <v>5.625</v>
      </c>
      <c r="AP11" s="10">
        <v>6.0916666666666659</v>
      </c>
      <c r="AQ11" s="10">
        <v>5.5916666666666677</v>
      </c>
      <c r="AR11" s="10">
        <v>5.1249999999999991</v>
      </c>
      <c r="AS11" s="10">
        <v>4.3</v>
      </c>
      <c r="AT11" s="10">
        <v>3.7916666666666665</v>
      </c>
      <c r="AU11" s="10">
        <v>4.833333333333333</v>
      </c>
      <c r="AV11" s="10">
        <v>8.1166666666666671</v>
      </c>
      <c r="AW11" s="10">
        <v>8.9250000000000007</v>
      </c>
      <c r="AX11" s="10">
        <v>8.3249999999999993</v>
      </c>
      <c r="AY11" s="10">
        <v>7.9727272727272727</v>
      </c>
      <c r="BB11" s="10">
        <f t="shared" si="6"/>
        <v>8.9250000000000007</v>
      </c>
      <c r="BC11" s="10">
        <f t="shared" si="7"/>
        <v>-0.35227272727272663</v>
      </c>
      <c r="BE11" s="31">
        <f t="shared" si="8"/>
        <v>5.1333333333333346</v>
      </c>
      <c r="BF11" s="31">
        <f t="shared" si="9"/>
        <v>-0.95227272727272805</v>
      </c>
      <c r="BG11" s="31">
        <f t="shared" si="10"/>
        <v>2.9499999999999993</v>
      </c>
      <c r="BH11" s="31">
        <f t="shared" si="11"/>
        <v>-2.1166666666666663</v>
      </c>
      <c r="BI11" s="31">
        <f t="shared" si="12"/>
        <v>0.4083333333333341</v>
      </c>
      <c r="BJ11" s="31">
        <f t="shared" si="13"/>
        <v>-1.8333333333333339</v>
      </c>
      <c r="BK11" s="31">
        <f t="shared" si="14"/>
        <v>3.316666666666666</v>
      </c>
      <c r="BL11" s="31">
        <f t="shared" si="15"/>
        <v>-0.96666666666666679</v>
      </c>
      <c r="BM11" s="31"/>
      <c r="BN11" s="31"/>
      <c r="BO11" s="31"/>
      <c r="BP11" s="31"/>
      <c r="BQ11" s="31"/>
      <c r="BR11" s="31"/>
      <c r="BS11" s="31"/>
      <c r="BT11" s="31"/>
      <c r="CM11" s="32" t="s">
        <v>297</v>
      </c>
      <c r="CN11" s="8" t="s">
        <v>6</v>
      </c>
      <c r="CO11" s="2">
        <v>-2.1166666666666663</v>
      </c>
      <c r="CP11" s="2">
        <v>2.9499999999999993</v>
      </c>
      <c r="CQ11" s="2">
        <v>0</v>
      </c>
      <c r="CR11" s="2">
        <v>0</v>
      </c>
      <c r="CT11" s="34" t="s">
        <v>360</v>
      </c>
      <c r="CU11" s="34">
        <v>0.29997345166489736</v>
      </c>
      <c r="CV11"/>
      <c r="CW11"/>
      <c r="CX11"/>
      <c r="CY11"/>
      <c r="CZ11"/>
      <c r="DA11"/>
      <c r="DB11"/>
    </row>
    <row r="12" spans="1:106" ht="14.4" x14ac:dyDescent="0.3">
      <c r="A12" s="32" t="s">
        <v>298</v>
      </c>
      <c r="B12" s="8" t="s">
        <v>7</v>
      </c>
      <c r="C12" s="8">
        <v>0.73191600801813606</v>
      </c>
      <c r="D12" s="12">
        <f t="shared" si="2"/>
        <v>6.8500000000000005</v>
      </c>
      <c r="E12" s="12">
        <f t="shared" si="3"/>
        <v>-2.133333333333332</v>
      </c>
      <c r="F12" s="12">
        <f t="shared" si="4"/>
        <v>-1.9083333333333341</v>
      </c>
      <c r="G12" s="12">
        <f t="shared" si="5"/>
        <v>0.89453125000000089</v>
      </c>
      <c r="H12" s="12"/>
      <c r="I12" s="9"/>
      <c r="J12" s="9"/>
      <c r="K12" s="9"/>
      <c r="L12" s="9"/>
      <c r="M12" s="9"/>
      <c r="N12" s="9"/>
      <c r="O12" s="10">
        <v>8.9833333333333325</v>
      </c>
      <c r="P12" s="10">
        <v>7.1000000000000005</v>
      </c>
      <c r="Q12" s="10">
        <v>5.3166666666666664</v>
      </c>
      <c r="R12" s="10">
        <v>5.2333333333333343</v>
      </c>
      <c r="S12" s="10">
        <v>5.9166666666666652</v>
      </c>
      <c r="T12" s="10">
        <v>6.0583333333333336</v>
      </c>
      <c r="U12" s="10">
        <v>6.8500000000000005</v>
      </c>
      <c r="V12" s="10">
        <v>5.8916666666666666</v>
      </c>
      <c r="W12" s="10">
        <v>4.5666666666666673</v>
      </c>
      <c r="X12" s="10">
        <v>4.6083333333333334</v>
      </c>
      <c r="Y12" s="10">
        <v>3.7916666666666674</v>
      </c>
      <c r="Z12" s="10">
        <v>3.25</v>
      </c>
      <c r="AA12" s="10">
        <v>2.8916666666666671</v>
      </c>
      <c r="AB12" s="10">
        <v>3.6416666666666671</v>
      </c>
      <c r="AC12" s="10">
        <v>4.9416666666666664</v>
      </c>
      <c r="AD12" s="10">
        <v>6.4333333333333336</v>
      </c>
      <c r="AE12" s="10">
        <v>7.2666666666666657</v>
      </c>
      <c r="AF12" s="10">
        <v>6.3499999999999988</v>
      </c>
      <c r="AG12" s="10">
        <v>5.4166666666666652</v>
      </c>
      <c r="AH12" s="10">
        <v>5.2250000000000005</v>
      </c>
      <c r="AI12" s="10">
        <v>5.3250000000000002</v>
      </c>
      <c r="AJ12" s="10">
        <v>4.8416666666666659</v>
      </c>
      <c r="AK12" s="10">
        <v>3.2749999999999999</v>
      </c>
      <c r="AL12" s="10">
        <v>2.6250000000000004</v>
      </c>
      <c r="AM12" s="10">
        <v>2.2666666666666671</v>
      </c>
      <c r="AN12" s="10">
        <v>3.1</v>
      </c>
      <c r="AO12" s="10">
        <v>4.3750000000000009</v>
      </c>
      <c r="AP12" s="10">
        <v>5.458333333333333</v>
      </c>
      <c r="AQ12" s="10">
        <v>4.9333333333333318</v>
      </c>
      <c r="AR12" s="10">
        <v>4.8666666666666663</v>
      </c>
      <c r="AS12" s="10">
        <v>4.4333333333333336</v>
      </c>
      <c r="AT12" s="10">
        <v>4.5750000000000002</v>
      </c>
      <c r="AU12" s="10">
        <v>5.6416666666666666</v>
      </c>
      <c r="AV12" s="10">
        <v>8.2083333333333339</v>
      </c>
      <c r="AW12" s="10">
        <v>9.2916666666666679</v>
      </c>
      <c r="AX12" s="10">
        <v>8.7999999999999989</v>
      </c>
      <c r="AY12" s="10">
        <v>8.2999999999999989</v>
      </c>
      <c r="BB12" s="10">
        <f t="shared" si="6"/>
        <v>9.2916666666666679</v>
      </c>
      <c r="BC12" s="10">
        <f t="shared" si="7"/>
        <v>-0.5</v>
      </c>
      <c r="BE12" s="31">
        <f t="shared" si="8"/>
        <v>4.7166666666666677</v>
      </c>
      <c r="BF12" s="31">
        <f t="shared" si="9"/>
        <v>-0.99166666666666892</v>
      </c>
      <c r="BG12" s="31">
        <f t="shared" si="10"/>
        <v>1.6166666666666663</v>
      </c>
      <c r="BH12" s="31">
        <f t="shared" si="11"/>
        <v>-2.2833333333333332</v>
      </c>
      <c r="BI12" s="31">
        <f t="shared" si="12"/>
        <v>3.6249999999999987</v>
      </c>
      <c r="BJ12" s="31">
        <f t="shared" si="13"/>
        <v>-1.8500000000000005</v>
      </c>
      <c r="BK12" s="31">
        <f t="shared" si="14"/>
        <v>3.191666666666666</v>
      </c>
      <c r="BL12" s="31">
        <f t="shared" si="15"/>
        <v>-0.59166666666666679</v>
      </c>
      <c r="BM12" s="31"/>
      <c r="BN12" s="31"/>
      <c r="BO12" s="31"/>
      <c r="BP12" s="31"/>
      <c r="BQ12" s="31"/>
      <c r="BR12" s="31"/>
      <c r="BS12" s="31"/>
      <c r="BT12" s="31"/>
      <c r="CM12" s="32" t="s">
        <v>298</v>
      </c>
      <c r="CN12" s="8" t="s">
        <v>7</v>
      </c>
      <c r="CO12" s="2">
        <v>-2.2833333333333332</v>
      </c>
      <c r="CP12" s="2">
        <v>1.6166666666666663</v>
      </c>
      <c r="CQ12" s="2">
        <v>0</v>
      </c>
      <c r="CR12" s="2">
        <v>0</v>
      </c>
      <c r="CT12" s="34" t="s">
        <v>361</v>
      </c>
      <c r="CU12" s="34">
        <v>0.83043718438600744</v>
      </c>
      <c r="CV12"/>
      <c r="CW12"/>
      <c r="CX12"/>
      <c r="CY12"/>
      <c r="CZ12"/>
      <c r="DA12"/>
      <c r="DB12"/>
    </row>
    <row r="13" spans="1:106" ht="15" thickBot="1" x14ac:dyDescent="0.35">
      <c r="A13" s="32" t="s">
        <v>299</v>
      </c>
      <c r="B13" s="8" t="s">
        <v>8</v>
      </c>
      <c r="C13" s="8">
        <v>0.77490183687249603</v>
      </c>
      <c r="D13" s="12">
        <f t="shared" si="2"/>
        <v>8.2416666666666671</v>
      </c>
      <c r="E13" s="12">
        <f t="shared" si="3"/>
        <v>-0.3583333333333325</v>
      </c>
      <c r="F13" s="12">
        <f t="shared" si="4"/>
        <v>-4.0666666666666673</v>
      </c>
      <c r="G13" s="12">
        <f t="shared" si="5"/>
        <v>11.348837209302353</v>
      </c>
      <c r="H13" s="12"/>
      <c r="I13" s="9"/>
      <c r="J13" s="9"/>
      <c r="K13" s="9"/>
      <c r="L13" s="9"/>
      <c r="M13" s="9"/>
      <c r="N13" s="9"/>
      <c r="O13" s="10">
        <v>8.6</v>
      </c>
      <c r="P13" s="10">
        <v>8.1666666666666661</v>
      </c>
      <c r="Q13" s="10">
        <v>7.1250000000000009</v>
      </c>
      <c r="R13" s="10">
        <v>6.866666666666668</v>
      </c>
      <c r="S13" s="10">
        <v>7.508333333333332</v>
      </c>
      <c r="T13" s="10">
        <v>7.875</v>
      </c>
      <c r="U13" s="10">
        <v>8.2416666666666671</v>
      </c>
      <c r="V13" s="10">
        <v>7.4916666666666663</v>
      </c>
      <c r="W13" s="10">
        <v>5.9416666666666664</v>
      </c>
      <c r="X13" s="10">
        <v>4.958333333333333</v>
      </c>
      <c r="Y13" s="10">
        <v>4.3666666666666663</v>
      </c>
      <c r="Z13" s="10">
        <v>3.0666666666666664</v>
      </c>
      <c r="AA13" s="10">
        <v>3.0166666666666671</v>
      </c>
      <c r="AB13" s="10">
        <v>3.1583333333333328</v>
      </c>
      <c r="AC13" s="10">
        <v>4.1749999999999998</v>
      </c>
      <c r="AD13" s="10">
        <v>5.833333333333333</v>
      </c>
      <c r="AE13" s="10">
        <v>5.4499999999999993</v>
      </c>
      <c r="AF13" s="10">
        <v>5.0083333333333337</v>
      </c>
      <c r="AG13" s="10">
        <v>4.6916666666666664</v>
      </c>
      <c r="AH13" s="10">
        <v>4.3083333333333336</v>
      </c>
      <c r="AI13" s="10">
        <v>4.8749999999999991</v>
      </c>
      <c r="AJ13" s="10">
        <v>3.8916666666666671</v>
      </c>
      <c r="AK13" s="10">
        <v>3.5500000000000003</v>
      </c>
      <c r="AL13" s="10">
        <v>3.1666666666666665</v>
      </c>
      <c r="AM13" s="10">
        <v>3.2916666666666665</v>
      </c>
      <c r="AN13" s="10">
        <v>3.4416666666666669</v>
      </c>
      <c r="AO13" s="10">
        <v>3.8916666666666662</v>
      </c>
      <c r="AP13" s="10">
        <v>4.0916666666666668</v>
      </c>
      <c r="AQ13" s="10">
        <v>3.8833333333333329</v>
      </c>
      <c r="AR13" s="10">
        <v>3.9416666666666664</v>
      </c>
      <c r="AS13" s="10">
        <v>3.5583333333333331</v>
      </c>
      <c r="AT13" s="10">
        <v>3.5083333333333329</v>
      </c>
      <c r="AU13" s="10">
        <v>4.8500000000000005</v>
      </c>
      <c r="AV13" s="10">
        <v>7.8583333333333334</v>
      </c>
      <c r="AW13" s="10">
        <v>8.0250000000000004</v>
      </c>
      <c r="AX13" s="10">
        <v>7.333333333333333</v>
      </c>
      <c r="AY13" s="10">
        <v>6.8363636363636369</v>
      </c>
      <c r="BB13" s="10">
        <f t="shared" si="6"/>
        <v>8.0250000000000004</v>
      </c>
      <c r="BC13" s="10">
        <f t="shared" si="7"/>
        <v>-0.49696969696969617</v>
      </c>
      <c r="BE13" s="31">
        <f t="shared" si="8"/>
        <v>4.5166666666666675</v>
      </c>
      <c r="BF13" s="31">
        <f t="shared" si="9"/>
        <v>-1.1886363636363635</v>
      </c>
      <c r="BG13" s="31">
        <f t="shared" si="10"/>
        <v>1.3749999999999991</v>
      </c>
      <c r="BH13" s="31">
        <f t="shared" si="11"/>
        <v>-2.3000000000000007</v>
      </c>
      <c r="BI13" s="31">
        <f t="shared" si="12"/>
        <v>2.2916666666666665</v>
      </c>
      <c r="BJ13" s="31">
        <f t="shared" si="13"/>
        <v>-0.75833333333333286</v>
      </c>
      <c r="BK13" s="31">
        <f t="shared" si="14"/>
        <v>0.80000000000000027</v>
      </c>
      <c r="BL13" s="31">
        <f t="shared" si="15"/>
        <v>-0.15000000000000036</v>
      </c>
      <c r="BM13" s="31"/>
      <c r="BN13" s="31"/>
      <c r="BO13" s="31"/>
      <c r="BP13" s="31"/>
      <c r="BQ13" s="31"/>
      <c r="BR13" s="31"/>
      <c r="BS13" s="31"/>
      <c r="BT13" s="31"/>
      <c r="CM13" s="32" t="s">
        <v>299</v>
      </c>
      <c r="CN13" s="8" t="s">
        <v>8</v>
      </c>
      <c r="CO13" s="2">
        <v>-2.3000000000000007</v>
      </c>
      <c r="CP13" s="2">
        <v>1.3749999999999991</v>
      </c>
      <c r="CQ13" s="2">
        <v>0</v>
      </c>
      <c r="CR13" s="2">
        <v>0</v>
      </c>
      <c r="CT13" s="35" t="s">
        <v>362</v>
      </c>
      <c r="CU13" s="35">
        <v>101</v>
      </c>
      <c r="CV13"/>
      <c r="CW13"/>
      <c r="CX13"/>
      <c r="CY13"/>
      <c r="CZ13"/>
      <c r="DA13"/>
      <c r="DB13"/>
    </row>
    <row r="14" spans="1:106" ht="14.4" x14ac:dyDescent="0.3">
      <c r="A14" s="32" t="s">
        <v>300</v>
      </c>
      <c r="B14" s="8" t="s">
        <v>9</v>
      </c>
      <c r="C14" s="8">
        <v>0.63684935234307305</v>
      </c>
      <c r="D14" s="12">
        <f t="shared" si="2"/>
        <v>10.791666666666666</v>
      </c>
      <c r="E14" s="12">
        <f t="shared" si="3"/>
        <v>1.4999999999999982</v>
      </c>
      <c r="F14" s="12">
        <f t="shared" si="4"/>
        <v>-4.883333333333332</v>
      </c>
      <c r="G14" s="12">
        <f t="shared" si="5"/>
        <v>-3.2555555555555586</v>
      </c>
      <c r="H14" s="12"/>
      <c r="I14" s="9"/>
      <c r="J14" s="9"/>
      <c r="K14" s="9"/>
      <c r="L14" s="9"/>
      <c r="M14" s="9"/>
      <c r="N14" s="9"/>
      <c r="O14" s="10">
        <v>9.2916666666666679</v>
      </c>
      <c r="P14" s="10">
        <v>8.4916666666666671</v>
      </c>
      <c r="Q14" s="10">
        <v>7.3166666666666655</v>
      </c>
      <c r="R14" s="10">
        <v>6.6333333333333337</v>
      </c>
      <c r="S14" s="10">
        <v>7.1999999999999993</v>
      </c>
      <c r="T14" s="10">
        <v>8.9750000000000014</v>
      </c>
      <c r="U14" s="10">
        <v>10.791666666666666</v>
      </c>
      <c r="V14" s="10">
        <v>11.116666666666667</v>
      </c>
      <c r="W14" s="10">
        <v>9.0499999999999989</v>
      </c>
      <c r="X14" s="10">
        <v>7.9416666666666664</v>
      </c>
      <c r="Y14" s="10">
        <v>7.3249999999999993</v>
      </c>
      <c r="Z14" s="10">
        <v>6.1999999999999993</v>
      </c>
      <c r="AA14" s="10">
        <v>5.0333333333333323</v>
      </c>
      <c r="AB14" s="10">
        <v>4.95</v>
      </c>
      <c r="AC14" s="10">
        <v>5.9083333333333341</v>
      </c>
      <c r="AD14" s="10">
        <v>7.7833333333333341</v>
      </c>
      <c r="AE14" s="10">
        <v>8.6750000000000025</v>
      </c>
      <c r="AF14" s="10">
        <v>8.5166666666666675</v>
      </c>
      <c r="AG14" s="10">
        <v>8.1166666666666689</v>
      </c>
      <c r="AH14" s="10">
        <v>8.4916666666666671</v>
      </c>
      <c r="AI14" s="10">
        <v>8.4916666666666671</v>
      </c>
      <c r="AJ14" s="10">
        <v>8.4083333333333332</v>
      </c>
      <c r="AK14" s="10">
        <v>8.0083333333333346</v>
      </c>
      <c r="AL14" s="10">
        <v>6.4916666666666663</v>
      </c>
      <c r="AM14" s="10">
        <v>5.6916666666666664</v>
      </c>
      <c r="AN14" s="10">
        <v>6.2166666666666659</v>
      </c>
      <c r="AO14" s="10">
        <v>6.75</v>
      </c>
      <c r="AP14" s="10">
        <v>7.0083333333333329</v>
      </c>
      <c r="AQ14" s="10">
        <v>7.3249999999999993</v>
      </c>
      <c r="AR14" s="10">
        <v>6.5666666666666664</v>
      </c>
      <c r="AS14" s="10">
        <v>5.708333333333333</v>
      </c>
      <c r="AT14" s="10">
        <v>5.4749999999999988</v>
      </c>
      <c r="AU14" s="10">
        <v>6.6000000000000005</v>
      </c>
      <c r="AV14" s="10">
        <v>9.6583333333333332</v>
      </c>
      <c r="AW14" s="10">
        <v>10.166666666666664</v>
      </c>
      <c r="AX14" s="10">
        <v>10.225</v>
      </c>
      <c r="AY14" s="10">
        <v>9.1545454545454543</v>
      </c>
      <c r="BB14" s="10">
        <f t="shared" si="6"/>
        <v>10.166666666666664</v>
      </c>
      <c r="BC14" s="10">
        <f t="shared" si="7"/>
        <v>-1.0704545454545453</v>
      </c>
      <c r="BE14" s="31">
        <f t="shared" si="8"/>
        <v>4.6916666666666655</v>
      </c>
      <c r="BF14" s="31">
        <f t="shared" si="9"/>
        <v>-1.01212121212121</v>
      </c>
      <c r="BG14" s="31">
        <f t="shared" si="10"/>
        <v>4.1583333333333323</v>
      </c>
      <c r="BH14" s="31">
        <f t="shared" si="11"/>
        <v>-1.7416666666666671</v>
      </c>
      <c r="BI14" s="31">
        <f t="shared" si="12"/>
        <v>3.7250000000000023</v>
      </c>
      <c r="BJ14" s="31">
        <f t="shared" si="13"/>
        <v>-0.55833333333333357</v>
      </c>
      <c r="BK14" s="31">
        <f t="shared" si="14"/>
        <v>1.3166666666666664</v>
      </c>
      <c r="BL14" s="31">
        <f t="shared" si="15"/>
        <v>-0.44166666666666643</v>
      </c>
      <c r="BM14" s="31"/>
      <c r="BN14" s="31"/>
      <c r="BO14" s="31"/>
      <c r="BP14" s="31"/>
      <c r="BQ14" s="31"/>
      <c r="BR14" s="31"/>
      <c r="BS14" s="31"/>
      <c r="BT14" s="31"/>
      <c r="CM14" s="32" t="s">
        <v>300</v>
      </c>
      <c r="CN14" s="8" t="s">
        <v>9</v>
      </c>
      <c r="CO14" s="2">
        <v>-1.7416666666666671</v>
      </c>
      <c r="CP14" s="2">
        <v>4.1583333333333323</v>
      </c>
      <c r="CQ14" s="2">
        <v>0</v>
      </c>
      <c r="CR14" s="2">
        <v>0</v>
      </c>
      <c r="CT14"/>
      <c r="CU14"/>
      <c r="CV14"/>
      <c r="CW14"/>
      <c r="CX14"/>
      <c r="CY14"/>
      <c r="CZ14"/>
      <c r="DA14"/>
      <c r="DB14"/>
    </row>
    <row r="15" spans="1:106" ht="15" thickBot="1" x14ac:dyDescent="0.35">
      <c r="A15" s="32" t="s">
        <v>301</v>
      </c>
      <c r="B15" s="8" t="s">
        <v>10</v>
      </c>
      <c r="C15" s="8">
        <v>0.65543884686398302</v>
      </c>
      <c r="D15" s="12">
        <f t="shared" si="2"/>
        <v>8.4499999999999993</v>
      </c>
      <c r="E15" s="12">
        <f t="shared" si="3"/>
        <v>-0.81666666666666821</v>
      </c>
      <c r="F15" s="12">
        <f t="shared" si="4"/>
        <v>-2.208333333333333</v>
      </c>
      <c r="G15" s="12">
        <f t="shared" si="5"/>
        <v>2.7040816326530557</v>
      </c>
      <c r="H15" s="12"/>
      <c r="I15" s="9"/>
      <c r="J15" s="9"/>
      <c r="K15" s="9"/>
      <c r="L15" s="9"/>
      <c r="M15" s="9"/>
      <c r="N15" s="9"/>
      <c r="O15" s="10">
        <v>9.2666666666666675</v>
      </c>
      <c r="P15" s="10">
        <v>8.2916666666666661</v>
      </c>
      <c r="Q15" s="10">
        <v>6.8083333333333345</v>
      </c>
      <c r="R15" s="10">
        <v>6.041666666666667</v>
      </c>
      <c r="S15" s="10">
        <v>6.1166666666666671</v>
      </c>
      <c r="T15" s="10">
        <v>6.8083333333333336</v>
      </c>
      <c r="U15" s="10">
        <v>8.4499999999999993</v>
      </c>
      <c r="V15" s="10">
        <v>8.5666666666666664</v>
      </c>
      <c r="W15" s="10">
        <v>6.6333333333333337</v>
      </c>
      <c r="X15" s="10">
        <v>6.1416666666666666</v>
      </c>
      <c r="Y15" s="10">
        <v>5.8666666666666663</v>
      </c>
      <c r="Z15" s="10">
        <v>5.4333333333333327</v>
      </c>
      <c r="AA15" s="10">
        <v>5.2833333333333323</v>
      </c>
      <c r="AB15" s="10">
        <v>5.666666666666667</v>
      </c>
      <c r="AC15" s="10">
        <v>6.2416666666666663</v>
      </c>
      <c r="AD15" s="10">
        <v>7.625</v>
      </c>
      <c r="AE15" s="10">
        <v>8.3666666666666654</v>
      </c>
      <c r="AF15" s="10">
        <v>7.2333333333333334</v>
      </c>
      <c r="AG15" s="10">
        <v>6.5333333333333323</v>
      </c>
      <c r="AH15" s="10">
        <v>5.666666666666667</v>
      </c>
      <c r="AI15" s="10">
        <v>5.3166666666666673</v>
      </c>
      <c r="AJ15" s="10">
        <v>4.9833333333333334</v>
      </c>
      <c r="AK15" s="10">
        <v>4.4750000000000005</v>
      </c>
      <c r="AL15" s="10">
        <v>3.9916666666666658</v>
      </c>
      <c r="AM15" s="10">
        <v>3.8333333333333321</v>
      </c>
      <c r="AN15" s="10">
        <v>4.666666666666667</v>
      </c>
      <c r="AO15" s="10">
        <v>5.7166666666666659</v>
      </c>
      <c r="AP15" s="10">
        <v>5.2833333333333323</v>
      </c>
      <c r="AQ15" s="10">
        <v>4.6416666666666666</v>
      </c>
      <c r="AR15" s="10">
        <v>3.8083333333333331</v>
      </c>
      <c r="AS15" s="10">
        <v>3.3416666666666668</v>
      </c>
      <c r="AT15" s="10">
        <v>3.9833333333333329</v>
      </c>
      <c r="AU15" s="10">
        <v>6.2833333333333341</v>
      </c>
      <c r="AV15" s="10">
        <v>10.35</v>
      </c>
      <c r="AW15" s="10">
        <v>11.266666666666667</v>
      </c>
      <c r="AX15" s="10">
        <v>10.500000000000002</v>
      </c>
      <c r="AY15" s="10">
        <v>8.7999999999999989</v>
      </c>
      <c r="BB15" s="10">
        <f t="shared" si="6"/>
        <v>11.266666666666667</v>
      </c>
      <c r="BC15" s="10">
        <f t="shared" si="7"/>
        <v>-1.7000000000000028</v>
      </c>
      <c r="BE15" s="31">
        <f t="shared" si="8"/>
        <v>7.283333333333335</v>
      </c>
      <c r="BF15" s="31">
        <f t="shared" si="9"/>
        <v>-2.4666666666666686</v>
      </c>
      <c r="BG15" s="31">
        <f t="shared" si="10"/>
        <v>2.4083333333333323</v>
      </c>
      <c r="BH15" s="31">
        <f t="shared" si="11"/>
        <v>-1.8166666666666655</v>
      </c>
      <c r="BI15" s="31">
        <f t="shared" si="12"/>
        <v>2.6999999999999984</v>
      </c>
      <c r="BJ15" s="31">
        <f t="shared" si="13"/>
        <v>-1.833333333333333</v>
      </c>
      <c r="BK15" s="31">
        <f t="shared" si="14"/>
        <v>1.4500000000000002</v>
      </c>
      <c r="BL15" s="31">
        <f t="shared" si="15"/>
        <v>-1.4749999999999992</v>
      </c>
      <c r="BM15" s="31"/>
      <c r="BN15" s="31"/>
      <c r="BO15" s="31"/>
      <c r="BP15" s="31"/>
      <c r="BQ15" s="31"/>
      <c r="BR15" s="31"/>
      <c r="BS15" s="31"/>
      <c r="BT15" s="31"/>
      <c r="CM15" s="32" t="s">
        <v>301</v>
      </c>
      <c r="CN15" s="8" t="s">
        <v>10</v>
      </c>
      <c r="CO15" s="2">
        <v>-1.8166666666666655</v>
      </c>
      <c r="CP15" s="2">
        <v>2.4083333333333323</v>
      </c>
      <c r="CQ15" s="2">
        <v>0</v>
      </c>
      <c r="CR15" s="2">
        <v>0</v>
      </c>
      <c r="CT15" t="s">
        <v>363</v>
      </c>
      <c r="CU15"/>
      <c r="CV15"/>
      <c r="CW15"/>
      <c r="CX15"/>
      <c r="CY15"/>
      <c r="CZ15"/>
      <c r="DA15"/>
      <c r="DB15"/>
    </row>
    <row r="16" spans="1:106" ht="14.4" x14ac:dyDescent="0.3">
      <c r="A16" s="32" t="s">
        <v>302</v>
      </c>
      <c r="B16" s="8" t="s">
        <v>11</v>
      </c>
      <c r="C16" s="8">
        <v>0.745303757075653</v>
      </c>
      <c r="D16" s="12">
        <f t="shared" si="2"/>
        <v>7.6916666666666664</v>
      </c>
      <c r="E16" s="12">
        <f t="shared" si="3"/>
        <v>-0.37499999999999822</v>
      </c>
      <c r="F16" s="12">
        <f t="shared" si="4"/>
        <v>-2.4749999999999996</v>
      </c>
      <c r="G16" s="12">
        <f t="shared" si="5"/>
        <v>6.6000000000000307</v>
      </c>
      <c r="H16" s="12"/>
      <c r="I16" s="9"/>
      <c r="J16" s="9"/>
      <c r="K16" s="9"/>
      <c r="L16" s="9"/>
      <c r="M16" s="9"/>
      <c r="N16" s="9"/>
      <c r="O16" s="10">
        <v>8.0666666666666647</v>
      </c>
      <c r="P16" s="10">
        <v>6.9249999999999998</v>
      </c>
      <c r="Q16" s="10">
        <v>5.7249999999999988</v>
      </c>
      <c r="R16" s="10">
        <v>5.1583333333333332</v>
      </c>
      <c r="S16" s="10">
        <v>6.2249999999999988</v>
      </c>
      <c r="T16" s="10">
        <v>6.5166666666666666</v>
      </c>
      <c r="U16" s="10">
        <v>7.6916666666666664</v>
      </c>
      <c r="V16" s="10">
        <v>7.6083333333333343</v>
      </c>
      <c r="W16" s="10">
        <v>6.0999999999999988</v>
      </c>
      <c r="X16" s="10">
        <v>6.2749999999999995</v>
      </c>
      <c r="Y16" s="10">
        <v>5.8749999999999991</v>
      </c>
      <c r="Z16" s="10">
        <v>5.55</v>
      </c>
      <c r="AA16" s="10">
        <v>5.541666666666667</v>
      </c>
      <c r="AB16" s="10">
        <v>5.3166666666666655</v>
      </c>
      <c r="AC16" s="10">
        <v>5.2166666666666668</v>
      </c>
      <c r="AD16" s="10">
        <v>5.0166666666666666</v>
      </c>
      <c r="AE16" s="10">
        <v>6.6499999999999995</v>
      </c>
      <c r="AF16" s="10">
        <v>5.9416666666666664</v>
      </c>
      <c r="AG16" s="10">
        <v>5.0999999999999996</v>
      </c>
      <c r="AH16" s="10">
        <v>4.7</v>
      </c>
      <c r="AI16" s="10">
        <v>4.5583333333333336</v>
      </c>
      <c r="AJ16" s="10">
        <v>4.4833333333333334</v>
      </c>
      <c r="AK16" s="10">
        <v>4.166666666666667</v>
      </c>
      <c r="AL16" s="10">
        <v>3.7833333333333337</v>
      </c>
      <c r="AM16" s="10">
        <v>3.4666666666666663</v>
      </c>
      <c r="AN16" s="10">
        <v>3.9416666666666664</v>
      </c>
      <c r="AO16" s="10">
        <v>4.8166666666666664</v>
      </c>
      <c r="AP16" s="10">
        <v>4.7666666666666666</v>
      </c>
      <c r="AQ16" s="10">
        <v>4.7333333333333334</v>
      </c>
      <c r="AR16" s="10">
        <v>5.2250000000000005</v>
      </c>
      <c r="AS16" s="10">
        <v>4.7166666666666668</v>
      </c>
      <c r="AT16" s="10">
        <v>4.6499999999999995</v>
      </c>
      <c r="AU16" s="10">
        <v>6.3083333333333327</v>
      </c>
      <c r="AV16" s="10">
        <v>9.8333333333333339</v>
      </c>
      <c r="AW16" s="10">
        <v>10.233333333333333</v>
      </c>
      <c r="AX16" s="10">
        <v>9.8000000000000025</v>
      </c>
      <c r="AY16" s="10">
        <v>8.9727272727272727</v>
      </c>
      <c r="BB16" s="10">
        <f t="shared" si="6"/>
        <v>10.233333333333333</v>
      </c>
      <c r="BC16" s="10">
        <f t="shared" si="7"/>
        <v>-0.82727272727272982</v>
      </c>
      <c r="BE16" s="31">
        <f t="shared" si="8"/>
        <v>5.583333333333333</v>
      </c>
      <c r="BF16" s="31">
        <f t="shared" si="9"/>
        <v>-1.2606060606060598</v>
      </c>
      <c r="BG16" s="31">
        <f t="shared" si="10"/>
        <v>2.5333333333333332</v>
      </c>
      <c r="BH16" s="31">
        <f t="shared" si="11"/>
        <v>-1.5916666666666677</v>
      </c>
      <c r="BI16" s="31">
        <f t="shared" si="12"/>
        <v>1.3333333333333339</v>
      </c>
      <c r="BJ16" s="31">
        <f t="shared" si="13"/>
        <v>-1.5499999999999998</v>
      </c>
      <c r="BK16" s="31">
        <f t="shared" si="14"/>
        <v>1.3000000000000003</v>
      </c>
      <c r="BL16" s="31">
        <f t="shared" si="15"/>
        <v>0.45833333333333393</v>
      </c>
      <c r="BM16" s="31"/>
      <c r="BN16" s="31"/>
      <c r="BO16" s="31"/>
      <c r="BP16" s="31"/>
      <c r="BQ16" s="31"/>
      <c r="BR16" s="31"/>
      <c r="BS16" s="31"/>
      <c r="BT16" s="31"/>
      <c r="CM16" s="32" t="s">
        <v>302</v>
      </c>
      <c r="CN16" s="8" t="s">
        <v>11</v>
      </c>
      <c r="CO16" s="2">
        <v>-1.5916666666666677</v>
      </c>
      <c r="CP16" s="2">
        <v>2.5333333333333332</v>
      </c>
      <c r="CQ16" s="2">
        <v>0</v>
      </c>
      <c r="CR16" s="2">
        <v>0</v>
      </c>
      <c r="CT16" s="36"/>
      <c r="CU16" s="36" t="s">
        <v>368</v>
      </c>
      <c r="CV16" s="36" t="s">
        <v>369</v>
      </c>
      <c r="CW16" s="36" t="s">
        <v>370</v>
      </c>
      <c r="CX16" s="36" t="s">
        <v>371</v>
      </c>
      <c r="CY16" s="36" t="s">
        <v>372</v>
      </c>
      <c r="CZ16"/>
      <c r="DA16"/>
      <c r="DB16"/>
    </row>
    <row r="17" spans="1:106" ht="14.4" x14ac:dyDescent="0.3">
      <c r="A17" s="32" t="s">
        <v>303</v>
      </c>
      <c r="B17" s="8" t="s">
        <v>12</v>
      </c>
      <c r="C17" s="8">
        <v>0.71361112548488004</v>
      </c>
      <c r="D17" s="12">
        <f t="shared" si="2"/>
        <v>5.9666666666666659</v>
      </c>
      <c r="E17" s="12">
        <f t="shared" si="3"/>
        <v>-3.1250000000000009</v>
      </c>
      <c r="F17" s="12">
        <f t="shared" si="4"/>
        <v>-3.5083333333333333</v>
      </c>
      <c r="G17" s="12">
        <f t="shared" si="5"/>
        <v>1.1226666666666663</v>
      </c>
      <c r="H17" s="12"/>
      <c r="I17" s="9"/>
      <c r="J17" s="9"/>
      <c r="K17" s="9"/>
      <c r="L17" s="9"/>
      <c r="M17" s="9"/>
      <c r="N17" s="9"/>
      <c r="O17" s="10">
        <v>9.0916666666666668</v>
      </c>
      <c r="P17" s="10">
        <v>7.6583333333333323</v>
      </c>
      <c r="Q17" s="10">
        <v>6.6666666666666679</v>
      </c>
      <c r="R17" s="10">
        <v>5.666666666666667</v>
      </c>
      <c r="S17" s="10">
        <v>4.8416666666666668</v>
      </c>
      <c r="T17" s="10">
        <v>5.1333333333333337</v>
      </c>
      <c r="U17" s="10">
        <v>5.9666666666666659</v>
      </c>
      <c r="V17" s="10">
        <v>5.9416666666666664</v>
      </c>
      <c r="W17" s="10">
        <v>5.3999999999999995</v>
      </c>
      <c r="X17" s="10">
        <v>5.0583333333333336</v>
      </c>
      <c r="Y17" s="10">
        <v>4.5166666666666666</v>
      </c>
      <c r="Z17" s="10">
        <v>3.6416666666666662</v>
      </c>
      <c r="AA17" s="10">
        <v>3.0333333333333332</v>
      </c>
      <c r="AB17" s="10">
        <v>2.4</v>
      </c>
      <c r="AC17" s="10">
        <v>2.4583333333333326</v>
      </c>
      <c r="AD17" s="10">
        <v>2.8083333333333336</v>
      </c>
      <c r="AE17" s="10">
        <v>4.2583333333333337</v>
      </c>
      <c r="AF17" s="10">
        <v>4.4083333333333341</v>
      </c>
      <c r="AG17" s="10">
        <v>5.1166666666666663</v>
      </c>
      <c r="AH17" s="10">
        <v>5.4916666666666671</v>
      </c>
      <c r="AI17" s="10">
        <v>5.8333333333333321</v>
      </c>
      <c r="AJ17" s="10">
        <v>5.7583333333333329</v>
      </c>
      <c r="AK17" s="10">
        <v>5.583333333333333</v>
      </c>
      <c r="AL17" s="10">
        <v>4.9583333333333339</v>
      </c>
      <c r="AM17" s="10">
        <v>3.9833333333333325</v>
      </c>
      <c r="AN17" s="10">
        <v>4.2333333333333343</v>
      </c>
      <c r="AO17" s="10">
        <v>4.0500000000000007</v>
      </c>
      <c r="AP17" s="10">
        <v>3.8666666666666667</v>
      </c>
      <c r="AQ17" s="10">
        <v>3.25</v>
      </c>
      <c r="AR17" s="10">
        <v>2.7416666666666658</v>
      </c>
      <c r="AS17" s="10">
        <v>2.4833333333333334</v>
      </c>
      <c r="AT17" s="10">
        <v>2.6749999999999994</v>
      </c>
      <c r="AU17" s="10">
        <v>4.1083333333333334</v>
      </c>
      <c r="AV17" s="10">
        <v>6.8999999999999995</v>
      </c>
      <c r="AW17" s="10">
        <v>6.8583333333333316</v>
      </c>
      <c r="AX17" s="10">
        <v>6.6916666666666664</v>
      </c>
      <c r="AY17" s="10">
        <v>6.1090909090909093</v>
      </c>
      <c r="BB17" s="10">
        <f t="shared" si="6"/>
        <v>6.8583333333333316</v>
      </c>
      <c r="BC17" s="10">
        <f t="shared" si="7"/>
        <v>-0.58257575757575708</v>
      </c>
      <c r="BE17" s="31">
        <f t="shared" si="8"/>
        <v>4.1833333333333318</v>
      </c>
      <c r="BF17" s="31">
        <f t="shared" si="9"/>
        <v>-0.74924242424242227</v>
      </c>
      <c r="BG17" s="31">
        <f t="shared" si="10"/>
        <v>0.29999999999999893</v>
      </c>
      <c r="BH17" s="31">
        <f t="shared" si="11"/>
        <v>-0.56666666666666643</v>
      </c>
      <c r="BI17" s="31">
        <f t="shared" si="12"/>
        <v>1.8583333333333338</v>
      </c>
      <c r="BJ17" s="31">
        <f t="shared" si="13"/>
        <v>0.8583333333333325</v>
      </c>
      <c r="BK17" s="31">
        <f t="shared" si="14"/>
        <v>-0.11666666666666581</v>
      </c>
      <c r="BL17" s="31">
        <f t="shared" si="15"/>
        <v>-1.1250000000000009</v>
      </c>
      <c r="BM17" s="31"/>
      <c r="BN17" s="31"/>
      <c r="BO17" s="31"/>
      <c r="BP17" s="31"/>
      <c r="BQ17" s="31"/>
      <c r="BR17" s="31"/>
      <c r="BS17" s="31"/>
      <c r="BT17" s="31"/>
      <c r="CM17" s="32" t="s">
        <v>303</v>
      </c>
      <c r="CN17" s="8" t="s">
        <v>12</v>
      </c>
      <c r="CO17" s="2">
        <v>-0.56666666666666643</v>
      </c>
      <c r="CP17" s="2">
        <v>0.29999999999999893</v>
      </c>
      <c r="CQ17" s="2">
        <v>0</v>
      </c>
      <c r="CR17" s="2">
        <v>0</v>
      </c>
      <c r="CT17" s="34" t="s">
        <v>364</v>
      </c>
      <c r="CU17" s="34">
        <v>3</v>
      </c>
      <c r="CV17" s="34">
        <v>31.620537932999881</v>
      </c>
      <c r="CW17" s="34">
        <v>10.54017931099996</v>
      </c>
      <c r="CX17" s="34">
        <v>15.283908345016087</v>
      </c>
      <c r="CY17" s="34">
        <v>3.2164876663681777E-8</v>
      </c>
      <c r="CZ17"/>
      <c r="DA17"/>
      <c r="DB17"/>
    </row>
    <row r="18" spans="1:106" ht="14.4" x14ac:dyDescent="0.3">
      <c r="A18" s="32" t="s">
        <v>304</v>
      </c>
      <c r="B18" s="8" t="s">
        <v>13</v>
      </c>
      <c r="C18" s="8">
        <v>0.71845355228665497</v>
      </c>
      <c r="D18" s="12">
        <f t="shared" si="2"/>
        <v>9.0416666666666661</v>
      </c>
      <c r="E18" s="12">
        <f t="shared" si="3"/>
        <v>3.6083333333333325</v>
      </c>
      <c r="F18" s="12">
        <f t="shared" si="4"/>
        <v>-3.5916666666666659</v>
      </c>
      <c r="G18" s="12">
        <f t="shared" si="5"/>
        <v>-0.99538106235565826</v>
      </c>
      <c r="H18" s="12"/>
      <c r="I18" s="9"/>
      <c r="J18" s="9"/>
      <c r="K18" s="9"/>
      <c r="L18" s="9"/>
      <c r="M18" s="9"/>
      <c r="N18" s="9"/>
      <c r="O18" s="10">
        <v>5.4333333333333336</v>
      </c>
      <c r="P18" s="10">
        <v>5.583333333333333</v>
      </c>
      <c r="Q18" s="10">
        <v>5.4833333333333334</v>
      </c>
      <c r="R18" s="10">
        <v>5.7416666666666663</v>
      </c>
      <c r="S18" s="10">
        <v>7.0916666666666677</v>
      </c>
      <c r="T18" s="10">
        <v>7.5500000000000007</v>
      </c>
      <c r="U18" s="10">
        <v>9.0416666666666661</v>
      </c>
      <c r="V18" s="10">
        <v>8.8583333333333361</v>
      </c>
      <c r="W18" s="10">
        <v>7.3583333333333343</v>
      </c>
      <c r="X18" s="10">
        <v>7.7666666666666666</v>
      </c>
      <c r="Y18" s="10">
        <v>8.2250000000000014</v>
      </c>
      <c r="Z18" s="10">
        <v>7.5333333333333341</v>
      </c>
      <c r="AA18" s="10">
        <v>6.083333333333333</v>
      </c>
      <c r="AB18" s="10">
        <v>5.2666666666666648</v>
      </c>
      <c r="AC18" s="10">
        <v>5.45</v>
      </c>
      <c r="AD18" s="10">
        <v>6.0083333333333329</v>
      </c>
      <c r="AE18" s="10">
        <v>6.375</v>
      </c>
      <c r="AF18" s="10">
        <v>6.0249999999999995</v>
      </c>
      <c r="AG18" s="10">
        <v>5.4333333333333327</v>
      </c>
      <c r="AH18" s="10">
        <v>5.2666666666666657</v>
      </c>
      <c r="AI18" s="10">
        <v>5.2833333333333332</v>
      </c>
      <c r="AJ18" s="10">
        <v>5.083333333333333</v>
      </c>
      <c r="AK18" s="10">
        <v>5.0666666666666673</v>
      </c>
      <c r="AL18" s="10">
        <v>4.8666666666666663</v>
      </c>
      <c r="AM18" s="10">
        <v>4.6750000000000016</v>
      </c>
      <c r="AN18" s="10">
        <v>4.8583333333333334</v>
      </c>
      <c r="AO18" s="10">
        <v>5.3666666666666663</v>
      </c>
      <c r="AP18" s="10">
        <v>5.2250000000000005</v>
      </c>
      <c r="AQ18" s="10">
        <v>4.583333333333333</v>
      </c>
      <c r="AR18" s="10">
        <v>3.7083333333333326</v>
      </c>
      <c r="AS18" s="10">
        <v>2.9833333333333338</v>
      </c>
      <c r="AT18" s="10">
        <v>2.9583333333333335</v>
      </c>
      <c r="AU18" s="10">
        <v>4.75</v>
      </c>
      <c r="AV18" s="10">
        <v>7.416666666666667</v>
      </c>
      <c r="AW18" s="10">
        <v>8.7500000000000018</v>
      </c>
      <c r="AX18" s="10">
        <v>8.6999999999999993</v>
      </c>
      <c r="AY18" s="10">
        <v>7.5454545454545459</v>
      </c>
      <c r="BB18" s="10">
        <f t="shared" si="6"/>
        <v>8.7500000000000018</v>
      </c>
      <c r="BC18" s="10">
        <f t="shared" si="7"/>
        <v>-1.1545454545454534</v>
      </c>
      <c r="BE18" s="31">
        <f t="shared" si="8"/>
        <v>5.7916666666666679</v>
      </c>
      <c r="BF18" s="31">
        <f t="shared" si="9"/>
        <v>-1.2045454545454559</v>
      </c>
      <c r="BG18" s="31">
        <f t="shared" si="10"/>
        <v>3.3</v>
      </c>
      <c r="BH18" s="31">
        <f t="shared" si="11"/>
        <v>-1.6833333333333318</v>
      </c>
      <c r="BI18" s="31">
        <f t="shared" si="12"/>
        <v>1.1083333333333352</v>
      </c>
      <c r="BJ18" s="31">
        <f t="shared" si="13"/>
        <v>-0.94166666666666732</v>
      </c>
      <c r="BK18" s="31">
        <f t="shared" si="14"/>
        <v>0.54999999999999893</v>
      </c>
      <c r="BL18" s="31">
        <f t="shared" si="15"/>
        <v>-1.5166666666666679</v>
      </c>
      <c r="BM18" s="31"/>
      <c r="BN18" s="31"/>
      <c r="BO18" s="31"/>
      <c r="BP18" s="31"/>
      <c r="BQ18" s="31"/>
      <c r="BR18" s="31"/>
      <c r="BS18" s="31"/>
      <c r="BT18" s="31"/>
      <c r="CM18" s="32" t="s">
        <v>304</v>
      </c>
      <c r="CN18" s="8" t="s">
        <v>13</v>
      </c>
      <c r="CO18" s="2">
        <v>-1.6833333333333318</v>
      </c>
      <c r="CP18" s="2">
        <v>3.3</v>
      </c>
      <c r="CQ18" s="2">
        <v>0</v>
      </c>
      <c r="CR18" s="2">
        <v>0</v>
      </c>
      <c r="CT18" s="34" t="s">
        <v>365</v>
      </c>
      <c r="CU18" s="34">
        <v>97</v>
      </c>
      <c r="CV18" s="34">
        <v>66.893713969463093</v>
      </c>
      <c r="CW18" s="34">
        <v>0.68962591721095967</v>
      </c>
      <c r="CX18" s="34"/>
      <c r="CY18" s="34"/>
      <c r="CZ18"/>
      <c r="DA18"/>
      <c r="DB18"/>
    </row>
    <row r="19" spans="1:106" ht="15" thickBot="1" x14ac:dyDescent="0.35">
      <c r="A19" s="32" t="s">
        <v>305</v>
      </c>
      <c r="B19" s="8" t="s">
        <v>14</v>
      </c>
      <c r="C19" s="8">
        <v>0.72108684550002999</v>
      </c>
      <c r="D19" s="12">
        <f t="shared" si="2"/>
        <v>11.299999999999999</v>
      </c>
      <c r="E19" s="12">
        <f t="shared" si="3"/>
        <v>4.758333333333332</v>
      </c>
      <c r="F19" s="12">
        <f t="shared" si="4"/>
        <v>-5.0249999999999995</v>
      </c>
      <c r="G19" s="12">
        <f t="shared" si="5"/>
        <v>-1.056042031523643</v>
      </c>
      <c r="H19" s="12"/>
      <c r="I19" s="9"/>
      <c r="J19" s="9"/>
      <c r="K19" s="9"/>
      <c r="L19" s="9"/>
      <c r="M19" s="9"/>
      <c r="N19" s="9"/>
      <c r="O19" s="10">
        <v>6.541666666666667</v>
      </c>
      <c r="P19" s="10">
        <v>6.2166666666666659</v>
      </c>
      <c r="Q19" s="10">
        <v>6.0166666666666666</v>
      </c>
      <c r="R19" s="10">
        <v>5.5750000000000002</v>
      </c>
      <c r="S19" s="10">
        <v>8.1833333333333353</v>
      </c>
      <c r="T19" s="10">
        <v>8.5416666666666661</v>
      </c>
      <c r="U19" s="10">
        <v>11.299999999999999</v>
      </c>
      <c r="V19" s="10">
        <v>11.700000000000001</v>
      </c>
      <c r="W19" s="10">
        <v>9.0833333333333339</v>
      </c>
      <c r="X19" s="10">
        <v>9.0583333333333336</v>
      </c>
      <c r="Y19" s="10">
        <v>8.2999999999999989</v>
      </c>
      <c r="Z19" s="10">
        <v>7.4083333333333323</v>
      </c>
      <c r="AA19" s="10">
        <v>6.7583333333333337</v>
      </c>
      <c r="AB19" s="10">
        <v>6.0750000000000002</v>
      </c>
      <c r="AC19" s="10">
        <v>6.2749999999999995</v>
      </c>
      <c r="AD19" s="10">
        <v>7.2416666666666663</v>
      </c>
      <c r="AE19" s="10">
        <v>7.8499999999999988</v>
      </c>
      <c r="AF19" s="10">
        <v>7.3916666666666666</v>
      </c>
      <c r="AG19" s="10">
        <v>5.7749999999999995</v>
      </c>
      <c r="AH19" s="10">
        <v>5.2</v>
      </c>
      <c r="AI19" s="10">
        <v>5.3416666666666677</v>
      </c>
      <c r="AJ19" s="10">
        <v>4.8250000000000002</v>
      </c>
      <c r="AK19" s="10">
        <v>4.4833333333333334</v>
      </c>
      <c r="AL19" s="10">
        <v>4.4833333333333334</v>
      </c>
      <c r="AM19" s="10">
        <v>4.5</v>
      </c>
      <c r="AN19" s="10">
        <v>5.4416666666666664</v>
      </c>
      <c r="AO19" s="10">
        <v>6.5666666666666664</v>
      </c>
      <c r="AP19" s="10">
        <v>6.7416666666666663</v>
      </c>
      <c r="AQ19" s="10">
        <v>6.2333333333333343</v>
      </c>
      <c r="AR19" s="10">
        <v>5.7916666666666652</v>
      </c>
      <c r="AS19" s="10">
        <v>4.6499999999999995</v>
      </c>
      <c r="AT19" s="10">
        <v>5.0583333333333327</v>
      </c>
      <c r="AU19" s="10">
        <v>6.3916666666666657</v>
      </c>
      <c r="AV19" s="10">
        <v>10.033333333333333</v>
      </c>
      <c r="AW19" s="10">
        <v>10.450000000000001</v>
      </c>
      <c r="AX19" s="10">
        <v>9.75</v>
      </c>
      <c r="AY19" s="10">
        <v>8.872727272727273</v>
      </c>
      <c r="BB19" s="10">
        <f t="shared" si="6"/>
        <v>10.450000000000001</v>
      </c>
      <c r="BC19" s="10">
        <f t="shared" si="7"/>
        <v>-0.87727272727272698</v>
      </c>
      <c r="BE19" s="31">
        <f t="shared" si="8"/>
        <v>5.3916666666666684</v>
      </c>
      <c r="BF19" s="31">
        <f t="shared" si="9"/>
        <v>-1.577272727272728</v>
      </c>
      <c r="BG19" s="31">
        <f t="shared" si="10"/>
        <v>5.7249999999999988</v>
      </c>
      <c r="BH19" s="31">
        <f t="shared" si="11"/>
        <v>-2.216666666666665</v>
      </c>
      <c r="BI19" s="31">
        <f t="shared" si="12"/>
        <v>1.7749999999999986</v>
      </c>
      <c r="BJ19" s="31">
        <f t="shared" si="13"/>
        <v>-2.0749999999999993</v>
      </c>
      <c r="BK19" s="31">
        <f t="shared" si="14"/>
        <v>2.2416666666666663</v>
      </c>
      <c r="BL19" s="31">
        <f t="shared" si="15"/>
        <v>-0.95000000000000107</v>
      </c>
      <c r="BM19" s="31"/>
      <c r="BN19" s="31"/>
      <c r="BO19" s="31"/>
      <c r="BP19" s="31"/>
      <c r="BQ19" s="31"/>
      <c r="BR19" s="31"/>
      <c r="BS19" s="31"/>
      <c r="BT19" s="31"/>
      <c r="CM19" s="32" t="s">
        <v>305</v>
      </c>
      <c r="CN19" s="8" t="s">
        <v>14</v>
      </c>
      <c r="CO19" s="2">
        <v>-2.216666666666665</v>
      </c>
      <c r="CP19" s="2">
        <v>5.7249999999999988</v>
      </c>
      <c r="CQ19" s="2">
        <v>0</v>
      </c>
      <c r="CR19" s="2">
        <v>0</v>
      </c>
      <c r="CT19" s="35" t="s">
        <v>366</v>
      </c>
      <c r="CU19" s="35">
        <v>100</v>
      </c>
      <c r="CV19" s="35">
        <v>98.514251902462973</v>
      </c>
      <c r="CW19" s="35"/>
      <c r="CX19" s="35"/>
      <c r="CY19" s="35"/>
      <c r="CZ19"/>
      <c r="DA19"/>
      <c r="DB19"/>
    </row>
    <row r="20" spans="1:106" ht="15" thickBot="1" x14ac:dyDescent="0.35">
      <c r="A20" s="32" t="s">
        <v>306</v>
      </c>
      <c r="B20" s="8" t="s">
        <v>15</v>
      </c>
      <c r="C20" s="8">
        <v>0.78064948060108796</v>
      </c>
      <c r="D20" s="12">
        <f t="shared" si="2"/>
        <v>11.916666666666664</v>
      </c>
      <c r="E20" s="12">
        <f t="shared" si="3"/>
        <v>5.8333333333333321</v>
      </c>
      <c r="F20" s="12">
        <f t="shared" si="4"/>
        <v>-6.8999999999999986</v>
      </c>
      <c r="G20" s="12">
        <f t="shared" si="5"/>
        <v>-1.1828571428571428</v>
      </c>
      <c r="H20" s="12"/>
      <c r="I20" s="9"/>
      <c r="J20" s="9"/>
      <c r="K20" s="9"/>
      <c r="L20" s="9"/>
      <c r="M20" s="9"/>
      <c r="N20" s="9"/>
      <c r="O20" s="10">
        <v>6.0833333333333321</v>
      </c>
      <c r="P20" s="10">
        <v>5.7499999999999991</v>
      </c>
      <c r="Q20" s="10">
        <v>5.5583333333333336</v>
      </c>
      <c r="R20" s="10">
        <v>6.4250000000000007</v>
      </c>
      <c r="S20" s="10">
        <v>9.6750000000000007</v>
      </c>
      <c r="T20" s="10">
        <v>9.6333333333333329</v>
      </c>
      <c r="U20" s="10">
        <v>11.916666666666664</v>
      </c>
      <c r="V20" s="10">
        <v>11.091666666666667</v>
      </c>
      <c r="W20" s="10">
        <v>8.3916666666666657</v>
      </c>
      <c r="X20" s="10">
        <v>7.666666666666667</v>
      </c>
      <c r="Y20" s="10">
        <v>6.7750000000000012</v>
      </c>
      <c r="Z20" s="10">
        <v>6.05</v>
      </c>
      <c r="AA20" s="10">
        <v>5.1333333333333337</v>
      </c>
      <c r="AB20" s="10">
        <v>4.7166666666666668</v>
      </c>
      <c r="AC20" s="10">
        <v>5.0166666666666657</v>
      </c>
      <c r="AD20" s="10">
        <v>5.6083333333333316</v>
      </c>
      <c r="AE20" s="10">
        <v>6.041666666666667</v>
      </c>
      <c r="AF20" s="10">
        <v>5.0083333333333337</v>
      </c>
      <c r="AG20" s="10">
        <v>4.5083333333333337</v>
      </c>
      <c r="AH20" s="10">
        <v>4.3416666666666659</v>
      </c>
      <c r="AI20" s="10">
        <v>3.8750000000000004</v>
      </c>
      <c r="AJ20" s="10">
        <v>3.3333333333333335</v>
      </c>
      <c r="AK20" s="10">
        <v>2.9166666666666665</v>
      </c>
      <c r="AL20" s="10">
        <v>2.8583333333333329</v>
      </c>
      <c r="AM20" s="10">
        <v>2.9416666666666664</v>
      </c>
      <c r="AN20" s="10">
        <v>4.1583333333333341</v>
      </c>
      <c r="AO20" s="10">
        <v>5.1499999999999995</v>
      </c>
      <c r="AP20" s="10">
        <v>5.3250000000000002</v>
      </c>
      <c r="AQ20" s="10">
        <v>5.2916666666666661</v>
      </c>
      <c r="AR20" s="10">
        <v>5.3416666666666659</v>
      </c>
      <c r="AS20" s="10">
        <v>5</v>
      </c>
      <c r="AT20" s="10">
        <v>4.5833333333333339</v>
      </c>
      <c r="AU20" s="10">
        <v>5.8916666666666657</v>
      </c>
      <c r="AV20" s="10">
        <v>10.383333333333331</v>
      </c>
      <c r="AW20" s="10">
        <v>10.058333333333335</v>
      </c>
      <c r="AX20" s="10">
        <v>9.0250000000000004</v>
      </c>
      <c r="AY20" s="10">
        <v>8.163636363636364</v>
      </c>
      <c r="BB20" s="10">
        <f t="shared" si="6"/>
        <v>10.058333333333335</v>
      </c>
      <c r="BC20" s="10">
        <f t="shared" si="7"/>
        <v>-0.86136363636363633</v>
      </c>
      <c r="BE20" s="31">
        <f t="shared" si="8"/>
        <v>5.4750000000000014</v>
      </c>
      <c r="BF20" s="31">
        <f t="shared" si="9"/>
        <v>-1.8946969696969713</v>
      </c>
      <c r="BG20" s="31">
        <f t="shared" si="10"/>
        <v>5.4916666666666636</v>
      </c>
      <c r="BH20" s="31">
        <f t="shared" si="11"/>
        <v>-3.5249999999999986</v>
      </c>
      <c r="BI20" s="31">
        <f t="shared" si="12"/>
        <v>1.3250000000000002</v>
      </c>
      <c r="BJ20" s="31">
        <f t="shared" si="13"/>
        <v>-1.5333333333333332</v>
      </c>
      <c r="BK20" s="31">
        <f t="shared" si="14"/>
        <v>2.3833333333333337</v>
      </c>
      <c r="BL20" s="31">
        <f t="shared" si="15"/>
        <v>1.6666666666665719E-2</v>
      </c>
      <c r="BM20" s="31"/>
      <c r="BN20" s="31"/>
      <c r="BO20" s="31"/>
      <c r="BP20" s="31"/>
      <c r="BQ20" s="31"/>
      <c r="BR20" s="31"/>
      <c r="BS20" s="31"/>
      <c r="BT20" s="31"/>
      <c r="CM20" s="32" t="s">
        <v>306</v>
      </c>
      <c r="CN20" s="8" t="s">
        <v>15</v>
      </c>
      <c r="CO20" s="2">
        <v>-3.5249999999999986</v>
      </c>
      <c r="CP20" s="2">
        <v>5.4916666666666636</v>
      </c>
      <c r="CQ20" s="2">
        <v>0</v>
      </c>
      <c r="CR20" s="2">
        <v>0</v>
      </c>
      <c r="CT20"/>
      <c r="CU20"/>
      <c r="CV20"/>
      <c r="CW20"/>
      <c r="CX20"/>
      <c r="CY20"/>
      <c r="CZ20"/>
      <c r="DA20"/>
      <c r="DB20"/>
    </row>
    <row r="21" spans="1:106" ht="14.4" x14ac:dyDescent="0.3">
      <c r="A21" s="32" t="s">
        <v>307</v>
      </c>
      <c r="B21" s="8" t="s">
        <v>16</v>
      </c>
      <c r="C21" s="8">
        <v>0.83702291122008898</v>
      </c>
      <c r="D21" s="12">
        <f t="shared" si="2"/>
        <v>8.0583333333333336</v>
      </c>
      <c r="E21" s="12">
        <f t="shared" si="3"/>
        <v>4.0083333333333337</v>
      </c>
      <c r="F21" s="12">
        <f t="shared" si="4"/>
        <v>-3.583333333333333</v>
      </c>
      <c r="G21" s="12">
        <f t="shared" si="5"/>
        <v>-0.8939708939708938</v>
      </c>
      <c r="H21" s="12"/>
      <c r="I21" s="9"/>
      <c r="J21" s="9"/>
      <c r="K21" s="9"/>
      <c r="L21" s="9"/>
      <c r="M21" s="9"/>
      <c r="N21" s="9"/>
      <c r="O21" s="10">
        <v>4.05</v>
      </c>
      <c r="P21" s="10">
        <v>3.9416666666666664</v>
      </c>
      <c r="Q21" s="10">
        <v>3.875</v>
      </c>
      <c r="R21" s="10">
        <v>4.4333333333333336</v>
      </c>
      <c r="S21" s="10">
        <v>5.6750000000000007</v>
      </c>
      <c r="T21" s="10">
        <v>6.9333333333333336</v>
      </c>
      <c r="U21" s="10">
        <v>8.0583333333333336</v>
      </c>
      <c r="V21" s="10">
        <v>8.2750000000000004</v>
      </c>
      <c r="W21" s="10">
        <v>7.2416666666666671</v>
      </c>
      <c r="X21" s="10">
        <v>7.9416666666666664</v>
      </c>
      <c r="Y21" s="10">
        <v>6.833333333333333</v>
      </c>
      <c r="Z21" s="10">
        <v>5.7333333333333334</v>
      </c>
      <c r="AA21" s="10">
        <v>4.7500000000000009</v>
      </c>
      <c r="AB21" s="10">
        <v>4.3416666666666659</v>
      </c>
      <c r="AC21" s="10">
        <v>4.4750000000000005</v>
      </c>
      <c r="AD21" s="10">
        <v>4.5583333333333327</v>
      </c>
      <c r="AE21" s="10">
        <v>4.4833333333333325</v>
      </c>
      <c r="AF21" s="10">
        <v>4.1499999999999995</v>
      </c>
      <c r="AG21" s="10">
        <v>3.725000000000001</v>
      </c>
      <c r="AH21" s="10">
        <v>3.6083333333333338</v>
      </c>
      <c r="AI21" s="10">
        <v>3.5833333333333335</v>
      </c>
      <c r="AJ21" s="10">
        <v>3.1333333333333333</v>
      </c>
      <c r="AK21" s="10">
        <v>2.9</v>
      </c>
      <c r="AL21" s="10">
        <v>2.6416666666666671</v>
      </c>
      <c r="AM21" s="10">
        <v>2.7833333333333332</v>
      </c>
      <c r="AN21" s="10">
        <v>3.2833333333333332</v>
      </c>
      <c r="AO21" s="10">
        <v>3.9250000000000003</v>
      </c>
      <c r="AP21" s="10">
        <v>4.4250000000000007</v>
      </c>
      <c r="AQ21" s="10">
        <v>4.6500000000000012</v>
      </c>
      <c r="AR21" s="10">
        <v>4.3000000000000007</v>
      </c>
      <c r="AS21" s="10">
        <v>3.7333333333333338</v>
      </c>
      <c r="AT21" s="10">
        <v>3.7583333333333329</v>
      </c>
      <c r="AU21" s="10">
        <v>4.0500000000000007</v>
      </c>
      <c r="AV21" s="10">
        <v>6.1999999999999993</v>
      </c>
      <c r="AW21" s="10">
        <v>6.2666666666666666</v>
      </c>
      <c r="AX21" s="10">
        <v>5.8999999999999986</v>
      </c>
      <c r="AY21" s="10">
        <v>5.2</v>
      </c>
      <c r="BB21" s="10">
        <f t="shared" si="6"/>
        <v>6.2666666666666666</v>
      </c>
      <c r="BC21" s="10">
        <f t="shared" si="7"/>
        <v>-0.6999999999999984</v>
      </c>
      <c r="BE21" s="31">
        <f t="shared" si="8"/>
        <v>2.5083333333333337</v>
      </c>
      <c r="BF21" s="31">
        <f t="shared" si="9"/>
        <v>-1.0666666666666664</v>
      </c>
      <c r="BG21" s="31">
        <f t="shared" si="10"/>
        <v>3.625</v>
      </c>
      <c r="BH21" s="31">
        <f t="shared" si="11"/>
        <v>-0.81666666666666643</v>
      </c>
      <c r="BI21" s="31">
        <f t="shared" si="12"/>
        <v>0.14166666666666661</v>
      </c>
      <c r="BJ21" s="31">
        <f t="shared" si="13"/>
        <v>-0.75833333333333153</v>
      </c>
      <c r="BK21" s="31">
        <f t="shared" si="14"/>
        <v>1.6416666666666675</v>
      </c>
      <c r="BL21" s="31">
        <f t="shared" si="15"/>
        <v>-0.125</v>
      </c>
      <c r="BM21" s="31"/>
      <c r="BN21" s="31"/>
      <c r="BO21" s="31"/>
      <c r="BP21" s="31"/>
      <c r="BQ21" s="31"/>
      <c r="BR21" s="31"/>
      <c r="BS21" s="31"/>
      <c r="BT21" s="31"/>
      <c r="CM21" s="32" t="s">
        <v>307</v>
      </c>
      <c r="CN21" s="8" t="s">
        <v>16</v>
      </c>
      <c r="CO21" s="2">
        <v>-0.81666666666666643</v>
      </c>
      <c r="CP21" s="2">
        <v>3.625</v>
      </c>
      <c r="CQ21" s="2">
        <v>0</v>
      </c>
      <c r="CR21" s="2">
        <v>0</v>
      </c>
      <c r="CT21" s="36"/>
      <c r="CU21" s="36" t="s">
        <v>373</v>
      </c>
      <c r="CV21" s="36" t="s">
        <v>361</v>
      </c>
      <c r="CW21" s="36" t="s">
        <v>374</v>
      </c>
      <c r="CX21" s="36" t="s">
        <v>375</v>
      </c>
      <c r="CY21" s="36" t="s">
        <v>376</v>
      </c>
      <c r="CZ21" s="36" t="s">
        <v>377</v>
      </c>
      <c r="DA21" s="36" t="s">
        <v>378</v>
      </c>
      <c r="DB21" s="36" t="s">
        <v>379</v>
      </c>
    </row>
    <row r="22" spans="1:106" ht="14.4" x14ac:dyDescent="0.3">
      <c r="A22" s="32" t="s">
        <v>308</v>
      </c>
      <c r="B22" s="8" t="s">
        <v>17</v>
      </c>
      <c r="C22" s="8">
        <v>0.59749738898279203</v>
      </c>
      <c r="D22" s="12">
        <f t="shared" si="2"/>
        <v>6.4333333333333336</v>
      </c>
      <c r="E22" s="12">
        <f t="shared" si="3"/>
        <v>2.2583333333333329</v>
      </c>
      <c r="F22" s="12">
        <f t="shared" si="4"/>
        <v>-2.0583333333333336</v>
      </c>
      <c r="G22" s="12">
        <f t="shared" si="5"/>
        <v>-0.91143911439114422</v>
      </c>
      <c r="H22" s="12"/>
      <c r="I22" s="9"/>
      <c r="J22" s="9"/>
      <c r="K22" s="9"/>
      <c r="L22" s="9"/>
      <c r="M22" s="9"/>
      <c r="N22" s="9"/>
      <c r="O22" s="10">
        <v>4.1750000000000007</v>
      </c>
      <c r="P22" s="10">
        <v>3.9583333333333335</v>
      </c>
      <c r="Q22" s="10">
        <v>3.1333333333333333</v>
      </c>
      <c r="R22" s="10">
        <v>3.1333333333333329</v>
      </c>
      <c r="S22" s="10">
        <v>4.5083333333333337</v>
      </c>
      <c r="T22" s="10">
        <v>4.25</v>
      </c>
      <c r="U22" s="10">
        <v>6.4333333333333336</v>
      </c>
      <c r="V22" s="10">
        <v>5.9750000000000005</v>
      </c>
      <c r="W22" s="10">
        <v>4.9999999999999991</v>
      </c>
      <c r="X22" s="10">
        <v>5.1333333333333337</v>
      </c>
      <c r="Y22" s="10">
        <v>5.4083333333333323</v>
      </c>
      <c r="Z22" s="10">
        <v>4.8916666666666666</v>
      </c>
      <c r="AA22" s="10">
        <v>4.5666666666666673</v>
      </c>
      <c r="AB22" s="10">
        <v>4.2333333333333343</v>
      </c>
      <c r="AC22" s="10">
        <v>4.375</v>
      </c>
      <c r="AD22" s="10">
        <v>4.5083333333333337</v>
      </c>
      <c r="AE22" s="10">
        <v>4.6333333333333337</v>
      </c>
      <c r="AF22" s="10">
        <v>5.0250000000000004</v>
      </c>
      <c r="AG22" s="10">
        <v>4.8499999999999996</v>
      </c>
      <c r="AH22" s="10">
        <v>4.4083333333333332</v>
      </c>
      <c r="AI22" s="10">
        <v>4.3583333333333325</v>
      </c>
      <c r="AJ22" s="10">
        <v>3.8916666666666675</v>
      </c>
      <c r="AK22" s="10">
        <v>3.7833333333333332</v>
      </c>
      <c r="AL22" s="10">
        <v>3.5666666666666678</v>
      </c>
      <c r="AM22" s="10">
        <v>3.7833333333333332</v>
      </c>
      <c r="AN22" s="10">
        <v>4.2833333333333341</v>
      </c>
      <c r="AO22" s="10">
        <v>5.1250000000000009</v>
      </c>
      <c r="AP22" s="10">
        <v>5.5749999999999993</v>
      </c>
      <c r="AQ22" s="10">
        <v>5.5500000000000007</v>
      </c>
      <c r="AR22" s="10">
        <v>5.1000000000000005</v>
      </c>
      <c r="AS22" s="10">
        <v>4.4166666666666661</v>
      </c>
      <c r="AT22" s="10">
        <v>4.0916666666666677</v>
      </c>
      <c r="AU22" s="10">
        <v>4.4416666666666673</v>
      </c>
      <c r="AV22" s="10">
        <v>7.1833333333333336</v>
      </c>
      <c r="AW22" s="10">
        <v>7.1416666666666657</v>
      </c>
      <c r="AX22" s="10">
        <v>6.6916666666666673</v>
      </c>
      <c r="AY22" s="10">
        <v>6.0181818181818185</v>
      </c>
      <c r="BB22" s="10">
        <f t="shared" si="6"/>
        <v>7.1416666666666657</v>
      </c>
      <c r="BC22" s="10">
        <f t="shared" si="7"/>
        <v>-0.6734848484848488</v>
      </c>
      <c r="BE22" s="31">
        <f t="shared" si="8"/>
        <v>3.049999999999998</v>
      </c>
      <c r="BF22" s="31">
        <f t="shared" si="9"/>
        <v>-1.1234848484848472</v>
      </c>
      <c r="BG22" s="31">
        <f t="shared" si="10"/>
        <v>3.3000000000000007</v>
      </c>
      <c r="BH22" s="31">
        <f t="shared" si="11"/>
        <v>-1.4333333333333345</v>
      </c>
      <c r="BI22" s="31">
        <f t="shared" si="12"/>
        <v>0.39999999999999947</v>
      </c>
      <c r="BJ22" s="31">
        <f t="shared" si="13"/>
        <v>0.2166666666666659</v>
      </c>
      <c r="BK22" s="31">
        <f t="shared" si="14"/>
        <v>1.7916666666666661</v>
      </c>
      <c r="BL22" s="31">
        <f t="shared" si="15"/>
        <v>-0.47499999999999876</v>
      </c>
      <c r="BM22" s="31"/>
      <c r="BN22" s="31"/>
      <c r="BO22" s="31"/>
      <c r="BP22" s="31"/>
      <c r="BQ22" s="31"/>
      <c r="BR22" s="31"/>
      <c r="BS22" s="31"/>
      <c r="BT22" s="31"/>
      <c r="CM22" s="32" t="s">
        <v>308</v>
      </c>
      <c r="CN22" s="8" t="s">
        <v>17</v>
      </c>
      <c r="CO22" s="2">
        <v>-1.4333333333333345</v>
      </c>
      <c r="CP22" s="2">
        <v>3.3000000000000007</v>
      </c>
      <c r="CQ22" s="2">
        <v>0</v>
      </c>
      <c r="CR22" s="2">
        <v>0</v>
      </c>
      <c r="CT22" s="34" t="s">
        <v>367</v>
      </c>
      <c r="CU22" s="34">
        <v>-0.74541289654827936</v>
      </c>
      <c r="CV22" s="34">
        <v>0.28342150633340019</v>
      </c>
      <c r="CW22" s="34">
        <v>-2.6300505779946706</v>
      </c>
      <c r="CX22" s="34">
        <v>9.9294590701555982E-3</v>
      </c>
      <c r="CY22" s="34">
        <v>-1.3079261315831878</v>
      </c>
      <c r="CZ22" s="34">
        <v>-0.18289966151337089</v>
      </c>
      <c r="DA22" s="34">
        <v>-1.3079261315831878</v>
      </c>
      <c r="DB22" s="34">
        <v>-0.18289966151337089</v>
      </c>
    </row>
    <row r="23" spans="1:106" ht="14.4" x14ac:dyDescent="0.3">
      <c r="A23" s="32" t="s">
        <v>309</v>
      </c>
      <c r="B23" s="8" t="s">
        <v>18</v>
      </c>
      <c r="C23" s="8">
        <v>0.77157146945061905</v>
      </c>
      <c r="D23" s="12">
        <f t="shared" si="2"/>
        <v>10.750000000000002</v>
      </c>
      <c r="E23" s="12">
        <f t="shared" si="3"/>
        <v>5.2916666666666687</v>
      </c>
      <c r="F23" s="12">
        <f t="shared" si="4"/>
        <v>-4.6083333333333352</v>
      </c>
      <c r="G23" s="12">
        <f t="shared" si="5"/>
        <v>-0.87086614173228349</v>
      </c>
      <c r="H23" s="12"/>
      <c r="I23" s="9"/>
      <c r="J23" s="9"/>
      <c r="K23" s="9"/>
      <c r="L23" s="9"/>
      <c r="M23" s="9"/>
      <c r="N23" s="9"/>
      <c r="O23" s="10">
        <v>5.458333333333333</v>
      </c>
      <c r="P23" s="10">
        <v>4.8749999999999991</v>
      </c>
      <c r="Q23" s="10">
        <v>5.25</v>
      </c>
      <c r="R23" s="10">
        <v>5.6916666666666664</v>
      </c>
      <c r="S23" s="10">
        <v>7.9416666666666664</v>
      </c>
      <c r="T23" s="10">
        <v>8.7416666666666654</v>
      </c>
      <c r="U23" s="10">
        <v>10.750000000000002</v>
      </c>
      <c r="V23" s="10">
        <v>11.333333333333334</v>
      </c>
      <c r="W23" s="10">
        <v>9.3000000000000007</v>
      </c>
      <c r="X23" s="10">
        <v>9.125</v>
      </c>
      <c r="Y23" s="10">
        <v>9.125</v>
      </c>
      <c r="Z23" s="10">
        <v>8.2999999999999989</v>
      </c>
      <c r="AA23" s="10">
        <v>7.5749999999999993</v>
      </c>
      <c r="AB23" s="10">
        <v>6.4916666666666663</v>
      </c>
      <c r="AC23" s="10">
        <v>6.1416666666666666</v>
      </c>
      <c r="AD23" s="10">
        <v>7.3083333333333327</v>
      </c>
      <c r="AE23" s="10">
        <v>6.9750000000000014</v>
      </c>
      <c r="AF23" s="10">
        <v>6.4083333333333341</v>
      </c>
      <c r="AG23" s="10">
        <v>5.4833333333333334</v>
      </c>
      <c r="AH23" s="10">
        <v>5.5500000000000016</v>
      </c>
      <c r="AI23" s="10">
        <v>5.4666666666666677</v>
      </c>
      <c r="AJ23" s="10">
        <v>5.3666666666666663</v>
      </c>
      <c r="AK23" s="10">
        <v>4.6166666666666663</v>
      </c>
      <c r="AL23" s="10">
        <v>4.6416666666666666</v>
      </c>
      <c r="AM23" s="10">
        <v>4.2583333333333329</v>
      </c>
      <c r="AN23" s="10">
        <v>5.2416666666666663</v>
      </c>
      <c r="AO23" s="10">
        <v>5.75</v>
      </c>
      <c r="AP23" s="10">
        <v>6.2749999999999995</v>
      </c>
      <c r="AQ23" s="10">
        <v>5.5666666666666655</v>
      </c>
      <c r="AR23" s="10">
        <v>6.0333333333333341</v>
      </c>
      <c r="AS23" s="10">
        <v>5.9249999999999998</v>
      </c>
      <c r="AT23" s="10">
        <v>5.6166666666666671</v>
      </c>
      <c r="AU23" s="10">
        <v>6.6333333333333337</v>
      </c>
      <c r="AV23" s="10">
        <v>10.308333333333334</v>
      </c>
      <c r="AW23" s="10">
        <v>10.191666666666666</v>
      </c>
      <c r="AX23" s="10">
        <v>9.5333333333333332</v>
      </c>
      <c r="AY23" s="10">
        <v>8.4181818181818198</v>
      </c>
      <c r="BB23" s="10">
        <f t="shared" si="6"/>
        <v>10.191666666666666</v>
      </c>
      <c r="BC23" s="10">
        <f t="shared" si="7"/>
        <v>-1.1151515151515135</v>
      </c>
      <c r="BE23" s="31">
        <f t="shared" si="8"/>
        <v>4.5749999999999993</v>
      </c>
      <c r="BF23" s="31">
        <f t="shared" si="9"/>
        <v>-1.7734848484848467</v>
      </c>
      <c r="BG23" s="31">
        <f t="shared" si="10"/>
        <v>5.0583333333333353</v>
      </c>
      <c r="BH23" s="31">
        <f t="shared" si="11"/>
        <v>-1.4500000000000011</v>
      </c>
      <c r="BI23" s="31">
        <f t="shared" si="12"/>
        <v>0.48333333333333517</v>
      </c>
      <c r="BJ23" s="31">
        <f t="shared" si="13"/>
        <v>-1.491666666666668</v>
      </c>
      <c r="BK23" s="31">
        <f t="shared" si="14"/>
        <v>2.0166666666666666</v>
      </c>
      <c r="BL23" s="31">
        <f t="shared" si="15"/>
        <v>-0.24166666666666536</v>
      </c>
      <c r="BM23" s="31"/>
      <c r="BN23" s="31"/>
      <c r="BO23" s="31"/>
      <c r="BP23" s="31"/>
      <c r="BQ23" s="31"/>
      <c r="BR23" s="31"/>
      <c r="BS23" s="31"/>
      <c r="BT23" s="31"/>
      <c r="CM23" s="32" t="s">
        <v>309</v>
      </c>
      <c r="CN23" s="8" t="s">
        <v>18</v>
      </c>
      <c r="CO23" s="2">
        <v>-1.4500000000000011</v>
      </c>
      <c r="CP23" s="2">
        <v>5.0583333333333353</v>
      </c>
      <c r="CQ23" s="2">
        <v>0</v>
      </c>
      <c r="CR23" s="2">
        <v>0</v>
      </c>
      <c r="CT23" s="34" t="s">
        <v>380</v>
      </c>
      <c r="CU23" s="34">
        <v>-0.34340213400700381</v>
      </c>
      <c r="CV23" s="34">
        <v>7.0239877060559758E-2</v>
      </c>
      <c r="CW23" s="34">
        <v>-4.888991102745349</v>
      </c>
      <c r="CX23" s="34">
        <v>4.0133049396891168E-6</v>
      </c>
      <c r="CY23" s="34">
        <v>-0.48280884659186851</v>
      </c>
      <c r="CZ23" s="34">
        <v>-0.20399542142213911</v>
      </c>
      <c r="DA23" s="34">
        <v>-0.48280884659186851</v>
      </c>
      <c r="DB23" s="34">
        <v>-0.20399542142213911</v>
      </c>
    </row>
    <row r="24" spans="1:106" ht="14.4" x14ac:dyDescent="0.3">
      <c r="A24" s="32" t="s">
        <v>310</v>
      </c>
      <c r="B24" s="8" t="s">
        <v>19</v>
      </c>
      <c r="C24" s="8">
        <v>0.79997738651134898</v>
      </c>
      <c r="D24" s="12">
        <f t="shared" si="2"/>
        <v>10.241666666666665</v>
      </c>
      <c r="E24" s="12">
        <f t="shared" si="3"/>
        <v>3.6583333333333306</v>
      </c>
      <c r="F24" s="12">
        <f t="shared" si="4"/>
        <v>-4.3833333333333311</v>
      </c>
      <c r="G24" s="12">
        <f t="shared" si="5"/>
        <v>-1.1981776765375858</v>
      </c>
      <c r="H24" s="12"/>
      <c r="I24" s="9"/>
      <c r="J24" s="9"/>
      <c r="K24" s="9"/>
      <c r="L24" s="9"/>
      <c r="M24" s="9"/>
      <c r="N24" s="9"/>
      <c r="O24" s="10">
        <v>6.5833333333333348</v>
      </c>
      <c r="P24" s="10">
        <v>6.8083333333333327</v>
      </c>
      <c r="Q24" s="10">
        <v>6.7083333333333348</v>
      </c>
      <c r="R24" s="10">
        <v>6.4416666666666664</v>
      </c>
      <c r="S24" s="10">
        <v>6.8999999999999995</v>
      </c>
      <c r="T24" s="10">
        <v>8.3916666666666675</v>
      </c>
      <c r="U24" s="10">
        <v>10.241666666666665</v>
      </c>
      <c r="V24" s="10">
        <v>11.783333333333333</v>
      </c>
      <c r="W24" s="10">
        <v>9.8583333333333325</v>
      </c>
      <c r="X24" s="10">
        <v>11.475</v>
      </c>
      <c r="Y24" s="10">
        <v>12.433333333333332</v>
      </c>
      <c r="Z24" s="10">
        <v>11.775</v>
      </c>
      <c r="AA24" s="10">
        <v>10.483333333333334</v>
      </c>
      <c r="AB24" s="10">
        <v>7.6000000000000005</v>
      </c>
      <c r="AC24" s="10">
        <v>5.8583333333333343</v>
      </c>
      <c r="AD24" s="10">
        <v>6.916666666666667</v>
      </c>
      <c r="AE24" s="10">
        <v>7.8333333333333321</v>
      </c>
      <c r="AF24" s="10">
        <v>7.4333333333333327</v>
      </c>
      <c r="AG24" s="10">
        <v>7.5416666666666679</v>
      </c>
      <c r="AH24" s="10">
        <v>6.6916666666666664</v>
      </c>
      <c r="AI24" s="10">
        <v>6.3083333333333336</v>
      </c>
      <c r="AJ24" s="10">
        <v>5.6833333333333336</v>
      </c>
      <c r="AK24" s="10">
        <v>5.3083333333333336</v>
      </c>
      <c r="AL24" s="10">
        <v>4.6833333333333336</v>
      </c>
      <c r="AM24" s="10">
        <v>4.9083333333333341</v>
      </c>
      <c r="AN24" s="10">
        <v>5.3250000000000002</v>
      </c>
      <c r="AO24" s="10">
        <v>5.8583333333333316</v>
      </c>
      <c r="AP24" s="10">
        <v>6.2166666666666677</v>
      </c>
      <c r="AQ24" s="10">
        <v>5.5</v>
      </c>
      <c r="AR24" s="10">
        <v>6.6916666666666664</v>
      </c>
      <c r="AS24" s="10">
        <v>3.9249999999999994</v>
      </c>
      <c r="AT24" s="10">
        <v>3.808333333333334</v>
      </c>
      <c r="AU24" s="10">
        <v>4.4333333333333327</v>
      </c>
      <c r="AV24" s="10">
        <v>6.658333333333335</v>
      </c>
      <c r="AW24" s="10">
        <v>7.4750000000000005</v>
      </c>
      <c r="AX24" s="10">
        <v>7.3249999999999984</v>
      </c>
      <c r="AY24" s="10">
        <v>7.0181818181818185</v>
      </c>
      <c r="BB24" s="10">
        <f t="shared" si="6"/>
        <v>7.4750000000000005</v>
      </c>
      <c r="BC24" s="10">
        <f t="shared" si="7"/>
        <v>-0.30681818181817988</v>
      </c>
      <c r="BE24" s="31">
        <f t="shared" si="8"/>
        <v>3.6666666666666665</v>
      </c>
      <c r="BF24" s="31">
        <f t="shared" si="9"/>
        <v>-0.45681818181818201</v>
      </c>
      <c r="BG24" s="31">
        <f t="shared" si="10"/>
        <v>3.7999999999999989</v>
      </c>
      <c r="BH24" s="31">
        <f t="shared" si="11"/>
        <v>-0.38333333333333286</v>
      </c>
      <c r="BI24" s="31">
        <f t="shared" si="12"/>
        <v>0.23333333333333162</v>
      </c>
      <c r="BJ24" s="31">
        <f t="shared" si="13"/>
        <v>-0.2916666666666643</v>
      </c>
      <c r="BK24" s="31">
        <f t="shared" si="14"/>
        <v>1.3083333333333336</v>
      </c>
      <c r="BL24" s="31">
        <f t="shared" si="15"/>
        <v>0.47499999999999876</v>
      </c>
      <c r="BM24" s="31"/>
      <c r="BN24" s="31"/>
      <c r="BO24" s="31"/>
      <c r="BP24" s="31"/>
      <c r="BQ24" s="31"/>
      <c r="BR24" s="31"/>
      <c r="BS24" s="31"/>
      <c r="BT24" s="31"/>
      <c r="CM24" s="32" t="s">
        <v>310</v>
      </c>
      <c r="CN24" s="8" t="s">
        <v>19</v>
      </c>
      <c r="CO24" s="2">
        <v>-0.38333333333333286</v>
      </c>
      <c r="CP24" s="2">
        <v>3.7999999999999989</v>
      </c>
      <c r="CQ24" s="2">
        <v>0</v>
      </c>
      <c r="CR24" s="2">
        <v>0</v>
      </c>
      <c r="CT24" s="34" t="s">
        <v>381</v>
      </c>
      <c r="CU24" s="34">
        <v>0.25824494714253665</v>
      </c>
      <c r="CV24" s="34">
        <v>0.45126230665194872</v>
      </c>
      <c r="CW24" s="34">
        <v>0.57227236428970518</v>
      </c>
      <c r="CX24" s="34">
        <v>0.56846144784459307</v>
      </c>
      <c r="CY24" s="34">
        <v>-0.63738581584373832</v>
      </c>
      <c r="CZ24" s="34">
        <v>1.1538757101288115</v>
      </c>
      <c r="DA24" s="34">
        <v>-0.63738581584373832</v>
      </c>
      <c r="DB24" s="34">
        <v>1.1538757101288115</v>
      </c>
    </row>
    <row r="25" spans="1:106" ht="15" thickBot="1" x14ac:dyDescent="0.35">
      <c r="A25" s="32" t="s">
        <v>311</v>
      </c>
      <c r="B25" s="8" t="s">
        <v>20</v>
      </c>
      <c r="C25" s="8">
        <v>0.65868884831902696</v>
      </c>
      <c r="D25" s="12">
        <f t="shared" si="2"/>
        <v>8.3166666666666682</v>
      </c>
      <c r="E25" s="12">
        <f t="shared" si="3"/>
        <v>-0.26666666666666394</v>
      </c>
      <c r="F25" s="12">
        <f t="shared" si="4"/>
        <v>-3.0750000000000011</v>
      </c>
      <c r="G25" s="12">
        <f t="shared" si="5"/>
        <v>11.531250000000123</v>
      </c>
      <c r="H25" s="12"/>
      <c r="I25" s="9"/>
      <c r="J25" s="9"/>
      <c r="K25" s="9"/>
      <c r="L25" s="9"/>
      <c r="M25" s="9"/>
      <c r="N25" s="9"/>
      <c r="O25" s="10">
        <v>8.5833333333333321</v>
      </c>
      <c r="P25" s="10">
        <v>8.2249999999999996</v>
      </c>
      <c r="Q25" s="10">
        <v>6.3166666666666664</v>
      </c>
      <c r="R25" s="10">
        <v>6.5333333333333323</v>
      </c>
      <c r="S25" s="10">
        <v>7.4083333333333341</v>
      </c>
      <c r="T25" s="10">
        <v>7.1000000000000005</v>
      </c>
      <c r="U25" s="10">
        <v>8.3166666666666682</v>
      </c>
      <c r="V25" s="10">
        <v>8.0916666666666668</v>
      </c>
      <c r="W25" s="10">
        <v>6.0583333333333327</v>
      </c>
      <c r="X25" s="10">
        <v>5.4333333333333327</v>
      </c>
      <c r="Y25" s="10">
        <v>5.208333333333333</v>
      </c>
      <c r="Z25" s="10">
        <v>4.291666666666667</v>
      </c>
      <c r="AA25" s="10">
        <v>3.6166666666666671</v>
      </c>
      <c r="AB25" s="10">
        <v>3.9749999999999992</v>
      </c>
      <c r="AC25" s="10">
        <v>5.2416666666666671</v>
      </c>
      <c r="AD25" s="10">
        <v>7.5333333333333341</v>
      </c>
      <c r="AE25" s="10">
        <v>7.1416666666666657</v>
      </c>
      <c r="AF25" s="10">
        <v>6.7416666666666671</v>
      </c>
      <c r="AG25" s="10">
        <v>6.5333333333333323</v>
      </c>
      <c r="AH25" s="10">
        <v>5.8166666666666664</v>
      </c>
      <c r="AI25" s="10">
        <v>5.2583333333333337</v>
      </c>
      <c r="AJ25" s="10">
        <v>5.083333333333333</v>
      </c>
      <c r="AK25" s="10">
        <v>4.3916666666666666</v>
      </c>
      <c r="AL25" s="10">
        <v>3.9083333333333332</v>
      </c>
      <c r="AM25" s="10">
        <v>3.2750000000000004</v>
      </c>
      <c r="AN25" s="10">
        <v>3.7416666666666671</v>
      </c>
      <c r="AO25" s="10">
        <v>4.3750000000000009</v>
      </c>
      <c r="AP25" s="10">
        <v>5.0333333333333341</v>
      </c>
      <c r="AQ25" s="10">
        <v>4.6250000000000009</v>
      </c>
      <c r="AR25" s="10">
        <v>4.8833333333333329</v>
      </c>
      <c r="AS25" s="10">
        <v>4.6833333333333327</v>
      </c>
      <c r="AT25" s="10">
        <v>4.7249999999999988</v>
      </c>
      <c r="AU25" s="10">
        <v>5.4250000000000007</v>
      </c>
      <c r="AV25" s="10">
        <v>8.1416666666666657</v>
      </c>
      <c r="AW25" s="10">
        <v>8.15</v>
      </c>
      <c r="AX25" s="10">
        <v>7.55</v>
      </c>
      <c r="AY25" s="10">
        <v>7.3545454545454554</v>
      </c>
      <c r="BB25" s="10">
        <f t="shared" si="6"/>
        <v>8.15</v>
      </c>
      <c r="BC25" s="10">
        <f t="shared" si="7"/>
        <v>-0.19545454545454444</v>
      </c>
      <c r="BE25" s="31">
        <f t="shared" si="8"/>
        <v>3.4250000000000016</v>
      </c>
      <c r="BF25" s="31">
        <f t="shared" si="9"/>
        <v>-0.79545454545454497</v>
      </c>
      <c r="BG25" s="31">
        <f t="shared" si="10"/>
        <v>1.7833333333333359</v>
      </c>
      <c r="BH25" s="31">
        <f t="shared" si="11"/>
        <v>-2.2583333333333355</v>
      </c>
      <c r="BI25" s="31">
        <f t="shared" si="12"/>
        <v>3.1666666666666665</v>
      </c>
      <c r="BJ25" s="31">
        <f t="shared" si="13"/>
        <v>-0.60833333333333339</v>
      </c>
      <c r="BK25" s="31">
        <f t="shared" si="14"/>
        <v>1.7583333333333337</v>
      </c>
      <c r="BL25" s="31">
        <f t="shared" si="15"/>
        <v>-0.15000000000000124</v>
      </c>
      <c r="BM25" s="31"/>
      <c r="BN25" s="31"/>
      <c r="BO25" s="31"/>
      <c r="BP25" s="31"/>
      <c r="BQ25" s="31"/>
      <c r="BR25" s="31"/>
      <c r="BS25" s="31"/>
      <c r="BT25" s="31"/>
      <c r="CM25" s="32" t="s">
        <v>311</v>
      </c>
      <c r="CN25" s="8" t="s">
        <v>20</v>
      </c>
      <c r="CO25" s="2">
        <v>-2.2583333333333355</v>
      </c>
      <c r="CP25" s="2">
        <v>1.7833333333333359</v>
      </c>
      <c r="CQ25" s="2">
        <v>0</v>
      </c>
      <c r="CR25" s="2">
        <v>0</v>
      </c>
      <c r="CT25" s="35" t="s">
        <v>382</v>
      </c>
      <c r="CU25" s="35">
        <v>0.14491454403699691</v>
      </c>
      <c r="CV25" s="35">
        <v>0.10242476548165334</v>
      </c>
      <c r="CW25" s="35">
        <v>1.4148389147442517</v>
      </c>
      <c r="CX25" s="35">
        <v>0.16031795682606403</v>
      </c>
      <c r="CY25" s="35">
        <v>-5.8370262836485221E-2</v>
      </c>
      <c r="CZ25" s="35">
        <v>0.34819935091047904</v>
      </c>
      <c r="DA25" s="35">
        <v>-5.8370262836485221E-2</v>
      </c>
      <c r="DB25" s="35">
        <v>0.34819935091047904</v>
      </c>
    </row>
    <row r="26" spans="1:106" ht="14.4" x14ac:dyDescent="0.3">
      <c r="A26" s="32" t="s">
        <v>312</v>
      </c>
      <c r="B26" s="8" t="s">
        <v>21</v>
      </c>
      <c r="C26" s="8">
        <v>0.61965206118800098</v>
      </c>
      <c r="D26" s="12">
        <f t="shared" si="2"/>
        <v>8.2249999999999996</v>
      </c>
      <c r="E26" s="12">
        <f t="shared" si="3"/>
        <v>1.6666666666666661</v>
      </c>
      <c r="F26" s="12">
        <f t="shared" si="4"/>
        <v>-3.6833333333333327</v>
      </c>
      <c r="G26" s="12">
        <f t="shared" si="5"/>
        <v>-2.2100000000000004</v>
      </c>
      <c r="H26" s="12"/>
      <c r="I26" s="9"/>
      <c r="J26" s="9"/>
      <c r="K26" s="9"/>
      <c r="L26" s="9"/>
      <c r="M26" s="9"/>
      <c r="N26" s="9"/>
      <c r="O26" s="10">
        <v>6.5583333333333336</v>
      </c>
      <c r="P26" s="10">
        <v>6.1166666666666671</v>
      </c>
      <c r="Q26" s="10">
        <v>5.7333333333333343</v>
      </c>
      <c r="R26" s="10">
        <v>5.833333333333333</v>
      </c>
      <c r="S26" s="10">
        <v>6.666666666666667</v>
      </c>
      <c r="T26" s="10">
        <v>7.0916666666666677</v>
      </c>
      <c r="U26" s="10">
        <v>8.2249999999999996</v>
      </c>
      <c r="V26" s="10">
        <v>7.3499999999999988</v>
      </c>
      <c r="W26" s="10">
        <v>5.0916666666666668</v>
      </c>
      <c r="X26" s="10">
        <v>4.6916666666666673</v>
      </c>
      <c r="Y26" s="10">
        <v>4.5916666666666677</v>
      </c>
      <c r="Z26" s="10">
        <v>4.2666666666666675</v>
      </c>
      <c r="AA26" s="10">
        <v>4.0583333333333336</v>
      </c>
      <c r="AB26" s="10">
        <v>3.7666666666666675</v>
      </c>
      <c r="AC26" s="10">
        <v>4.541666666666667</v>
      </c>
      <c r="AD26" s="10">
        <v>6.2583333333333337</v>
      </c>
      <c r="AE26" s="10">
        <v>6.5249999999999995</v>
      </c>
      <c r="AF26" s="10">
        <v>5.9749999999999988</v>
      </c>
      <c r="AG26" s="10">
        <v>5.2</v>
      </c>
      <c r="AH26" s="10">
        <v>5.0166666666666675</v>
      </c>
      <c r="AI26" s="10">
        <v>4.9083333333333323</v>
      </c>
      <c r="AJ26" s="10">
        <v>4.7083333333333339</v>
      </c>
      <c r="AK26" s="10">
        <v>4.2583333333333337</v>
      </c>
      <c r="AL26" s="10">
        <v>3.6333333333333333</v>
      </c>
      <c r="AM26" s="10">
        <v>3.5500000000000003</v>
      </c>
      <c r="AN26" s="10">
        <v>4.0583333333333336</v>
      </c>
      <c r="AO26" s="10">
        <v>4.4749999999999996</v>
      </c>
      <c r="AP26" s="10">
        <v>4.4749999999999996</v>
      </c>
      <c r="AQ26" s="10">
        <v>4.2916666666666661</v>
      </c>
      <c r="AR26" s="10">
        <v>4.1166666666666663</v>
      </c>
      <c r="AS26" s="10">
        <v>3.8249999999999997</v>
      </c>
      <c r="AT26" s="10">
        <v>3.4333333333333331</v>
      </c>
      <c r="AU26" s="10">
        <v>4.3</v>
      </c>
      <c r="AV26" s="10">
        <v>7.4000000000000012</v>
      </c>
      <c r="AW26" s="10">
        <v>7.8083333333333327</v>
      </c>
      <c r="AX26" s="10">
        <v>7.0583333333333345</v>
      </c>
      <c r="AY26" s="10">
        <v>6.7454545454545443</v>
      </c>
      <c r="BB26" s="10">
        <f t="shared" si="6"/>
        <v>7.8083333333333327</v>
      </c>
      <c r="BC26" s="10">
        <f t="shared" si="7"/>
        <v>-0.3128787878787902</v>
      </c>
      <c r="BE26" s="31">
        <f t="shared" si="8"/>
        <v>4.375</v>
      </c>
      <c r="BF26" s="31">
        <f t="shared" si="9"/>
        <v>-1.0628787878787884</v>
      </c>
      <c r="BG26" s="31">
        <f t="shared" si="10"/>
        <v>2.3916666666666666</v>
      </c>
      <c r="BH26" s="31">
        <f t="shared" si="11"/>
        <v>-3.1333333333333329</v>
      </c>
      <c r="BI26" s="31">
        <f t="shared" si="12"/>
        <v>2.758333333333332</v>
      </c>
      <c r="BJ26" s="31">
        <f t="shared" si="13"/>
        <v>-1.3249999999999993</v>
      </c>
      <c r="BK26" s="31">
        <f t="shared" si="14"/>
        <v>0.92499999999999938</v>
      </c>
      <c r="BL26" s="31">
        <f t="shared" si="15"/>
        <v>-0.35833333333333339</v>
      </c>
      <c r="BM26" s="31"/>
      <c r="BN26" s="31"/>
      <c r="BO26" s="31"/>
      <c r="BP26" s="31"/>
      <c r="BQ26" s="31"/>
      <c r="BR26" s="31"/>
      <c r="BS26" s="31"/>
      <c r="BT26" s="31"/>
      <c r="CM26" s="32" t="s">
        <v>312</v>
      </c>
      <c r="CN26" s="8" t="s">
        <v>21</v>
      </c>
      <c r="CO26" s="2">
        <v>-3.1333333333333329</v>
      </c>
      <c r="CP26" s="2">
        <v>2.3916666666666666</v>
      </c>
      <c r="CQ26" s="2">
        <v>0</v>
      </c>
      <c r="CR26" s="2">
        <v>0</v>
      </c>
      <c r="CT26"/>
      <c r="CU26"/>
      <c r="CV26"/>
      <c r="CW26"/>
      <c r="CX26"/>
      <c r="CY26"/>
      <c r="CZ26"/>
      <c r="DA26"/>
      <c r="DB26"/>
    </row>
    <row r="27" spans="1:106" ht="14.4" x14ac:dyDescent="0.3">
      <c r="A27" s="32" t="s">
        <v>313</v>
      </c>
      <c r="B27" s="8" t="s">
        <v>22</v>
      </c>
      <c r="C27" s="8">
        <v>0.62918099470710098</v>
      </c>
      <c r="D27" s="12">
        <f t="shared" si="2"/>
        <v>7.966666666666665</v>
      </c>
      <c r="E27" s="12">
        <f t="shared" si="3"/>
        <v>-1.9000000000000021</v>
      </c>
      <c r="F27" s="12">
        <f t="shared" si="4"/>
        <v>-1.6166666666666645</v>
      </c>
      <c r="G27" s="12">
        <f t="shared" si="5"/>
        <v>0.85087719298245401</v>
      </c>
      <c r="H27" s="12"/>
      <c r="I27" s="9"/>
      <c r="J27" s="9"/>
      <c r="K27" s="9"/>
      <c r="L27" s="9"/>
      <c r="M27" s="9"/>
      <c r="N27" s="9"/>
      <c r="O27" s="10">
        <v>9.8666666666666671</v>
      </c>
      <c r="P27" s="10">
        <v>7.875</v>
      </c>
      <c r="Q27" s="10">
        <v>6.166666666666667</v>
      </c>
      <c r="R27" s="10">
        <v>5.4583333333333321</v>
      </c>
      <c r="S27" s="10">
        <v>5.6749999999999998</v>
      </c>
      <c r="T27" s="10">
        <v>6.4666666666666677</v>
      </c>
      <c r="U27" s="10">
        <v>7.966666666666665</v>
      </c>
      <c r="V27" s="10">
        <v>7.0333333333333341</v>
      </c>
      <c r="W27" s="10">
        <v>4.8166666666666655</v>
      </c>
      <c r="X27" s="10">
        <v>4.0666666666666673</v>
      </c>
      <c r="Y27" s="10">
        <v>3.9916666666666667</v>
      </c>
      <c r="Z27" s="10">
        <v>3.3333333333333339</v>
      </c>
      <c r="AA27" s="10">
        <v>3.2916666666666665</v>
      </c>
      <c r="AB27" s="10">
        <v>4.1583333333333332</v>
      </c>
      <c r="AC27" s="10">
        <v>6.3500000000000005</v>
      </c>
      <c r="AD27" s="10">
        <v>8.8249999999999975</v>
      </c>
      <c r="AE27" s="10">
        <v>8.8666666666666671</v>
      </c>
      <c r="AF27" s="10">
        <v>7.3500000000000005</v>
      </c>
      <c r="AG27" s="10">
        <v>6.2333333333333343</v>
      </c>
      <c r="AH27" s="10">
        <v>5.4833333333333334</v>
      </c>
      <c r="AI27" s="10">
        <v>4.5916666666666659</v>
      </c>
      <c r="AJ27" s="10">
        <v>4.0666666666666664</v>
      </c>
      <c r="AK27" s="10">
        <v>3.3916666666666657</v>
      </c>
      <c r="AL27" s="10">
        <v>3.3000000000000003</v>
      </c>
      <c r="AM27" s="10">
        <v>2.7333333333333338</v>
      </c>
      <c r="AN27" s="10">
        <v>3.6999999999999997</v>
      </c>
      <c r="AO27" s="10">
        <v>5.3</v>
      </c>
      <c r="AP27" s="10">
        <v>5.8083333333333327</v>
      </c>
      <c r="AQ27" s="10">
        <v>5.2166666666666668</v>
      </c>
      <c r="AR27" s="10">
        <v>4.8416666666666659</v>
      </c>
      <c r="AS27" s="10">
        <v>4.7750000000000004</v>
      </c>
      <c r="AT27" s="10">
        <v>4.5166666666666666</v>
      </c>
      <c r="AU27" s="10">
        <v>5.375</v>
      </c>
      <c r="AV27" s="10">
        <v>8.1666666666666661</v>
      </c>
      <c r="AW27" s="10">
        <v>8.3083333333333336</v>
      </c>
      <c r="AX27" s="10">
        <v>7.3583333333333334</v>
      </c>
      <c r="AY27" s="10">
        <v>6.4272727272727259</v>
      </c>
      <c r="BB27" s="10">
        <f t="shared" si="6"/>
        <v>8.3083333333333336</v>
      </c>
      <c r="BC27" s="10">
        <f t="shared" si="7"/>
        <v>-0.93106060606060748</v>
      </c>
      <c r="BE27" s="31">
        <f t="shared" si="8"/>
        <v>3.791666666666667</v>
      </c>
      <c r="BF27" s="31">
        <f t="shared" si="9"/>
        <v>-1.8810606060606077</v>
      </c>
      <c r="BG27" s="31">
        <f t="shared" si="10"/>
        <v>2.5083333333333329</v>
      </c>
      <c r="BH27" s="31">
        <f t="shared" si="11"/>
        <v>-3.1499999999999995</v>
      </c>
      <c r="BI27" s="31">
        <f t="shared" si="12"/>
        <v>4.7083333333333339</v>
      </c>
      <c r="BJ27" s="31">
        <f t="shared" si="13"/>
        <v>-2.6333333333333329</v>
      </c>
      <c r="BK27" s="31">
        <f t="shared" si="14"/>
        <v>3.0749999999999988</v>
      </c>
      <c r="BL27" s="31">
        <f t="shared" si="15"/>
        <v>-0.96666666666666679</v>
      </c>
      <c r="BM27" s="31"/>
      <c r="BN27" s="31"/>
      <c r="BO27" s="31"/>
      <c r="BP27" s="31"/>
      <c r="BQ27" s="31"/>
      <c r="BR27" s="31"/>
      <c r="BS27" s="31"/>
      <c r="BT27" s="31"/>
      <c r="CM27" s="32" t="s">
        <v>313</v>
      </c>
      <c r="CN27" s="8" t="s">
        <v>22</v>
      </c>
      <c r="CO27" s="2">
        <v>-3.1499999999999995</v>
      </c>
      <c r="CP27" s="2">
        <v>2.5083333333333329</v>
      </c>
      <c r="CQ27" s="2">
        <v>0</v>
      </c>
      <c r="CR27" s="2">
        <v>0</v>
      </c>
      <c r="CT27"/>
      <c r="CU27"/>
      <c r="CV27"/>
      <c r="CW27"/>
      <c r="CX27"/>
      <c r="CY27"/>
      <c r="CZ27"/>
      <c r="DA27"/>
      <c r="DB27"/>
    </row>
    <row r="28" spans="1:106" ht="14.4" x14ac:dyDescent="0.3">
      <c r="A28" s="32" t="s">
        <v>314</v>
      </c>
      <c r="B28" s="8" t="s">
        <v>23</v>
      </c>
      <c r="C28" s="8">
        <v>0.75082823930329701</v>
      </c>
      <c r="D28" s="12">
        <f t="shared" si="2"/>
        <v>15.575000000000001</v>
      </c>
      <c r="E28" s="12">
        <f t="shared" si="3"/>
        <v>6.125</v>
      </c>
      <c r="F28" s="12">
        <f t="shared" si="4"/>
        <v>-7.8416666666666677</v>
      </c>
      <c r="G28" s="12">
        <f t="shared" si="5"/>
        <v>-1.2802721088435376</v>
      </c>
      <c r="H28" s="12"/>
      <c r="I28" s="9"/>
      <c r="J28" s="9"/>
      <c r="K28" s="9"/>
      <c r="L28" s="9"/>
      <c r="M28" s="9"/>
      <c r="N28" s="9"/>
      <c r="O28" s="10">
        <v>9.4500000000000011</v>
      </c>
      <c r="P28" s="10">
        <v>8.2416666666666671</v>
      </c>
      <c r="Q28" s="10">
        <v>7.0583333333333327</v>
      </c>
      <c r="R28" s="10">
        <v>7.8833333333333329</v>
      </c>
      <c r="S28" s="10">
        <v>12.125000000000002</v>
      </c>
      <c r="T28" s="10">
        <v>12.5</v>
      </c>
      <c r="U28" s="10">
        <v>15.575000000000001</v>
      </c>
      <c r="V28" s="10">
        <v>14.674999999999999</v>
      </c>
      <c r="W28" s="10">
        <v>11.366666666666667</v>
      </c>
      <c r="X28" s="10">
        <v>10.050000000000002</v>
      </c>
      <c r="Y28" s="10">
        <v>8.9</v>
      </c>
      <c r="Z28" s="10">
        <v>8.3250000000000011</v>
      </c>
      <c r="AA28" s="10">
        <v>7.5666666666666655</v>
      </c>
      <c r="AB28" s="10">
        <v>7.2166666666666677</v>
      </c>
      <c r="AC28" s="10">
        <v>7.7333333333333334</v>
      </c>
      <c r="AD28" s="10">
        <v>9.2916666666666661</v>
      </c>
      <c r="AE28" s="10">
        <v>9.15</v>
      </c>
      <c r="AF28" s="10">
        <v>7.3916666666666648</v>
      </c>
      <c r="AG28" s="10">
        <v>6.1416666666666666</v>
      </c>
      <c r="AH28" s="10">
        <v>5.333333333333333</v>
      </c>
      <c r="AI28" s="10">
        <v>4.9249999999999989</v>
      </c>
      <c r="AJ28" s="10">
        <v>4.3166666666666673</v>
      </c>
      <c r="AK28" s="10">
        <v>3.9833333333333338</v>
      </c>
      <c r="AL28" s="10">
        <v>3.7750000000000004</v>
      </c>
      <c r="AM28" s="10">
        <v>3.7166666666666668</v>
      </c>
      <c r="AN28" s="10">
        <v>5.2</v>
      </c>
      <c r="AO28" s="10">
        <v>6.2416666666666671</v>
      </c>
      <c r="AP28" s="10">
        <v>7.1000000000000005</v>
      </c>
      <c r="AQ28" s="10">
        <v>7.0333333333333341</v>
      </c>
      <c r="AR28" s="10">
        <v>6.8500000000000014</v>
      </c>
      <c r="AS28" s="10">
        <v>6.8833333333333337</v>
      </c>
      <c r="AT28" s="10">
        <v>7.0750000000000002</v>
      </c>
      <c r="AU28" s="10">
        <v>8.3000000000000007</v>
      </c>
      <c r="AV28" s="10">
        <v>13.416666666666666</v>
      </c>
      <c r="AW28" s="10">
        <v>12.641666666666666</v>
      </c>
      <c r="AX28" s="10">
        <v>10.316666666666668</v>
      </c>
      <c r="AY28" s="10">
        <v>8.8545454545454554</v>
      </c>
      <c r="BB28" s="10">
        <f t="shared" si="6"/>
        <v>12.641666666666666</v>
      </c>
      <c r="BC28" s="10">
        <f t="shared" si="7"/>
        <v>-1.4621212121212128</v>
      </c>
      <c r="BE28" s="31">
        <f t="shared" si="8"/>
        <v>5.5666666666666655</v>
      </c>
      <c r="BF28" s="31">
        <f t="shared" si="9"/>
        <v>-3.7871212121212103</v>
      </c>
      <c r="BG28" s="31">
        <f t="shared" si="10"/>
        <v>7.6916666666666682</v>
      </c>
      <c r="BH28" s="31">
        <f t="shared" si="11"/>
        <v>-4.2083333333333339</v>
      </c>
      <c r="BI28" s="31">
        <f t="shared" si="12"/>
        <v>1.9333333333333327</v>
      </c>
      <c r="BJ28" s="31">
        <f t="shared" si="13"/>
        <v>-3.0083333333333337</v>
      </c>
      <c r="BK28" s="31">
        <f t="shared" si="14"/>
        <v>3.3833333333333337</v>
      </c>
      <c r="BL28" s="31">
        <f t="shared" si="15"/>
        <v>-0.24999999999999911</v>
      </c>
      <c r="BM28" s="31"/>
      <c r="BN28" s="31"/>
      <c r="BO28" s="31"/>
      <c r="BP28" s="31"/>
      <c r="BQ28" s="31"/>
      <c r="BR28" s="31"/>
      <c r="BS28" s="31"/>
      <c r="BT28" s="31"/>
      <c r="CM28" s="32" t="s">
        <v>314</v>
      </c>
      <c r="CN28" s="8" t="s">
        <v>23</v>
      </c>
      <c r="CO28" s="2">
        <v>-4.2083333333333339</v>
      </c>
      <c r="CP28" s="2">
        <v>7.6916666666666682</v>
      </c>
      <c r="CQ28" s="2">
        <v>0</v>
      </c>
      <c r="CR28" s="2">
        <v>0</v>
      </c>
      <c r="CT28"/>
      <c r="CU28"/>
      <c r="CV28"/>
      <c r="CW28"/>
      <c r="CX28"/>
      <c r="CY28"/>
      <c r="CZ28"/>
      <c r="DA28"/>
      <c r="DB28"/>
    </row>
    <row r="29" spans="1:106" ht="14.4" x14ac:dyDescent="0.3">
      <c r="A29" s="32" t="s">
        <v>315</v>
      </c>
      <c r="B29" s="8" t="s">
        <v>24</v>
      </c>
      <c r="C29" s="8">
        <v>0.66168666256956099</v>
      </c>
      <c r="D29" s="12">
        <f t="shared" si="2"/>
        <v>8.0250000000000004</v>
      </c>
      <c r="E29" s="12">
        <f t="shared" si="3"/>
        <v>2.1916666666666673</v>
      </c>
      <c r="F29" s="12">
        <f t="shared" si="4"/>
        <v>-3.2333333333333343</v>
      </c>
      <c r="G29" s="12">
        <f t="shared" si="5"/>
        <v>-1.4752851711026616</v>
      </c>
      <c r="H29" s="12"/>
      <c r="I29" s="9"/>
      <c r="J29" s="9"/>
      <c r="K29" s="9"/>
      <c r="L29" s="9"/>
      <c r="M29" s="9"/>
      <c r="N29" s="9"/>
      <c r="O29" s="10">
        <v>5.833333333333333</v>
      </c>
      <c r="P29" s="10">
        <v>5.3416666666666677</v>
      </c>
      <c r="Q29" s="10">
        <v>3.9499999999999993</v>
      </c>
      <c r="R29" s="10">
        <v>4.3166666666666664</v>
      </c>
      <c r="S29" s="10">
        <v>5.916666666666667</v>
      </c>
      <c r="T29" s="10">
        <v>5.6916666666666673</v>
      </c>
      <c r="U29" s="10">
        <v>8.0250000000000004</v>
      </c>
      <c r="V29" s="10">
        <v>7.9250000000000007</v>
      </c>
      <c r="W29" s="10">
        <v>6.2666666666666666</v>
      </c>
      <c r="X29" s="10">
        <v>5.9916666666666671</v>
      </c>
      <c r="Y29" s="10">
        <v>5.5999999999999988</v>
      </c>
      <c r="Z29" s="10">
        <v>5.1000000000000005</v>
      </c>
      <c r="AA29" s="10">
        <v>4.3416666666666668</v>
      </c>
      <c r="AB29" s="10">
        <v>4.3666666666666663</v>
      </c>
      <c r="AC29" s="10">
        <v>4.7916666666666661</v>
      </c>
      <c r="AD29" s="10">
        <v>5.2000000000000011</v>
      </c>
      <c r="AE29" s="10">
        <v>5.1250000000000009</v>
      </c>
      <c r="AF29" s="10">
        <v>4.916666666666667</v>
      </c>
      <c r="AG29" s="10">
        <v>4.0583333333333327</v>
      </c>
      <c r="AH29" s="10">
        <v>3.7083333333333335</v>
      </c>
      <c r="AI29" s="10">
        <v>3.9083333333333332</v>
      </c>
      <c r="AJ29" s="10">
        <v>3.3000000000000003</v>
      </c>
      <c r="AK29" s="10">
        <v>2.75</v>
      </c>
      <c r="AL29" s="10">
        <v>2.7999999999999994</v>
      </c>
      <c r="AM29" s="10">
        <v>3.0916666666666663</v>
      </c>
      <c r="AN29" s="10">
        <v>3.8583333333333329</v>
      </c>
      <c r="AO29" s="10">
        <v>4.5749999999999993</v>
      </c>
      <c r="AP29" s="10">
        <v>4.8583333333333334</v>
      </c>
      <c r="AQ29" s="10">
        <v>4.6416666666666666</v>
      </c>
      <c r="AR29" s="10">
        <v>4.166666666666667</v>
      </c>
      <c r="AS29" s="10">
        <v>4.0999999999999996</v>
      </c>
      <c r="AT29" s="10">
        <v>4.6583333333333332</v>
      </c>
      <c r="AU29" s="10">
        <v>5.4416666666666664</v>
      </c>
      <c r="AV29" s="10">
        <v>7.9750000000000005</v>
      </c>
      <c r="AW29" s="10">
        <v>7.3333333333333321</v>
      </c>
      <c r="AX29" s="10">
        <v>6.4250000000000007</v>
      </c>
      <c r="AY29" s="10">
        <v>5.7272727272727275</v>
      </c>
      <c r="BB29" s="10">
        <f t="shared" si="6"/>
        <v>7.3333333333333321</v>
      </c>
      <c r="BC29" s="10">
        <f t="shared" si="7"/>
        <v>-0.6977272727272732</v>
      </c>
      <c r="BE29" s="31">
        <f t="shared" si="8"/>
        <v>2.6749999999999989</v>
      </c>
      <c r="BF29" s="31">
        <f t="shared" si="9"/>
        <v>-1.6060606060606046</v>
      </c>
      <c r="BG29" s="31">
        <f t="shared" si="10"/>
        <v>3.7083333333333339</v>
      </c>
      <c r="BH29" s="31">
        <f t="shared" si="11"/>
        <v>-1.7583333333333337</v>
      </c>
      <c r="BI29" s="31">
        <f t="shared" si="12"/>
        <v>0.75833333333333464</v>
      </c>
      <c r="BJ29" s="31">
        <f t="shared" si="13"/>
        <v>-1.0666666666666682</v>
      </c>
      <c r="BK29" s="31">
        <f t="shared" si="14"/>
        <v>1.7666666666666671</v>
      </c>
      <c r="BL29" s="31">
        <f t="shared" si="15"/>
        <v>-0.69166666666666643</v>
      </c>
      <c r="BM29" s="31"/>
      <c r="BN29" s="31"/>
      <c r="BO29" s="31"/>
      <c r="BP29" s="31"/>
      <c r="BQ29" s="31"/>
      <c r="BR29" s="31"/>
      <c r="BS29" s="31"/>
      <c r="BT29" s="31"/>
      <c r="CM29" s="32" t="s">
        <v>315</v>
      </c>
      <c r="CN29" s="8" t="s">
        <v>24</v>
      </c>
      <c r="CO29" s="2">
        <v>-1.7583333333333337</v>
      </c>
      <c r="CP29" s="2">
        <v>3.7083333333333339</v>
      </c>
      <c r="CQ29" s="2">
        <v>0</v>
      </c>
      <c r="CR29" s="2">
        <v>0</v>
      </c>
    </row>
    <row r="30" spans="1:106" ht="14.4" x14ac:dyDescent="0.3">
      <c r="A30" s="32" t="s">
        <v>316</v>
      </c>
      <c r="B30" s="8" t="s">
        <v>25</v>
      </c>
      <c r="C30" s="8">
        <v>0.71742997634031502</v>
      </c>
      <c r="D30" s="12">
        <f t="shared" si="2"/>
        <v>11.433333333333332</v>
      </c>
      <c r="E30" s="12">
        <f t="shared" si="3"/>
        <v>4.8083333333333318</v>
      </c>
      <c r="F30" s="12">
        <f t="shared" si="4"/>
        <v>-3.7249999999999996</v>
      </c>
      <c r="G30" s="12">
        <f t="shared" si="5"/>
        <v>-0.77469670710571936</v>
      </c>
      <c r="H30" s="12"/>
      <c r="I30" s="9"/>
      <c r="J30" s="9"/>
      <c r="K30" s="9"/>
      <c r="L30" s="9"/>
      <c r="M30" s="9"/>
      <c r="N30" s="9"/>
      <c r="O30" s="10">
        <v>6.625</v>
      </c>
      <c r="P30" s="10">
        <v>7.4750000000000005</v>
      </c>
      <c r="Q30" s="10">
        <v>7.0249999999999986</v>
      </c>
      <c r="R30" s="10">
        <v>5.708333333333333</v>
      </c>
      <c r="S30" s="10">
        <v>7.5750000000000002</v>
      </c>
      <c r="T30" s="10">
        <v>8.7500000000000018</v>
      </c>
      <c r="U30" s="10">
        <v>11.433333333333332</v>
      </c>
      <c r="V30" s="10">
        <v>12.558333333333335</v>
      </c>
      <c r="W30" s="10">
        <v>10.924999999999997</v>
      </c>
      <c r="X30" s="10">
        <v>10.75</v>
      </c>
      <c r="Y30" s="10">
        <v>11.983333333333334</v>
      </c>
      <c r="Z30" s="10">
        <v>10.4</v>
      </c>
      <c r="AA30" s="10">
        <v>8.65</v>
      </c>
      <c r="AB30" s="10">
        <v>8.0500000000000007</v>
      </c>
      <c r="AC30" s="10">
        <v>7.7083333333333321</v>
      </c>
      <c r="AD30" s="10">
        <v>8.7999999999999989</v>
      </c>
      <c r="AE30" s="10">
        <v>8.3333333333333339</v>
      </c>
      <c r="AF30" s="10">
        <v>6.9499999999999993</v>
      </c>
      <c r="AG30" s="10">
        <v>6.6333333333333337</v>
      </c>
      <c r="AH30" s="10">
        <v>6.5000000000000009</v>
      </c>
      <c r="AI30" s="10">
        <v>6.2666666666666657</v>
      </c>
      <c r="AJ30" s="10">
        <v>5.9833333333333334</v>
      </c>
      <c r="AK30" s="10">
        <v>5.4750000000000005</v>
      </c>
      <c r="AL30" s="10">
        <v>5.2666666666666666</v>
      </c>
      <c r="AM30" s="10">
        <v>5.6833333333333336</v>
      </c>
      <c r="AN30" s="10">
        <v>5.6166666666666671</v>
      </c>
      <c r="AO30" s="10">
        <v>6.7166666666666677</v>
      </c>
      <c r="AP30" s="10">
        <v>6.4166666666666679</v>
      </c>
      <c r="AQ30" s="10">
        <v>6.3416666666666659</v>
      </c>
      <c r="AR30" s="10">
        <v>7.7666666666666657</v>
      </c>
      <c r="AS30" s="10">
        <v>6.7833333333333323</v>
      </c>
      <c r="AT30" s="10">
        <v>6.3000000000000007</v>
      </c>
      <c r="AU30" s="10">
        <v>6.8333333333333348</v>
      </c>
      <c r="AV30" s="10">
        <v>9.4</v>
      </c>
      <c r="AW30" s="10">
        <v>10.491666666666667</v>
      </c>
      <c r="AX30" s="10">
        <v>10.666666666666666</v>
      </c>
      <c r="AY30" s="10">
        <v>9.081818181818182</v>
      </c>
      <c r="BB30" s="10">
        <f t="shared" si="6"/>
        <v>10.491666666666667</v>
      </c>
      <c r="BC30" s="10">
        <f t="shared" si="7"/>
        <v>-1.5848484848484841</v>
      </c>
      <c r="BE30" s="31">
        <f t="shared" si="8"/>
        <v>4.1916666666666664</v>
      </c>
      <c r="BF30" s="31">
        <f t="shared" si="9"/>
        <v>-1.4098484848484851</v>
      </c>
      <c r="BG30" s="31">
        <f t="shared" si="10"/>
        <v>5.7249999999999988</v>
      </c>
      <c r="BH30" s="31">
        <f t="shared" si="11"/>
        <v>-0.50833333333333464</v>
      </c>
      <c r="BI30" s="31">
        <f t="shared" si="12"/>
        <v>0.28333333333333321</v>
      </c>
      <c r="BJ30" s="31">
        <f t="shared" si="13"/>
        <v>-1.7000000000000002</v>
      </c>
      <c r="BK30" s="31">
        <f t="shared" si="14"/>
        <v>0.73333333333333428</v>
      </c>
      <c r="BL30" s="31">
        <f t="shared" si="15"/>
        <v>1.3499999999999979</v>
      </c>
      <c r="BM30" s="31"/>
      <c r="BN30" s="31"/>
      <c r="BO30" s="31"/>
      <c r="BP30" s="31"/>
      <c r="BQ30" s="31"/>
      <c r="BR30" s="31"/>
      <c r="BS30" s="31"/>
      <c r="BT30" s="31"/>
      <c r="CM30" s="32" t="s">
        <v>316</v>
      </c>
      <c r="CN30" s="8" t="s">
        <v>25</v>
      </c>
      <c r="CO30" s="2">
        <v>-0.50833333333333464</v>
      </c>
      <c r="CP30" s="2">
        <v>5.7249999999999988</v>
      </c>
      <c r="CQ30" s="2">
        <v>0</v>
      </c>
      <c r="CR30" s="2">
        <v>0</v>
      </c>
    </row>
    <row r="31" spans="1:106" ht="14.4" x14ac:dyDescent="0.3">
      <c r="A31" s="32" t="s">
        <v>317</v>
      </c>
      <c r="B31" s="8" t="s">
        <v>26</v>
      </c>
      <c r="C31" s="8">
        <v>0.66655695452569697</v>
      </c>
      <c r="D31" s="12">
        <f t="shared" si="2"/>
        <v>9.1999999999999975</v>
      </c>
      <c r="E31" s="12">
        <f t="shared" si="3"/>
        <v>3.0583333333333318</v>
      </c>
      <c r="F31" s="12">
        <f t="shared" si="4"/>
        <v>-3.4166666666666652</v>
      </c>
      <c r="G31" s="12">
        <f t="shared" si="5"/>
        <v>-1.11716621253406</v>
      </c>
      <c r="H31" s="12"/>
      <c r="I31" s="9"/>
      <c r="J31" s="9"/>
      <c r="K31" s="9"/>
      <c r="L31" s="9"/>
      <c r="M31" s="9"/>
      <c r="N31" s="9"/>
      <c r="O31" s="10">
        <v>6.1416666666666657</v>
      </c>
      <c r="P31" s="10">
        <v>5.9333333333333327</v>
      </c>
      <c r="Q31" s="10">
        <v>4.8166666666666673</v>
      </c>
      <c r="R31" s="10">
        <v>4.6499999999999995</v>
      </c>
      <c r="S31" s="10">
        <v>7.1666666666666652</v>
      </c>
      <c r="T31" s="10">
        <v>7.5166666666666684</v>
      </c>
      <c r="U31" s="10">
        <v>9.1999999999999975</v>
      </c>
      <c r="V31" s="10">
        <v>9.8083333333333336</v>
      </c>
      <c r="W31" s="10">
        <v>7.1499999999999995</v>
      </c>
      <c r="X31" s="10">
        <v>6.4083333333333323</v>
      </c>
      <c r="Y31" s="10">
        <v>6.2333333333333334</v>
      </c>
      <c r="Z31" s="10">
        <v>6.1083333333333334</v>
      </c>
      <c r="AA31" s="10">
        <v>5.6000000000000005</v>
      </c>
      <c r="AB31" s="10">
        <v>5.4666666666666659</v>
      </c>
      <c r="AC31" s="10">
        <v>5.7833333333333323</v>
      </c>
      <c r="AD31" s="10">
        <v>6.5583333333333336</v>
      </c>
      <c r="AE31" s="10">
        <v>6.0249999999999995</v>
      </c>
      <c r="AF31" s="10">
        <v>6.0916666666666677</v>
      </c>
      <c r="AG31" s="10">
        <v>4.9500000000000011</v>
      </c>
      <c r="AH31" s="10">
        <v>4.6749999999999998</v>
      </c>
      <c r="AI31" s="10">
        <v>4.6333333333333346</v>
      </c>
      <c r="AJ31" s="10">
        <v>4.2500000000000009</v>
      </c>
      <c r="AK31" s="10">
        <v>3.9249999999999994</v>
      </c>
      <c r="AL31" s="10">
        <v>3.1083333333333329</v>
      </c>
      <c r="AM31" s="10">
        <v>3.3166666666666664</v>
      </c>
      <c r="AN31" s="10">
        <v>4.4750000000000005</v>
      </c>
      <c r="AO31" s="10">
        <v>5.2166666666666677</v>
      </c>
      <c r="AP31" s="10">
        <v>5.5666666666666664</v>
      </c>
      <c r="AQ31" s="10">
        <v>5.75</v>
      </c>
      <c r="AR31" s="10">
        <v>5.3500000000000005</v>
      </c>
      <c r="AS31" s="10">
        <v>4.8166666666666664</v>
      </c>
      <c r="AT31" s="10">
        <v>5.0416666666666661</v>
      </c>
      <c r="AU31" s="10">
        <v>5.9666666666666659</v>
      </c>
      <c r="AV31" s="10">
        <v>9.4</v>
      </c>
      <c r="AW31" s="10">
        <v>9.341666666666665</v>
      </c>
      <c r="AX31" s="10">
        <v>8.5499999999999989</v>
      </c>
      <c r="AY31" s="10">
        <v>7.1727272727272746</v>
      </c>
      <c r="BB31" s="10">
        <f t="shared" si="6"/>
        <v>9.341666666666665</v>
      </c>
      <c r="BC31" s="10">
        <f t="shared" si="7"/>
        <v>-1.3772727272727243</v>
      </c>
      <c r="BE31" s="31">
        <f t="shared" si="8"/>
        <v>4.2999999999999989</v>
      </c>
      <c r="BF31" s="31">
        <f t="shared" si="9"/>
        <v>-2.1689393939393904</v>
      </c>
      <c r="BG31" s="31">
        <f t="shared" si="10"/>
        <v>4.549999999999998</v>
      </c>
      <c r="BH31" s="31">
        <f t="shared" si="11"/>
        <v>-2.049999999999998</v>
      </c>
      <c r="BI31" s="31">
        <f t="shared" si="12"/>
        <v>0.55833333333333357</v>
      </c>
      <c r="BJ31" s="31">
        <f t="shared" si="13"/>
        <v>-1.0749999999999984</v>
      </c>
      <c r="BK31" s="31">
        <f t="shared" si="14"/>
        <v>2.25</v>
      </c>
      <c r="BL31" s="31">
        <f t="shared" si="15"/>
        <v>-0.2166666666666659</v>
      </c>
      <c r="BM31" s="31"/>
      <c r="BN31" s="31"/>
      <c r="BO31" s="31"/>
      <c r="BP31" s="31"/>
      <c r="BQ31" s="31"/>
      <c r="BR31" s="31"/>
      <c r="BS31" s="31"/>
      <c r="BT31" s="31"/>
      <c r="CM31" s="32" t="s">
        <v>317</v>
      </c>
      <c r="CN31" s="8" t="s">
        <v>26</v>
      </c>
      <c r="CO31" s="2">
        <v>-2.049999999999998</v>
      </c>
      <c r="CP31" s="2">
        <v>4.549999999999998</v>
      </c>
      <c r="CQ31" s="2">
        <v>0</v>
      </c>
      <c r="CR31" s="2">
        <v>0</v>
      </c>
    </row>
    <row r="32" spans="1:106" ht="14.4" x14ac:dyDescent="0.3">
      <c r="A32" s="32" t="s">
        <v>318</v>
      </c>
      <c r="B32" s="8" t="s">
        <v>27</v>
      </c>
      <c r="C32" s="8">
        <v>0.83453370997651999</v>
      </c>
      <c r="D32" s="12">
        <f t="shared" si="2"/>
        <v>8.1166666666666671</v>
      </c>
      <c r="E32" s="12">
        <f t="shared" si="3"/>
        <v>2.4000000000000012</v>
      </c>
      <c r="F32" s="12">
        <f t="shared" si="4"/>
        <v>-2.1000000000000014</v>
      </c>
      <c r="G32" s="12">
        <f t="shared" si="5"/>
        <v>-0.87500000000000011</v>
      </c>
      <c r="H32" s="12"/>
      <c r="I32" s="9"/>
      <c r="J32" s="9"/>
      <c r="K32" s="9"/>
      <c r="L32" s="9"/>
      <c r="M32" s="9"/>
      <c r="N32" s="9"/>
      <c r="O32" s="10">
        <v>5.7166666666666659</v>
      </c>
      <c r="P32" s="10">
        <v>5.7833333333333323</v>
      </c>
      <c r="Q32" s="10">
        <v>5.4166666666666652</v>
      </c>
      <c r="R32" s="10">
        <v>5.3583333333333334</v>
      </c>
      <c r="S32" s="10">
        <v>6.2749999999999995</v>
      </c>
      <c r="T32" s="10">
        <v>6.7833333333333323</v>
      </c>
      <c r="U32" s="10">
        <v>8.1166666666666671</v>
      </c>
      <c r="V32" s="10">
        <v>8.4749999999999996</v>
      </c>
      <c r="W32" s="10">
        <v>7.708333333333333</v>
      </c>
      <c r="X32" s="10">
        <v>7.7249999999999988</v>
      </c>
      <c r="Y32" s="10">
        <v>7.6416666666666666</v>
      </c>
      <c r="Z32" s="10">
        <v>7.1916666666666673</v>
      </c>
      <c r="AA32" s="10">
        <v>6.5583333333333345</v>
      </c>
      <c r="AB32" s="10">
        <v>6.0750000000000002</v>
      </c>
      <c r="AC32" s="10">
        <v>6.0166666666666657</v>
      </c>
      <c r="AD32" s="10">
        <v>6.3083333333333345</v>
      </c>
      <c r="AE32" s="10">
        <v>6.3250000000000002</v>
      </c>
      <c r="AF32" s="10">
        <v>5.8999999999999995</v>
      </c>
      <c r="AG32" s="10">
        <v>5.4749999999999988</v>
      </c>
      <c r="AH32" s="10">
        <v>5.4666666666666659</v>
      </c>
      <c r="AI32" s="10">
        <v>5.4833333333333334</v>
      </c>
      <c r="AJ32" s="10">
        <v>5.383333333333332</v>
      </c>
      <c r="AK32" s="10">
        <v>5.4750000000000005</v>
      </c>
      <c r="AL32" s="10">
        <v>5.2583333333333337</v>
      </c>
      <c r="AM32" s="10">
        <v>4.833333333333333</v>
      </c>
      <c r="AN32" s="10">
        <v>4.4749999999999996</v>
      </c>
      <c r="AO32" s="10">
        <v>4.383333333333332</v>
      </c>
      <c r="AP32" s="10">
        <v>4.2833333333333332</v>
      </c>
      <c r="AQ32" s="10">
        <v>4.0166666666666666</v>
      </c>
      <c r="AR32" s="10">
        <v>3.65</v>
      </c>
      <c r="AS32" s="10">
        <v>3.2416666666666671</v>
      </c>
      <c r="AT32" s="10">
        <v>3.433333333333334</v>
      </c>
      <c r="AU32" s="10">
        <v>4.4916666666666671</v>
      </c>
      <c r="AV32" s="10">
        <v>6.0583333333333336</v>
      </c>
      <c r="AW32" s="10">
        <v>6.8833333333333329</v>
      </c>
      <c r="AX32" s="10">
        <v>6.8500000000000005</v>
      </c>
      <c r="AY32" s="10">
        <v>6.2</v>
      </c>
      <c r="BB32" s="10">
        <f t="shared" si="6"/>
        <v>6.8833333333333329</v>
      </c>
      <c r="BC32" s="10">
        <f t="shared" si="7"/>
        <v>-0.65000000000000036</v>
      </c>
      <c r="BE32" s="31">
        <f t="shared" si="8"/>
        <v>3.4499999999999988</v>
      </c>
      <c r="BF32" s="31">
        <f t="shared" si="9"/>
        <v>-0.68333333333333268</v>
      </c>
      <c r="BG32" s="31">
        <f t="shared" si="10"/>
        <v>2.7583333333333337</v>
      </c>
      <c r="BH32" s="31">
        <f t="shared" si="11"/>
        <v>-0.4083333333333341</v>
      </c>
      <c r="BI32" s="31">
        <f t="shared" si="12"/>
        <v>0.25</v>
      </c>
      <c r="BJ32" s="31">
        <f t="shared" si="13"/>
        <v>-0.85000000000000142</v>
      </c>
      <c r="BK32" s="31">
        <f t="shared" si="14"/>
        <v>-0.54999999999999982</v>
      </c>
      <c r="BL32" s="31">
        <f t="shared" si="15"/>
        <v>-0.6333333333333333</v>
      </c>
      <c r="BM32" s="31"/>
      <c r="BN32" s="31"/>
      <c r="BO32" s="31"/>
      <c r="BP32" s="31"/>
      <c r="BQ32" s="31"/>
      <c r="BR32" s="31"/>
      <c r="BS32" s="31"/>
      <c r="BT32" s="31"/>
      <c r="CM32" s="32" t="s">
        <v>318</v>
      </c>
      <c r="CN32" s="8" t="s">
        <v>27</v>
      </c>
      <c r="CO32" s="2">
        <v>-0.4083333333333341</v>
      </c>
      <c r="CP32" s="2">
        <v>2.7583333333333337</v>
      </c>
      <c r="CQ32" s="2">
        <v>0</v>
      </c>
      <c r="CR32" s="2">
        <v>0</v>
      </c>
    </row>
    <row r="33" spans="1:96" ht="14.4" x14ac:dyDescent="0.3">
      <c r="A33" s="32" t="s">
        <v>319</v>
      </c>
      <c r="B33" s="8" t="s">
        <v>28</v>
      </c>
      <c r="C33" s="8">
        <v>0.69702913020574198</v>
      </c>
      <c r="D33" s="12">
        <f t="shared" si="2"/>
        <v>5.6500000000000012</v>
      </c>
      <c r="E33" s="12">
        <f t="shared" si="3"/>
        <v>2.4250000000000016</v>
      </c>
      <c r="F33" s="12">
        <f t="shared" si="4"/>
        <v>-3.283333333333335</v>
      </c>
      <c r="G33" s="12">
        <f t="shared" si="5"/>
        <v>-1.3539518900343641</v>
      </c>
      <c r="H33" s="12"/>
      <c r="I33" s="9"/>
      <c r="J33" s="9"/>
      <c r="K33" s="9"/>
      <c r="L33" s="9"/>
      <c r="M33" s="9"/>
      <c r="N33" s="9"/>
      <c r="O33" s="10">
        <v>3.2249999999999996</v>
      </c>
      <c r="P33" s="10">
        <v>3.4499999999999997</v>
      </c>
      <c r="Q33" s="10">
        <v>2.9666666666666672</v>
      </c>
      <c r="R33" s="10">
        <v>2.8166666666666664</v>
      </c>
      <c r="S33" s="10">
        <v>3.8666666666666667</v>
      </c>
      <c r="T33" s="10">
        <v>4.041666666666667</v>
      </c>
      <c r="U33" s="10">
        <v>5.6500000000000012</v>
      </c>
      <c r="V33" s="10">
        <v>5.6499999999999995</v>
      </c>
      <c r="W33" s="10">
        <v>4.4249999999999998</v>
      </c>
      <c r="X33" s="10">
        <v>5.1000000000000005</v>
      </c>
      <c r="Y33" s="10">
        <v>4.9416666666666673</v>
      </c>
      <c r="Z33" s="10">
        <v>4.3666666666666663</v>
      </c>
      <c r="AA33" s="10">
        <v>3.4750000000000001</v>
      </c>
      <c r="AB33" s="10">
        <v>2.8583333333333329</v>
      </c>
      <c r="AC33" s="10">
        <v>2.3666666666666663</v>
      </c>
      <c r="AD33" s="10">
        <v>2.6249999999999996</v>
      </c>
      <c r="AE33" s="10">
        <v>2.8666666666666667</v>
      </c>
      <c r="AF33" s="10">
        <v>2.7666666666666671</v>
      </c>
      <c r="AG33" s="10">
        <v>2.6166666666666671</v>
      </c>
      <c r="AH33" s="10">
        <v>2.6333333333333329</v>
      </c>
      <c r="AI33" s="10">
        <v>2.7416666666666667</v>
      </c>
      <c r="AJ33" s="10">
        <v>2.4333333333333331</v>
      </c>
      <c r="AK33" s="10">
        <v>2.4999999999999996</v>
      </c>
      <c r="AL33" s="10">
        <v>2.7749999999999999</v>
      </c>
      <c r="AM33" s="10">
        <v>2.7999999999999994</v>
      </c>
      <c r="AN33" s="10">
        <v>3.1416666666666671</v>
      </c>
      <c r="AO33" s="10">
        <v>3.7333333333333343</v>
      </c>
      <c r="AP33" s="10">
        <v>3.9999999999999996</v>
      </c>
      <c r="AQ33" s="10">
        <v>3.9333333333333331</v>
      </c>
      <c r="AR33" s="10">
        <v>3.8499999999999996</v>
      </c>
      <c r="AS33" s="10">
        <v>3.0500000000000003</v>
      </c>
      <c r="AT33" s="10">
        <v>2.9583333333333339</v>
      </c>
      <c r="AU33" s="10">
        <v>3.2999999999999994</v>
      </c>
      <c r="AV33" s="10">
        <v>4.6666666666666661</v>
      </c>
      <c r="AW33" s="10">
        <v>4.6916666666666673</v>
      </c>
      <c r="AX33" s="10">
        <v>4.4416666666666664</v>
      </c>
      <c r="AY33" s="10">
        <v>3.9363636363636361</v>
      </c>
      <c r="BB33" s="10">
        <f t="shared" si="6"/>
        <v>4.6916666666666673</v>
      </c>
      <c r="BC33" s="10">
        <f t="shared" si="7"/>
        <v>-0.50530303030303036</v>
      </c>
      <c r="BE33" s="31">
        <f t="shared" si="8"/>
        <v>1.7333333333333334</v>
      </c>
      <c r="BF33" s="31">
        <f t="shared" si="9"/>
        <v>-0.75530303030303125</v>
      </c>
      <c r="BG33" s="31">
        <f t="shared" si="10"/>
        <v>2.8333333333333348</v>
      </c>
      <c r="BH33" s="31">
        <f t="shared" si="11"/>
        <v>-1.2250000000000014</v>
      </c>
      <c r="BI33" s="31">
        <f t="shared" si="12"/>
        <v>8.3333333333337478E-3</v>
      </c>
      <c r="BJ33" s="31">
        <f t="shared" si="13"/>
        <v>-0.24999999999999956</v>
      </c>
      <c r="BK33" s="31">
        <f t="shared" si="14"/>
        <v>1.2000000000000002</v>
      </c>
      <c r="BL33" s="31">
        <f t="shared" si="15"/>
        <v>-0.14999999999999991</v>
      </c>
      <c r="BM33" s="31"/>
      <c r="BN33" s="31"/>
      <c r="BO33" s="31"/>
      <c r="BP33" s="31"/>
      <c r="BQ33" s="31"/>
      <c r="BR33" s="31"/>
      <c r="BS33" s="31"/>
      <c r="BT33" s="31"/>
      <c r="CM33" s="32" t="s">
        <v>319</v>
      </c>
      <c r="CN33" s="8" t="s">
        <v>28</v>
      </c>
      <c r="CO33" s="2">
        <v>-1.2250000000000014</v>
      </c>
      <c r="CP33" s="2">
        <v>2.8333333333333348</v>
      </c>
      <c r="CQ33" s="2">
        <v>0</v>
      </c>
      <c r="CR33" s="2">
        <v>0</v>
      </c>
    </row>
    <row r="34" spans="1:96" ht="14.4" x14ac:dyDescent="0.3">
      <c r="A34" s="32" t="s">
        <v>320</v>
      </c>
      <c r="B34" s="8" t="s">
        <v>29</v>
      </c>
      <c r="C34" s="8">
        <v>0.72019670982475803</v>
      </c>
      <c r="D34" s="12">
        <f t="shared" si="2"/>
        <v>10.666666666666666</v>
      </c>
      <c r="E34" s="12">
        <f t="shared" si="3"/>
        <v>1.4749999999999979</v>
      </c>
      <c r="F34" s="12">
        <f t="shared" si="4"/>
        <v>-5.6416666666666666</v>
      </c>
      <c r="G34" s="12">
        <f t="shared" si="5"/>
        <v>-3.8248587570621524</v>
      </c>
      <c r="H34" s="12"/>
      <c r="I34" s="9"/>
      <c r="J34" s="9"/>
      <c r="K34" s="9"/>
      <c r="L34" s="9"/>
      <c r="M34" s="9"/>
      <c r="N34" s="9"/>
      <c r="O34" s="10">
        <v>9.1916666666666682</v>
      </c>
      <c r="P34" s="10">
        <v>7.2833333333333323</v>
      </c>
      <c r="Q34" s="10">
        <v>4.5583333333333336</v>
      </c>
      <c r="R34" s="10">
        <v>5.0666666666666664</v>
      </c>
      <c r="S34" s="10">
        <v>6.583333333333333</v>
      </c>
      <c r="T34" s="10">
        <v>7.1499999999999995</v>
      </c>
      <c r="U34" s="10">
        <v>10.666666666666666</v>
      </c>
      <c r="V34" s="10">
        <v>10.199999999999999</v>
      </c>
      <c r="W34" s="10">
        <v>7.6916666666666655</v>
      </c>
      <c r="X34" s="10">
        <v>7.9833333333333334</v>
      </c>
      <c r="Y34" s="10">
        <v>6.2749999999999995</v>
      </c>
      <c r="Z34" s="10">
        <v>6.4833333333333334</v>
      </c>
      <c r="AA34" s="10">
        <v>5.3583333333333334</v>
      </c>
      <c r="AB34" s="10">
        <v>4.8499999999999996</v>
      </c>
      <c r="AC34" s="10">
        <v>5.0249999999999995</v>
      </c>
      <c r="AD34" s="10">
        <v>6.0249999999999995</v>
      </c>
      <c r="AE34" s="10">
        <v>7.0083333333333337</v>
      </c>
      <c r="AF34" s="10">
        <v>7.2166666666666659</v>
      </c>
      <c r="AG34" s="10">
        <v>6.3916666666666666</v>
      </c>
      <c r="AH34" s="10">
        <v>5.5916666666666659</v>
      </c>
      <c r="AI34" s="10">
        <v>5.3499999999999988</v>
      </c>
      <c r="AJ34" s="10">
        <v>4.4666666666666659</v>
      </c>
      <c r="AK34" s="10">
        <v>4.4750000000000005</v>
      </c>
      <c r="AL34" s="10">
        <v>4.333333333333333</v>
      </c>
      <c r="AM34" s="10">
        <v>4.166666666666667</v>
      </c>
      <c r="AN34" s="10">
        <v>5.375</v>
      </c>
      <c r="AO34" s="10">
        <v>5.8583333333333334</v>
      </c>
      <c r="AP34" s="10">
        <v>5.3999999999999995</v>
      </c>
      <c r="AQ34" s="10">
        <v>4.4000000000000004</v>
      </c>
      <c r="AR34" s="10">
        <v>4.4666666666666668</v>
      </c>
      <c r="AS34" s="10">
        <v>4.25</v>
      </c>
      <c r="AT34" s="10">
        <v>4.6583333333333341</v>
      </c>
      <c r="AU34" s="10">
        <v>7.0416666666666652</v>
      </c>
      <c r="AV34" s="10">
        <v>11.649999999999999</v>
      </c>
      <c r="AW34" s="10">
        <v>13.733333333333334</v>
      </c>
      <c r="AX34" s="10">
        <v>13.574999999999998</v>
      </c>
      <c r="AY34" s="10">
        <v>11.827272727272726</v>
      </c>
      <c r="BB34" s="10">
        <f t="shared" si="6"/>
        <v>13.733333333333334</v>
      </c>
      <c r="BC34" s="10">
        <f t="shared" si="7"/>
        <v>-1.7477272727272712</v>
      </c>
      <c r="BE34" s="31">
        <f t="shared" si="8"/>
        <v>9.0749999999999993</v>
      </c>
      <c r="BF34" s="31">
        <f t="shared" si="9"/>
        <v>-1.906060606060608</v>
      </c>
      <c r="BG34" s="31">
        <f t="shared" si="10"/>
        <v>5.6</v>
      </c>
      <c r="BH34" s="31">
        <f t="shared" si="11"/>
        <v>-2.9750000000000005</v>
      </c>
      <c r="BI34" s="31">
        <f t="shared" si="12"/>
        <v>2.1583333333333341</v>
      </c>
      <c r="BJ34" s="31">
        <f t="shared" si="13"/>
        <v>-0.61666666666666714</v>
      </c>
      <c r="BK34" s="31">
        <f t="shared" si="14"/>
        <v>1.2333333333333325</v>
      </c>
      <c r="BL34" s="31">
        <f t="shared" si="15"/>
        <v>-0.93333333333333268</v>
      </c>
      <c r="BM34" s="31"/>
      <c r="BN34" s="31"/>
      <c r="BO34" s="31"/>
      <c r="BP34" s="31"/>
      <c r="BQ34" s="31"/>
      <c r="BR34" s="31"/>
      <c r="BS34" s="31"/>
      <c r="BT34" s="31"/>
      <c r="CM34" s="32" t="s">
        <v>320</v>
      </c>
      <c r="CN34" s="8" t="s">
        <v>29</v>
      </c>
      <c r="CO34" s="2">
        <v>-2.9750000000000005</v>
      </c>
      <c r="CP34" s="2">
        <v>5.6</v>
      </c>
      <c r="CQ34" s="2">
        <v>0</v>
      </c>
      <c r="CR34" s="2">
        <v>0</v>
      </c>
    </row>
    <row r="35" spans="1:96" ht="14.4" x14ac:dyDescent="0.3">
      <c r="A35" s="32" t="s">
        <v>321</v>
      </c>
      <c r="B35" s="8" t="s">
        <v>30</v>
      </c>
      <c r="C35" s="8">
        <v>0.57099549677725803</v>
      </c>
      <c r="D35" s="12">
        <f t="shared" si="2"/>
        <v>6.9166666666666679</v>
      </c>
      <c r="E35" s="12">
        <f t="shared" si="3"/>
        <v>0.19166666666666643</v>
      </c>
      <c r="F35" s="12">
        <f t="shared" si="4"/>
        <v>-1.2416666666666671</v>
      </c>
      <c r="G35" s="12">
        <f t="shared" si="5"/>
        <v>-6.4782608695652275</v>
      </c>
      <c r="H35" s="12"/>
      <c r="I35" s="9"/>
      <c r="J35" s="9"/>
      <c r="K35" s="9"/>
      <c r="L35" s="9"/>
      <c r="M35" s="9"/>
      <c r="N35" s="9"/>
      <c r="O35" s="10">
        <v>6.7250000000000014</v>
      </c>
      <c r="P35" s="10">
        <v>5.55</v>
      </c>
      <c r="Q35" s="10">
        <v>3.8249999999999997</v>
      </c>
      <c r="R35" s="10">
        <v>3.2250000000000001</v>
      </c>
      <c r="S35" s="10">
        <v>4.583333333333333</v>
      </c>
      <c r="T35" s="10">
        <v>5.2500000000000009</v>
      </c>
      <c r="U35" s="10">
        <v>6.9166666666666679</v>
      </c>
      <c r="V35" s="10">
        <v>5.666666666666667</v>
      </c>
      <c r="W35" s="10">
        <v>4.3166666666666655</v>
      </c>
      <c r="X35" s="10">
        <v>3.7083333333333335</v>
      </c>
      <c r="Y35" s="10">
        <v>2.5333333333333337</v>
      </c>
      <c r="Z35" s="10">
        <v>2.2416666666666663</v>
      </c>
      <c r="AA35" s="10">
        <v>2.4416666666666669</v>
      </c>
      <c r="AB35" s="10">
        <v>3.5250000000000004</v>
      </c>
      <c r="AC35" s="10">
        <v>5.6750000000000007</v>
      </c>
      <c r="AD35" s="10">
        <v>7.3249999999999984</v>
      </c>
      <c r="AE35" s="10">
        <v>7.5666666666666673</v>
      </c>
      <c r="AF35" s="10">
        <v>6.3083333333333336</v>
      </c>
      <c r="AG35" s="10">
        <v>4.7749999999999995</v>
      </c>
      <c r="AH35" s="10">
        <v>4.0166666666666666</v>
      </c>
      <c r="AI35" s="10">
        <v>3.6916666666666664</v>
      </c>
      <c r="AJ35" s="10">
        <v>3.1416666666666671</v>
      </c>
      <c r="AK35" s="10">
        <v>2.8833333333333333</v>
      </c>
      <c r="AL35" s="10">
        <v>2.8000000000000003</v>
      </c>
      <c r="AM35" s="10">
        <v>2.6833333333333336</v>
      </c>
      <c r="AN35" s="10">
        <v>3.4333333333333336</v>
      </c>
      <c r="AO35" s="10">
        <v>4.5416666666666679</v>
      </c>
      <c r="AP35" s="10">
        <v>4.458333333333333</v>
      </c>
      <c r="AQ35" s="10">
        <v>3.875</v>
      </c>
      <c r="AR35" s="10">
        <v>3.6250000000000004</v>
      </c>
      <c r="AS35" s="10">
        <v>3.5416666666666674</v>
      </c>
      <c r="AT35" s="10">
        <v>3.5416666666666665</v>
      </c>
      <c r="AU35" s="10">
        <v>3.941666666666666</v>
      </c>
      <c r="AV35" s="10">
        <v>6.2333333333333343</v>
      </c>
      <c r="AW35" s="10">
        <v>6.1333333333333337</v>
      </c>
      <c r="AX35" s="10">
        <v>5.4249999999999998</v>
      </c>
      <c r="AY35" s="10">
        <v>5.3363636363636369</v>
      </c>
      <c r="BB35" s="10">
        <f t="shared" si="6"/>
        <v>6.1333333333333337</v>
      </c>
      <c r="BC35" s="10">
        <f t="shared" si="7"/>
        <v>-8.8636363636362958E-2</v>
      </c>
      <c r="BE35" s="31">
        <f t="shared" si="8"/>
        <v>2.5916666666666672</v>
      </c>
      <c r="BF35" s="31">
        <f t="shared" si="9"/>
        <v>-0.79696969696969688</v>
      </c>
      <c r="BG35" s="31">
        <f t="shared" si="10"/>
        <v>3.6916666666666678</v>
      </c>
      <c r="BH35" s="31">
        <f t="shared" si="11"/>
        <v>-2.6000000000000023</v>
      </c>
      <c r="BI35" s="31">
        <f t="shared" si="12"/>
        <v>4.041666666666667</v>
      </c>
      <c r="BJ35" s="31">
        <f t="shared" si="13"/>
        <v>-2.7916666666666679</v>
      </c>
      <c r="BK35" s="31">
        <f t="shared" si="14"/>
        <v>1.7749999999999995</v>
      </c>
      <c r="BL35" s="31">
        <f t="shared" si="15"/>
        <v>-0.83333333333333259</v>
      </c>
      <c r="BM35" s="31"/>
      <c r="BN35" s="31"/>
      <c r="BO35" s="31"/>
      <c r="BP35" s="31"/>
      <c r="BQ35" s="31"/>
      <c r="BR35" s="31"/>
      <c r="BS35" s="31"/>
      <c r="BT35" s="31"/>
      <c r="CM35" s="32" t="s">
        <v>321</v>
      </c>
      <c r="CN35" s="8" t="s">
        <v>30</v>
      </c>
      <c r="CO35" s="2">
        <v>-2.6000000000000023</v>
      </c>
      <c r="CP35" s="2">
        <v>3.6916666666666678</v>
      </c>
      <c r="CQ35" s="2">
        <v>0</v>
      </c>
      <c r="CR35" s="2">
        <v>0</v>
      </c>
    </row>
    <row r="36" spans="1:96" ht="14.4" x14ac:dyDescent="0.3">
      <c r="A36" s="32" t="s">
        <v>322</v>
      </c>
      <c r="B36" s="8" t="s">
        <v>31</v>
      </c>
      <c r="C36" s="8">
        <v>0.66695493411868101</v>
      </c>
      <c r="D36" s="12">
        <f t="shared" si="2"/>
        <v>8.6583333333333332</v>
      </c>
      <c r="E36" s="12">
        <f t="shared" si="3"/>
        <v>-1.8083333333333336</v>
      </c>
      <c r="F36" s="12">
        <f t="shared" si="4"/>
        <v>-3.55</v>
      </c>
      <c r="G36" s="12">
        <f t="shared" si="5"/>
        <v>1.9631336405529951</v>
      </c>
      <c r="H36" s="12"/>
      <c r="I36" s="9"/>
      <c r="J36" s="9"/>
      <c r="K36" s="9"/>
      <c r="L36" s="9"/>
      <c r="M36" s="9"/>
      <c r="N36" s="9"/>
      <c r="O36" s="10">
        <v>10.466666666666667</v>
      </c>
      <c r="P36" s="10">
        <v>9.3166666666666647</v>
      </c>
      <c r="Q36" s="10">
        <v>7.2583333333333329</v>
      </c>
      <c r="R36" s="10">
        <v>6.8583333333333334</v>
      </c>
      <c r="S36" s="10">
        <v>7.2916666666666652</v>
      </c>
      <c r="T36" s="10">
        <v>7.4833333333333334</v>
      </c>
      <c r="U36" s="10">
        <v>8.6583333333333332</v>
      </c>
      <c r="V36" s="10">
        <v>8.0416666666666661</v>
      </c>
      <c r="W36" s="10">
        <v>6.1833333333333336</v>
      </c>
      <c r="X36" s="10">
        <v>5.5999999999999988</v>
      </c>
      <c r="Y36" s="10">
        <v>5.0583333333333336</v>
      </c>
      <c r="Z36" s="10">
        <v>4.0750000000000002</v>
      </c>
      <c r="AA36" s="10">
        <v>3.8083333333333331</v>
      </c>
      <c r="AB36" s="10">
        <v>4.125</v>
      </c>
      <c r="AC36" s="10">
        <v>5.1083333333333334</v>
      </c>
      <c r="AD36" s="10">
        <v>6.7749999999999995</v>
      </c>
      <c r="AE36" s="10">
        <v>8.4166666666666679</v>
      </c>
      <c r="AF36" s="10">
        <v>7.6583333333333323</v>
      </c>
      <c r="AG36" s="10">
        <v>6.8000000000000007</v>
      </c>
      <c r="AH36" s="10">
        <v>6.4583333333333348</v>
      </c>
      <c r="AI36" s="10">
        <v>6.1749999999999998</v>
      </c>
      <c r="AJ36" s="10">
        <v>5.3250000000000002</v>
      </c>
      <c r="AK36" s="10">
        <v>4.5916666666666659</v>
      </c>
      <c r="AL36" s="10">
        <v>4.4499999999999993</v>
      </c>
      <c r="AM36" s="10">
        <v>3.6666666666666679</v>
      </c>
      <c r="AN36" s="10">
        <v>4.3</v>
      </c>
      <c r="AO36" s="10">
        <v>5.7833333333333323</v>
      </c>
      <c r="AP36" s="10">
        <v>5.8500000000000005</v>
      </c>
      <c r="AQ36" s="10">
        <v>4.9249999999999998</v>
      </c>
      <c r="AR36" s="10">
        <v>4.4500000000000011</v>
      </c>
      <c r="AS36" s="10">
        <v>4.6500000000000004</v>
      </c>
      <c r="AT36" s="10">
        <v>4.3083333333333327</v>
      </c>
      <c r="AU36" s="10">
        <v>5.4750000000000005</v>
      </c>
      <c r="AV36" s="10">
        <v>8.9583333333333321</v>
      </c>
      <c r="AW36" s="10">
        <v>9.5833333333333339</v>
      </c>
      <c r="AX36" s="10">
        <v>9.3166666666666682</v>
      </c>
      <c r="AY36" s="10">
        <v>9.4272727272727277</v>
      </c>
      <c r="BB36" s="10">
        <f t="shared" si="6"/>
        <v>9.5833333333333339</v>
      </c>
      <c r="BC36" s="10">
        <f t="shared" si="7"/>
        <v>0.11060606060605949</v>
      </c>
      <c r="BE36" s="31">
        <f t="shared" si="8"/>
        <v>5.2750000000000012</v>
      </c>
      <c r="BF36" s="31">
        <f t="shared" si="9"/>
        <v>-0.15606060606060623</v>
      </c>
      <c r="BG36" s="31">
        <f t="shared" si="10"/>
        <v>1.7999999999999998</v>
      </c>
      <c r="BH36" s="31">
        <f t="shared" si="11"/>
        <v>-2.4749999999999996</v>
      </c>
      <c r="BI36" s="31">
        <f t="shared" si="12"/>
        <v>4.2916666666666679</v>
      </c>
      <c r="BJ36" s="31">
        <f t="shared" si="13"/>
        <v>-1.6166666666666671</v>
      </c>
      <c r="BK36" s="31">
        <f t="shared" si="14"/>
        <v>2.1833333333333327</v>
      </c>
      <c r="BL36" s="31">
        <f t="shared" si="15"/>
        <v>-1.3999999999999995</v>
      </c>
      <c r="BM36" s="31"/>
      <c r="BN36" s="31"/>
      <c r="BO36" s="31"/>
      <c r="BP36" s="31"/>
      <c r="BQ36" s="31"/>
      <c r="BR36" s="31"/>
      <c r="BS36" s="31"/>
      <c r="BT36" s="31"/>
      <c r="CM36" s="32" t="s">
        <v>322</v>
      </c>
      <c r="CN36" s="8" t="s">
        <v>31</v>
      </c>
      <c r="CO36" s="2">
        <v>-2.4749999999999996</v>
      </c>
      <c r="CP36" s="2">
        <v>1.7999999999999998</v>
      </c>
      <c r="CQ36" s="2">
        <v>0</v>
      </c>
      <c r="CR36" s="2">
        <v>0</v>
      </c>
    </row>
    <row r="37" spans="1:96" ht="14.4" x14ac:dyDescent="0.3">
      <c r="A37" s="32" t="s">
        <v>323</v>
      </c>
      <c r="B37" s="8" t="s">
        <v>32</v>
      </c>
      <c r="C37" s="8">
        <v>0.64142440821188196</v>
      </c>
      <c r="D37" s="12">
        <f t="shared" si="2"/>
        <v>8.9583333333333339</v>
      </c>
      <c r="E37" s="12">
        <f t="shared" si="3"/>
        <v>0.27500000000000036</v>
      </c>
      <c r="F37" s="12">
        <f t="shared" si="4"/>
        <v>-2.1916666666666673</v>
      </c>
      <c r="G37" s="12">
        <f t="shared" si="5"/>
        <v>-7.9696969696969617</v>
      </c>
      <c r="H37" s="12"/>
      <c r="I37" s="9"/>
      <c r="J37" s="9"/>
      <c r="K37" s="9"/>
      <c r="L37" s="9"/>
      <c r="M37" s="9"/>
      <c r="N37" s="9"/>
      <c r="O37" s="10">
        <v>8.6833333333333336</v>
      </c>
      <c r="P37" s="10">
        <v>7.6333333333333329</v>
      </c>
      <c r="Q37" s="10">
        <v>6.333333333333333</v>
      </c>
      <c r="R37" s="10">
        <v>6.541666666666667</v>
      </c>
      <c r="S37" s="10">
        <v>7.5583333333333327</v>
      </c>
      <c r="T37" s="10">
        <v>7.4083333333333323</v>
      </c>
      <c r="U37" s="10">
        <v>8.9583333333333339</v>
      </c>
      <c r="V37" s="10">
        <v>9.4416666666666664</v>
      </c>
      <c r="W37" s="10">
        <v>8.0166666666666639</v>
      </c>
      <c r="X37" s="10">
        <v>8.5833333333333321</v>
      </c>
      <c r="Y37" s="10">
        <v>9.2583333333333329</v>
      </c>
      <c r="Z37" s="10">
        <v>8.9333333333333336</v>
      </c>
      <c r="AA37" s="10">
        <v>7.6083333333333334</v>
      </c>
      <c r="AB37" s="10">
        <v>6.7250000000000014</v>
      </c>
      <c r="AC37" s="10">
        <v>6.7666666666666666</v>
      </c>
      <c r="AD37" s="10">
        <v>7.2500000000000009</v>
      </c>
      <c r="AE37" s="10">
        <v>7.4333333333333336</v>
      </c>
      <c r="AF37" s="10">
        <v>7.1416666666666684</v>
      </c>
      <c r="AG37" s="10">
        <v>6.6416666666666666</v>
      </c>
      <c r="AH37" s="10">
        <v>6.8250000000000002</v>
      </c>
      <c r="AI37" s="10">
        <v>7.3499999999999988</v>
      </c>
      <c r="AJ37" s="10">
        <v>6.6416666666666657</v>
      </c>
      <c r="AK37" s="10">
        <v>6.1916666666666673</v>
      </c>
      <c r="AL37" s="10">
        <v>5.583333333333333</v>
      </c>
      <c r="AM37" s="10">
        <v>5.041666666666667</v>
      </c>
      <c r="AN37" s="10">
        <v>4.9583333333333339</v>
      </c>
      <c r="AO37" s="10">
        <v>5.5166666666666666</v>
      </c>
      <c r="AP37" s="10">
        <v>5.95</v>
      </c>
      <c r="AQ37" s="10">
        <v>5.7666666666666666</v>
      </c>
      <c r="AR37" s="10">
        <v>5.166666666666667</v>
      </c>
      <c r="AS37" s="10">
        <v>4.1166666666666663</v>
      </c>
      <c r="AT37" s="10">
        <v>3.4749999999999996</v>
      </c>
      <c r="AU37" s="10">
        <v>4.5</v>
      </c>
      <c r="AV37" s="10">
        <v>6.8416666666666659</v>
      </c>
      <c r="AW37" s="10">
        <v>7.9333333333333336</v>
      </c>
      <c r="AX37" s="10">
        <v>7.416666666666667</v>
      </c>
      <c r="AY37" s="10">
        <v>6.6818181818181817</v>
      </c>
      <c r="BB37" s="10">
        <f t="shared" si="6"/>
        <v>7.9333333333333336</v>
      </c>
      <c r="BC37" s="10">
        <f t="shared" si="7"/>
        <v>-0.73484848484848531</v>
      </c>
      <c r="BE37" s="31">
        <f t="shared" si="8"/>
        <v>4.4583333333333339</v>
      </c>
      <c r="BF37" s="31">
        <f t="shared" si="9"/>
        <v>-1.2515151515151519</v>
      </c>
      <c r="BG37" s="31">
        <f t="shared" si="10"/>
        <v>2.416666666666667</v>
      </c>
      <c r="BH37" s="31">
        <f t="shared" si="11"/>
        <v>-0.94166666666666998</v>
      </c>
      <c r="BI37" s="31">
        <f t="shared" si="12"/>
        <v>0.70833333333333215</v>
      </c>
      <c r="BJ37" s="31">
        <f t="shared" si="13"/>
        <v>-0.79166666666666696</v>
      </c>
      <c r="BK37" s="31">
        <f t="shared" si="14"/>
        <v>0.90833333333333321</v>
      </c>
      <c r="BL37" s="31">
        <f t="shared" si="15"/>
        <v>-0.78333333333333321</v>
      </c>
      <c r="BM37" s="31"/>
      <c r="BN37" s="31"/>
      <c r="BO37" s="31"/>
      <c r="BP37" s="31"/>
      <c r="BQ37" s="31"/>
      <c r="BR37" s="31"/>
      <c r="BS37" s="31"/>
      <c r="BT37" s="31"/>
      <c r="CM37" s="32" t="s">
        <v>323</v>
      </c>
      <c r="CN37" s="8" t="s">
        <v>32</v>
      </c>
      <c r="CO37" s="2">
        <v>-0.94166666666666998</v>
      </c>
      <c r="CP37" s="2">
        <v>2.416666666666667</v>
      </c>
      <c r="CQ37" s="2">
        <v>0</v>
      </c>
      <c r="CR37" s="2">
        <v>0</v>
      </c>
    </row>
    <row r="38" spans="1:96" ht="14.4" x14ac:dyDescent="0.3">
      <c r="A38" s="32" t="s">
        <v>324</v>
      </c>
      <c r="B38" s="8" t="s">
        <v>33</v>
      </c>
      <c r="C38" s="8">
        <v>0.60036380143180301</v>
      </c>
      <c r="D38" s="12">
        <f t="shared" si="2"/>
        <v>8.5499999999999989</v>
      </c>
      <c r="E38" s="12">
        <f t="shared" si="3"/>
        <v>-1.6500000000000004</v>
      </c>
      <c r="F38" s="12">
        <f t="shared" si="4"/>
        <v>-3.208333333333333</v>
      </c>
      <c r="G38" s="12">
        <f t="shared" si="5"/>
        <v>1.9444444444444438</v>
      </c>
      <c r="H38" s="12"/>
      <c r="I38" s="9"/>
      <c r="J38" s="9"/>
      <c r="K38" s="9"/>
      <c r="L38" s="9"/>
      <c r="M38" s="9"/>
      <c r="N38" s="9"/>
      <c r="O38" s="10">
        <v>10.199999999999999</v>
      </c>
      <c r="P38" s="10">
        <v>9.1916666666666682</v>
      </c>
      <c r="Q38" s="10">
        <v>7.7666666666666657</v>
      </c>
      <c r="R38" s="10">
        <v>7.1833333333333336</v>
      </c>
      <c r="S38" s="10">
        <v>7.5749999999999984</v>
      </c>
      <c r="T38" s="10">
        <v>7.5249999999999986</v>
      </c>
      <c r="U38" s="10">
        <v>8.5499999999999989</v>
      </c>
      <c r="V38" s="10">
        <v>8.65</v>
      </c>
      <c r="W38" s="10">
        <v>7.1083333333333343</v>
      </c>
      <c r="X38" s="10">
        <v>6.625</v>
      </c>
      <c r="Y38" s="10">
        <v>6.25</v>
      </c>
      <c r="Z38" s="10">
        <v>4.8583333333333343</v>
      </c>
      <c r="AA38" s="10">
        <v>4.2833333333333341</v>
      </c>
      <c r="AB38" s="10">
        <v>4.95</v>
      </c>
      <c r="AC38" s="10">
        <v>5.3416666666666659</v>
      </c>
      <c r="AD38" s="10">
        <v>7.3583333333333334</v>
      </c>
      <c r="AE38" s="10">
        <v>8.65</v>
      </c>
      <c r="AF38" s="10">
        <v>7.8749999999999991</v>
      </c>
      <c r="AG38" s="10">
        <v>6.9249999999999998</v>
      </c>
      <c r="AH38" s="10">
        <v>6.3416666666666659</v>
      </c>
      <c r="AI38" s="10">
        <v>6.3083333333333336</v>
      </c>
      <c r="AJ38" s="10">
        <v>6.4749999999999988</v>
      </c>
      <c r="AK38" s="10">
        <v>5.6499999999999995</v>
      </c>
      <c r="AL38" s="10">
        <v>5.208333333333333</v>
      </c>
      <c r="AM38" s="10">
        <v>4.5249999999999995</v>
      </c>
      <c r="AN38" s="10">
        <v>4.8916666666666666</v>
      </c>
      <c r="AO38" s="10">
        <v>6.2</v>
      </c>
      <c r="AP38" s="10">
        <v>6.416666666666667</v>
      </c>
      <c r="AQ38" s="10">
        <v>5.791666666666667</v>
      </c>
      <c r="AR38" s="10">
        <v>5.041666666666667</v>
      </c>
      <c r="AS38" s="10">
        <v>4.6333333333333329</v>
      </c>
      <c r="AT38" s="10">
        <v>4.5500000000000007</v>
      </c>
      <c r="AU38" s="10">
        <v>5.3833333333333329</v>
      </c>
      <c r="AV38" s="10">
        <v>8.3249999999999993</v>
      </c>
      <c r="AW38" s="10">
        <v>8.6000000000000014</v>
      </c>
      <c r="AX38" s="10">
        <v>8.1666666666666661</v>
      </c>
      <c r="AY38" s="10">
        <v>8.6727272727272737</v>
      </c>
      <c r="BB38" s="10">
        <f t="shared" si="6"/>
        <v>8.6000000000000014</v>
      </c>
      <c r="BC38" s="10">
        <f t="shared" si="7"/>
        <v>0.50606060606060765</v>
      </c>
      <c r="BE38" s="31">
        <f t="shared" si="8"/>
        <v>4.0500000000000007</v>
      </c>
      <c r="BF38" s="31">
        <f t="shared" si="9"/>
        <v>7.2727272727272307E-2</v>
      </c>
      <c r="BG38" s="31">
        <f t="shared" si="10"/>
        <v>1.3666666666666654</v>
      </c>
      <c r="BH38" s="31">
        <f t="shared" si="11"/>
        <v>-1.4416666666666647</v>
      </c>
      <c r="BI38" s="31">
        <f t="shared" si="12"/>
        <v>3.7</v>
      </c>
      <c r="BJ38" s="31">
        <f t="shared" si="13"/>
        <v>-1.7250000000000005</v>
      </c>
      <c r="BK38" s="31">
        <f t="shared" si="14"/>
        <v>1.8916666666666675</v>
      </c>
      <c r="BL38" s="31">
        <f t="shared" si="15"/>
        <v>-1.375</v>
      </c>
      <c r="BM38" s="31"/>
      <c r="BN38" s="31"/>
      <c r="BO38" s="31"/>
      <c r="BP38" s="31"/>
      <c r="BQ38" s="31"/>
      <c r="BR38" s="31"/>
      <c r="BS38" s="31"/>
      <c r="BT38" s="31"/>
      <c r="CM38" s="32" t="s">
        <v>324</v>
      </c>
      <c r="CN38" s="8" t="s">
        <v>33</v>
      </c>
      <c r="CO38" s="2">
        <v>-1.4416666666666647</v>
      </c>
      <c r="CP38" s="2">
        <v>1.3666666666666654</v>
      </c>
      <c r="CQ38" s="2">
        <v>0</v>
      </c>
      <c r="CR38" s="2">
        <v>0</v>
      </c>
    </row>
    <row r="39" spans="1:96" ht="14.4" x14ac:dyDescent="0.3">
      <c r="A39" s="32" t="s">
        <v>325</v>
      </c>
      <c r="B39" s="8" t="s">
        <v>34</v>
      </c>
      <c r="C39" s="8">
        <v>0.72828810038429104</v>
      </c>
      <c r="D39" s="12">
        <f t="shared" si="2"/>
        <v>9.4749999999999996</v>
      </c>
      <c r="E39" s="12">
        <f t="shared" si="3"/>
        <v>3.166666666666667</v>
      </c>
      <c r="F39" s="12">
        <f t="shared" si="4"/>
        <v>-5.3</v>
      </c>
      <c r="G39" s="12">
        <f t="shared" si="5"/>
        <v>-1.6736842105263157</v>
      </c>
      <c r="H39" s="12"/>
      <c r="I39" s="9"/>
      <c r="J39" s="9"/>
      <c r="K39" s="9"/>
      <c r="L39" s="9"/>
      <c r="M39" s="9"/>
      <c r="N39" s="9"/>
      <c r="O39" s="10">
        <v>6.3083333333333327</v>
      </c>
      <c r="P39" s="10">
        <v>5.9750000000000005</v>
      </c>
      <c r="Q39" s="10">
        <v>4.583333333333333</v>
      </c>
      <c r="R39" s="10">
        <v>4.8250000000000002</v>
      </c>
      <c r="S39" s="10">
        <v>6.4249999999999998</v>
      </c>
      <c r="T39" s="10">
        <v>6.583333333333333</v>
      </c>
      <c r="U39" s="10">
        <v>9.4749999999999996</v>
      </c>
      <c r="V39" s="10">
        <v>8.8416666666666668</v>
      </c>
      <c r="W39" s="10">
        <v>6.7333333333333334</v>
      </c>
      <c r="X39" s="10">
        <v>5.7249999999999988</v>
      </c>
      <c r="Y39" s="10">
        <v>5.3583333333333334</v>
      </c>
      <c r="Z39" s="10">
        <v>4.583333333333333</v>
      </c>
      <c r="AA39" s="10">
        <v>3.7333333333333343</v>
      </c>
      <c r="AB39" s="10">
        <v>3.6250000000000004</v>
      </c>
      <c r="AC39" s="10">
        <v>4.1749999999999998</v>
      </c>
      <c r="AD39" s="10">
        <v>5.9166666666666652</v>
      </c>
      <c r="AE39" s="10">
        <v>6.1500000000000012</v>
      </c>
      <c r="AF39" s="10">
        <v>5.1583333333333341</v>
      </c>
      <c r="AG39" s="10">
        <v>4.45</v>
      </c>
      <c r="AH39" s="10">
        <v>4.4000000000000004</v>
      </c>
      <c r="AI39" s="10">
        <v>4.416666666666667</v>
      </c>
      <c r="AJ39" s="10">
        <v>3.8916666666666657</v>
      </c>
      <c r="AK39" s="10">
        <v>3.5749999999999997</v>
      </c>
      <c r="AL39" s="10">
        <v>3.316666666666666</v>
      </c>
      <c r="AM39" s="10">
        <v>3.7583333333333333</v>
      </c>
      <c r="AN39" s="10">
        <v>5.6333333333333329</v>
      </c>
      <c r="AO39" s="10">
        <v>6.6083333333333343</v>
      </c>
      <c r="AP39" s="10">
        <v>6.458333333333333</v>
      </c>
      <c r="AQ39" s="10">
        <v>5.5166666666666657</v>
      </c>
      <c r="AR39" s="10">
        <v>5.2583333333333337</v>
      </c>
      <c r="AS39" s="10">
        <v>4.7583333333333329</v>
      </c>
      <c r="AT39" s="10">
        <v>4.7666666666666657</v>
      </c>
      <c r="AU39" s="10">
        <v>6.3416666666666677</v>
      </c>
      <c r="AV39" s="10">
        <v>10.458333333333334</v>
      </c>
      <c r="AW39" s="10">
        <v>10.924999999999999</v>
      </c>
      <c r="AX39" s="10">
        <v>10.525</v>
      </c>
      <c r="AY39" s="10">
        <v>9.5727272727272705</v>
      </c>
      <c r="BB39" s="10">
        <f t="shared" si="6"/>
        <v>10.924999999999999</v>
      </c>
      <c r="BC39" s="10">
        <f t="shared" si="7"/>
        <v>-0.95227272727272982</v>
      </c>
      <c r="BE39" s="31">
        <f t="shared" si="8"/>
        <v>6.1583333333333332</v>
      </c>
      <c r="BF39" s="31">
        <f t="shared" si="9"/>
        <v>-1.3522727272727284</v>
      </c>
      <c r="BG39" s="31">
        <f t="shared" si="10"/>
        <v>4.6499999999999995</v>
      </c>
      <c r="BH39" s="31">
        <f t="shared" si="11"/>
        <v>-2.7416666666666663</v>
      </c>
      <c r="BI39" s="31">
        <f t="shared" si="12"/>
        <v>2.5250000000000008</v>
      </c>
      <c r="BJ39" s="31">
        <f t="shared" si="13"/>
        <v>-1.7000000000000011</v>
      </c>
      <c r="BK39" s="31">
        <f t="shared" si="14"/>
        <v>2.6999999999999997</v>
      </c>
      <c r="BL39" s="31">
        <f t="shared" si="15"/>
        <v>-1.1999999999999993</v>
      </c>
      <c r="BM39" s="31"/>
      <c r="BN39" s="31"/>
      <c r="BO39" s="31"/>
      <c r="BP39" s="31"/>
      <c r="BQ39" s="31"/>
      <c r="BR39" s="31"/>
      <c r="BS39" s="31"/>
      <c r="BT39" s="31"/>
      <c r="CM39" s="32" t="s">
        <v>325</v>
      </c>
      <c r="CN39" s="8" t="s">
        <v>34</v>
      </c>
      <c r="CO39" s="2">
        <v>-2.7416666666666663</v>
      </c>
      <c r="CP39" s="2">
        <v>4.6499999999999995</v>
      </c>
      <c r="CQ39" s="2">
        <v>0</v>
      </c>
      <c r="CR39" s="2">
        <v>0</v>
      </c>
    </row>
    <row r="40" spans="1:96" ht="14.4" x14ac:dyDescent="0.3">
      <c r="A40" s="32" t="s">
        <v>326</v>
      </c>
      <c r="B40" s="8" t="s">
        <v>35</v>
      </c>
      <c r="C40" s="8">
        <v>0.82050035304933699</v>
      </c>
      <c r="D40" s="12">
        <f t="shared" si="2"/>
        <v>5.6999999999999993</v>
      </c>
      <c r="E40" s="12">
        <f t="shared" si="3"/>
        <v>1.9916666666666658</v>
      </c>
      <c r="F40" s="12">
        <f t="shared" si="4"/>
        <v>-1.6416666666666648</v>
      </c>
      <c r="G40" s="12">
        <f t="shared" si="5"/>
        <v>-0.82426778242677767</v>
      </c>
      <c r="H40" s="12"/>
      <c r="I40" s="9"/>
      <c r="J40" s="9"/>
      <c r="K40" s="9"/>
      <c r="L40" s="9"/>
      <c r="M40" s="9"/>
      <c r="N40" s="9"/>
      <c r="O40" s="10">
        <v>3.7083333333333335</v>
      </c>
      <c r="P40" s="10">
        <v>4.5833333333333339</v>
      </c>
      <c r="Q40" s="10">
        <v>4.2</v>
      </c>
      <c r="R40" s="10">
        <v>4.0416666666666652</v>
      </c>
      <c r="S40" s="10">
        <v>5.0083333333333337</v>
      </c>
      <c r="T40" s="10">
        <v>4.8166666666666673</v>
      </c>
      <c r="U40" s="10">
        <v>5.6999999999999993</v>
      </c>
      <c r="V40" s="10">
        <v>5.9416666666666664</v>
      </c>
      <c r="W40" s="10">
        <v>5.3583333333333334</v>
      </c>
      <c r="X40" s="10">
        <v>5.6833333333333336</v>
      </c>
      <c r="Y40" s="10">
        <v>5.8416666666666677</v>
      </c>
      <c r="Z40" s="10">
        <v>5.0916666666666668</v>
      </c>
      <c r="AA40" s="10">
        <v>4.7333333333333325</v>
      </c>
      <c r="AB40" s="10">
        <v>4.375</v>
      </c>
      <c r="AC40" s="10">
        <v>4.0583333333333345</v>
      </c>
      <c r="AD40" s="10">
        <v>4.3666666666666663</v>
      </c>
      <c r="AE40" s="10">
        <v>4.7249999999999996</v>
      </c>
      <c r="AF40" s="10">
        <v>4.4083333333333332</v>
      </c>
      <c r="AG40" s="10">
        <v>3.7166666666666668</v>
      </c>
      <c r="AH40" s="10">
        <v>3.3000000000000007</v>
      </c>
      <c r="AI40" s="10">
        <v>3.1583333333333337</v>
      </c>
      <c r="AJ40" s="10">
        <v>2.9083333333333332</v>
      </c>
      <c r="AK40" s="10">
        <v>3.0083333333333333</v>
      </c>
      <c r="AL40" s="10">
        <v>3.2416666666666667</v>
      </c>
      <c r="AM40" s="10">
        <v>2.9</v>
      </c>
      <c r="AN40" s="10">
        <v>2.75</v>
      </c>
      <c r="AO40" s="10">
        <v>3.5250000000000004</v>
      </c>
      <c r="AP40" s="10">
        <v>3.6</v>
      </c>
      <c r="AQ40" s="10">
        <v>3.4750000000000001</v>
      </c>
      <c r="AR40" s="10">
        <v>3.4499999999999997</v>
      </c>
      <c r="AS40" s="10">
        <v>3.1916666666666669</v>
      </c>
      <c r="AT40" s="10">
        <v>3.1083333333333329</v>
      </c>
      <c r="AU40" s="10">
        <v>3.1833333333333336</v>
      </c>
      <c r="AV40" s="10">
        <v>4.1000000000000005</v>
      </c>
      <c r="AW40" s="10">
        <v>3.8250000000000006</v>
      </c>
      <c r="AX40" s="10">
        <v>3.5</v>
      </c>
      <c r="AY40" s="10">
        <v>3.0363636363636362</v>
      </c>
      <c r="BB40" s="10">
        <f t="shared" si="6"/>
        <v>3.8250000000000006</v>
      </c>
      <c r="BC40" s="10">
        <f t="shared" si="7"/>
        <v>-0.46363636363636385</v>
      </c>
      <c r="BE40" s="31">
        <f t="shared" si="8"/>
        <v>0.71666666666666767</v>
      </c>
      <c r="BF40" s="31">
        <f t="shared" si="9"/>
        <v>-0.78863636363636447</v>
      </c>
      <c r="BG40" s="31">
        <f t="shared" si="10"/>
        <v>1.6583333333333341</v>
      </c>
      <c r="BH40" s="31">
        <f t="shared" si="11"/>
        <v>-0.3416666666666659</v>
      </c>
      <c r="BI40" s="31">
        <f t="shared" si="12"/>
        <v>0.34999999999999964</v>
      </c>
      <c r="BJ40" s="31">
        <f t="shared" si="13"/>
        <v>-1.0083333333333329</v>
      </c>
      <c r="BK40" s="31">
        <f t="shared" si="14"/>
        <v>0.70000000000000018</v>
      </c>
      <c r="BL40" s="31">
        <f t="shared" si="15"/>
        <v>-0.15000000000000036</v>
      </c>
      <c r="BM40" s="31"/>
      <c r="BN40" s="31"/>
      <c r="BO40" s="31"/>
      <c r="BP40" s="31"/>
      <c r="BQ40" s="31"/>
      <c r="BR40" s="31"/>
      <c r="BS40" s="31"/>
      <c r="BT40" s="31"/>
      <c r="CM40" s="32" t="s">
        <v>326</v>
      </c>
      <c r="CN40" s="8" t="s">
        <v>35</v>
      </c>
      <c r="CO40" s="2">
        <v>-0.3416666666666659</v>
      </c>
      <c r="CP40" s="2">
        <v>1.6583333333333341</v>
      </c>
      <c r="CQ40" s="2">
        <v>0</v>
      </c>
      <c r="CR40" s="2">
        <v>0</v>
      </c>
    </row>
    <row r="41" spans="1:96" ht="14.4" x14ac:dyDescent="0.3">
      <c r="A41" s="32" t="s">
        <v>327</v>
      </c>
      <c r="B41" s="8" t="s">
        <v>36</v>
      </c>
      <c r="C41" s="8">
        <v>0.708866843997633</v>
      </c>
      <c r="D41" s="12">
        <f t="shared" si="2"/>
        <v>12.675000000000002</v>
      </c>
      <c r="E41" s="12">
        <f t="shared" si="3"/>
        <v>4.950000000000002</v>
      </c>
      <c r="F41" s="12">
        <f t="shared" si="4"/>
        <v>-6.9333333333333353</v>
      </c>
      <c r="G41" s="12">
        <f t="shared" si="5"/>
        <v>-1.4006734006734005</v>
      </c>
      <c r="H41" s="12"/>
      <c r="I41" s="9"/>
      <c r="J41" s="9"/>
      <c r="K41" s="9"/>
      <c r="L41" s="9"/>
      <c r="M41" s="9"/>
      <c r="N41" s="9"/>
      <c r="O41" s="10">
        <v>7.7250000000000005</v>
      </c>
      <c r="P41" s="10">
        <v>6.45</v>
      </c>
      <c r="Q41" s="10">
        <v>5.5166666666666666</v>
      </c>
      <c r="R41" s="10">
        <v>5.8583333333333316</v>
      </c>
      <c r="S41" s="10">
        <v>8.5666666666666664</v>
      </c>
      <c r="T41" s="10">
        <v>9.5499999999999989</v>
      </c>
      <c r="U41" s="10">
        <v>12.675000000000002</v>
      </c>
      <c r="V41" s="10">
        <v>12.200000000000003</v>
      </c>
      <c r="W41" s="10">
        <v>9.4083333333333314</v>
      </c>
      <c r="X41" s="10">
        <v>8.9083333333333332</v>
      </c>
      <c r="Y41" s="10">
        <v>8.2666666666666657</v>
      </c>
      <c r="Z41" s="10">
        <v>7.05</v>
      </c>
      <c r="AA41" s="10">
        <v>6.0416666666666652</v>
      </c>
      <c r="AB41" s="10">
        <v>5.541666666666667</v>
      </c>
      <c r="AC41" s="10">
        <v>5.7416666666666671</v>
      </c>
      <c r="AD41" s="10">
        <v>6.5749999999999993</v>
      </c>
      <c r="AE41" s="10">
        <v>7.3499999999999988</v>
      </c>
      <c r="AF41" s="10">
        <v>6.7166666666666677</v>
      </c>
      <c r="AG41" s="10">
        <v>5.6333333333333329</v>
      </c>
      <c r="AH41" s="10">
        <v>4.8833333333333337</v>
      </c>
      <c r="AI41" s="10">
        <v>4.9749999999999988</v>
      </c>
      <c r="AJ41" s="10">
        <v>4.6166666666666663</v>
      </c>
      <c r="AK41" s="10">
        <v>4.3166666666666655</v>
      </c>
      <c r="AL41" s="10">
        <v>4.2666666666666666</v>
      </c>
      <c r="AM41" s="10">
        <v>4.0166666666666666</v>
      </c>
      <c r="AN41" s="10">
        <v>4.4333333333333327</v>
      </c>
      <c r="AO41" s="10">
        <v>5.7250000000000005</v>
      </c>
      <c r="AP41" s="10">
        <v>6.1833333333333336</v>
      </c>
      <c r="AQ41" s="10">
        <v>6.1416666666666666</v>
      </c>
      <c r="AR41" s="10">
        <v>5.8416666666666659</v>
      </c>
      <c r="AS41" s="10">
        <v>5.416666666666667</v>
      </c>
      <c r="AT41" s="10">
        <v>5.6416666666666657</v>
      </c>
      <c r="AU41" s="10">
        <v>6.5833333333333321</v>
      </c>
      <c r="AV41" s="10">
        <v>10.141666666666664</v>
      </c>
      <c r="AW41" s="10">
        <v>9.9583333333333339</v>
      </c>
      <c r="AX41" s="10">
        <v>8.6499999999999986</v>
      </c>
      <c r="AY41" s="10">
        <v>7.2636363636363646</v>
      </c>
      <c r="BB41" s="10">
        <f t="shared" si="6"/>
        <v>9.9583333333333339</v>
      </c>
      <c r="BC41" s="10">
        <f t="shared" si="7"/>
        <v>-1.386363636363634</v>
      </c>
      <c r="BE41" s="31">
        <f t="shared" si="8"/>
        <v>4.3166666666666682</v>
      </c>
      <c r="BF41" s="31">
        <f t="shared" si="9"/>
        <v>-2.6946969696969694</v>
      </c>
      <c r="BG41" s="31">
        <f t="shared" si="10"/>
        <v>6.8166666666666709</v>
      </c>
      <c r="BH41" s="31">
        <f t="shared" si="11"/>
        <v>-3.266666666666671</v>
      </c>
      <c r="BI41" s="31">
        <f t="shared" si="12"/>
        <v>1.8083333333333318</v>
      </c>
      <c r="BJ41" s="31">
        <f t="shared" si="13"/>
        <v>-1.7166666666666659</v>
      </c>
      <c r="BK41" s="31">
        <f t="shared" si="14"/>
        <v>2.166666666666667</v>
      </c>
      <c r="BL41" s="31">
        <f t="shared" si="15"/>
        <v>-0.34166666666666767</v>
      </c>
      <c r="BM41" s="31"/>
      <c r="BN41" s="31"/>
      <c r="BO41" s="31"/>
      <c r="BP41" s="31"/>
      <c r="BQ41" s="31"/>
      <c r="BR41" s="31"/>
      <c r="BS41" s="31"/>
      <c r="BT41" s="31"/>
      <c r="CM41" s="32" t="s">
        <v>327</v>
      </c>
      <c r="CN41" s="8" t="s">
        <v>36</v>
      </c>
      <c r="CO41" s="2">
        <v>-3.266666666666671</v>
      </c>
      <c r="CP41" s="2">
        <v>6.8166666666666709</v>
      </c>
      <c r="CQ41" s="2">
        <v>0</v>
      </c>
      <c r="CR41" s="2">
        <v>0</v>
      </c>
    </row>
    <row r="42" spans="1:96" ht="14.4" x14ac:dyDescent="0.3">
      <c r="A42" s="32" t="s">
        <v>328</v>
      </c>
      <c r="B42" s="8" t="s">
        <v>37</v>
      </c>
      <c r="C42" s="8">
        <v>0.49468040646676198</v>
      </c>
      <c r="D42" s="12">
        <f t="shared" si="2"/>
        <v>6.2</v>
      </c>
      <c r="E42" s="12">
        <f t="shared" si="3"/>
        <v>0.41666666666666785</v>
      </c>
      <c r="F42" s="12">
        <f t="shared" si="4"/>
        <v>-0.55000000000000071</v>
      </c>
      <c r="G42" s="12">
        <f t="shared" si="5"/>
        <v>-1.3199999999999981</v>
      </c>
      <c r="H42" s="12"/>
      <c r="I42" s="9"/>
      <c r="J42" s="9"/>
      <c r="K42" s="9"/>
      <c r="L42" s="9"/>
      <c r="M42" s="9"/>
      <c r="N42" s="9"/>
      <c r="O42" s="10">
        <v>5.7833333333333323</v>
      </c>
      <c r="P42" s="10">
        <v>5.0166666666666657</v>
      </c>
      <c r="Q42" s="10">
        <v>3.5583333333333331</v>
      </c>
      <c r="R42" s="10">
        <v>3.25</v>
      </c>
      <c r="S42" s="10">
        <v>4.4250000000000007</v>
      </c>
      <c r="T42" s="10">
        <v>3.7166666666666668</v>
      </c>
      <c r="U42" s="10">
        <v>6.2</v>
      </c>
      <c r="V42" s="10">
        <v>8.6666666666666661</v>
      </c>
      <c r="W42" s="10">
        <v>7.0333333333333323</v>
      </c>
      <c r="X42" s="10">
        <v>7.3499999999999988</v>
      </c>
      <c r="Y42" s="10">
        <v>8.4916666666666671</v>
      </c>
      <c r="Z42" s="10">
        <v>7.4749999999999988</v>
      </c>
      <c r="AA42" s="10">
        <v>6.5083333333333329</v>
      </c>
      <c r="AB42" s="10">
        <v>5.7333333333333334</v>
      </c>
      <c r="AC42" s="10">
        <v>5.6499999999999995</v>
      </c>
      <c r="AD42" s="10">
        <v>6.2166666666666677</v>
      </c>
      <c r="AE42" s="10">
        <v>6.2166666666666659</v>
      </c>
      <c r="AF42" s="10">
        <v>6.033333333333335</v>
      </c>
      <c r="AG42" s="10">
        <v>5.583333333333333</v>
      </c>
      <c r="AH42" s="10">
        <v>4.6416666666666675</v>
      </c>
      <c r="AI42" s="10">
        <v>4.166666666666667</v>
      </c>
      <c r="AJ42" s="10">
        <v>4.166666666666667</v>
      </c>
      <c r="AK42" s="10">
        <v>4.3250000000000002</v>
      </c>
      <c r="AL42" s="10">
        <v>3.5999999999999996</v>
      </c>
      <c r="AM42" s="10">
        <v>3.1083333333333329</v>
      </c>
      <c r="AN42" s="10">
        <v>3.6750000000000003</v>
      </c>
      <c r="AO42" s="10">
        <v>4.8499999999999996</v>
      </c>
      <c r="AP42" s="10">
        <v>5.6583333333333341</v>
      </c>
      <c r="AQ42" s="10">
        <v>4.9833333333333316</v>
      </c>
      <c r="AR42" s="10">
        <v>4.4916666666666671</v>
      </c>
      <c r="AS42" s="10">
        <v>4.1416666666666675</v>
      </c>
      <c r="AT42" s="10">
        <v>4.0916666666666677</v>
      </c>
      <c r="AU42" s="10">
        <v>3.7749999999999999</v>
      </c>
      <c r="AV42" s="10">
        <v>6.666666666666667</v>
      </c>
      <c r="AW42" s="10">
        <v>6.8916666666666657</v>
      </c>
      <c r="AX42" s="10">
        <v>6.1499999999999995</v>
      </c>
      <c r="AY42" s="10">
        <v>5.245454545454546</v>
      </c>
      <c r="BB42" s="10">
        <f t="shared" si="6"/>
        <v>6.8916666666666657</v>
      </c>
      <c r="BC42" s="10">
        <f t="shared" si="7"/>
        <v>-0.90454545454545343</v>
      </c>
      <c r="BE42" s="31">
        <f t="shared" si="8"/>
        <v>2.799999999999998</v>
      </c>
      <c r="BF42" s="31">
        <f t="shared" si="9"/>
        <v>-1.6462121212121197</v>
      </c>
      <c r="BG42" s="31">
        <f t="shared" si="10"/>
        <v>2.95</v>
      </c>
      <c r="BH42" s="31">
        <f t="shared" si="11"/>
        <v>0.83333333333333215</v>
      </c>
      <c r="BI42" s="31">
        <f t="shared" si="12"/>
        <v>0.4833333333333325</v>
      </c>
      <c r="BJ42" s="31">
        <f t="shared" si="13"/>
        <v>-0.63333333333333286</v>
      </c>
      <c r="BK42" s="31">
        <f t="shared" si="14"/>
        <v>2.5500000000000012</v>
      </c>
      <c r="BL42" s="31">
        <f t="shared" si="15"/>
        <v>-1.166666666666667</v>
      </c>
      <c r="BM42" s="31"/>
      <c r="BN42" s="31"/>
      <c r="BO42" s="31"/>
      <c r="BP42" s="31"/>
      <c r="BQ42" s="31"/>
      <c r="BR42" s="31"/>
      <c r="BS42" s="31"/>
      <c r="BT42" s="31"/>
      <c r="CM42" s="32" t="s">
        <v>328</v>
      </c>
      <c r="CN42" s="8" t="s">
        <v>37</v>
      </c>
      <c r="CO42" s="2">
        <v>0.83333333333333215</v>
      </c>
      <c r="CP42" s="2">
        <v>2.95</v>
      </c>
      <c r="CQ42" s="2">
        <v>0</v>
      </c>
      <c r="CR42" s="2">
        <v>0</v>
      </c>
    </row>
    <row r="43" spans="1:96" ht="14.4" x14ac:dyDescent="0.3">
      <c r="A43" s="32" t="s">
        <v>329</v>
      </c>
      <c r="B43" s="8" t="s">
        <v>38</v>
      </c>
      <c r="C43" s="8">
        <v>0.62912646736987199</v>
      </c>
      <c r="D43" s="12">
        <f t="shared" si="2"/>
        <v>11.633333333333333</v>
      </c>
      <c r="E43" s="12">
        <f t="shared" si="3"/>
        <v>2.3333333333333321</v>
      </c>
      <c r="F43" s="12">
        <f t="shared" si="4"/>
        <v>-6.208333333333333</v>
      </c>
      <c r="G43" s="12">
        <f t="shared" si="5"/>
        <v>-2.6607142857142869</v>
      </c>
      <c r="H43" s="12"/>
      <c r="I43" s="9"/>
      <c r="J43" s="9"/>
      <c r="K43" s="9"/>
      <c r="L43" s="9"/>
      <c r="M43" s="9"/>
      <c r="N43" s="9"/>
      <c r="O43" s="10">
        <v>9.3000000000000007</v>
      </c>
      <c r="P43" s="10">
        <v>7.4833333333333334</v>
      </c>
      <c r="Q43" s="10">
        <v>6.1166666666666671</v>
      </c>
      <c r="R43" s="10">
        <v>6.6500000000000012</v>
      </c>
      <c r="S43" s="10">
        <v>8.4750000000000014</v>
      </c>
      <c r="T43" s="10">
        <v>9.8333333333333339</v>
      </c>
      <c r="U43" s="10">
        <v>11.633333333333333</v>
      </c>
      <c r="V43" s="10">
        <v>10.941666666666668</v>
      </c>
      <c r="W43" s="10">
        <v>9.3333333333333321</v>
      </c>
      <c r="X43" s="10">
        <v>8.7000000000000011</v>
      </c>
      <c r="Y43" s="10">
        <v>7.958333333333333</v>
      </c>
      <c r="Z43" s="10">
        <v>6.2666666666666666</v>
      </c>
      <c r="AA43" s="10">
        <v>5.7666666666666666</v>
      </c>
      <c r="AB43" s="10">
        <v>5.3916666666666657</v>
      </c>
      <c r="AC43" s="10">
        <v>5.4249999999999998</v>
      </c>
      <c r="AD43" s="10">
        <v>6.375</v>
      </c>
      <c r="AE43" s="10">
        <v>7.3</v>
      </c>
      <c r="AF43" s="10">
        <v>6.958333333333333</v>
      </c>
      <c r="AG43" s="10">
        <v>5.4666666666666659</v>
      </c>
      <c r="AH43" s="10">
        <v>4.9249999999999998</v>
      </c>
      <c r="AI43" s="10">
        <v>5.6499999999999995</v>
      </c>
      <c r="AJ43" s="10">
        <v>5.6166666666666671</v>
      </c>
      <c r="AK43" s="10">
        <v>5.6749999999999998</v>
      </c>
      <c r="AL43" s="10">
        <v>5.5</v>
      </c>
      <c r="AM43" s="10">
        <v>5.1416666666666666</v>
      </c>
      <c r="AN43" s="10">
        <v>6.4249999999999998</v>
      </c>
      <c r="AO43" s="10">
        <v>7.5833333333333321</v>
      </c>
      <c r="AP43" s="10">
        <v>8.1583333333333332</v>
      </c>
      <c r="AQ43" s="10">
        <v>7.3166666666666664</v>
      </c>
      <c r="AR43" s="10">
        <v>6.2</v>
      </c>
      <c r="AS43" s="10">
        <v>5.3583333333333316</v>
      </c>
      <c r="AT43" s="10">
        <v>5.1583333333333332</v>
      </c>
      <c r="AU43" s="10">
        <v>6.5166666666666666</v>
      </c>
      <c r="AV43" s="10">
        <v>11.066666666666668</v>
      </c>
      <c r="AW43" s="10">
        <v>10.641666666666666</v>
      </c>
      <c r="AX43" s="10">
        <v>9.4749999999999996</v>
      </c>
      <c r="AY43" s="10">
        <v>8.6181818181818191</v>
      </c>
      <c r="BB43" s="10">
        <f t="shared" si="6"/>
        <v>10.641666666666666</v>
      </c>
      <c r="BC43" s="10">
        <f t="shared" si="7"/>
        <v>-0.85681818181818059</v>
      </c>
      <c r="BE43" s="31">
        <f t="shared" si="8"/>
        <v>5.4833333333333325</v>
      </c>
      <c r="BF43" s="31">
        <f t="shared" si="9"/>
        <v>-2.0234848484848467</v>
      </c>
      <c r="BG43" s="31">
        <f t="shared" si="10"/>
        <v>4.9833333333333316</v>
      </c>
      <c r="BH43" s="31">
        <f t="shared" si="11"/>
        <v>-2.3000000000000007</v>
      </c>
      <c r="BI43" s="31">
        <f t="shared" si="12"/>
        <v>1.9083333333333341</v>
      </c>
      <c r="BJ43" s="31">
        <f t="shared" si="13"/>
        <v>-1.8333333333333339</v>
      </c>
      <c r="BK43" s="31">
        <f t="shared" si="14"/>
        <v>3.0166666666666666</v>
      </c>
      <c r="BL43" s="31">
        <f t="shared" si="15"/>
        <v>-1.958333333333333</v>
      </c>
      <c r="BM43" s="31"/>
      <c r="BN43" s="31"/>
      <c r="BO43" s="31"/>
      <c r="BP43" s="31"/>
      <c r="BQ43" s="31"/>
      <c r="BR43" s="31"/>
      <c r="BS43" s="31"/>
      <c r="BT43" s="31"/>
      <c r="CM43" s="32" t="s">
        <v>329</v>
      </c>
      <c r="CN43" s="8" t="s">
        <v>38</v>
      </c>
      <c r="CO43" s="2">
        <v>-2.3000000000000007</v>
      </c>
      <c r="CP43" s="2">
        <v>4.9833333333333316</v>
      </c>
      <c r="CQ43" s="2">
        <v>0</v>
      </c>
      <c r="CR43" s="2">
        <v>0</v>
      </c>
    </row>
    <row r="44" spans="1:96" ht="14.4" x14ac:dyDescent="0.3">
      <c r="A44" s="32" t="s">
        <v>330</v>
      </c>
      <c r="B44" s="8" t="s">
        <v>39</v>
      </c>
      <c r="C44" s="8">
        <v>0.69527092229800902</v>
      </c>
      <c r="D44" s="12">
        <f t="shared" si="2"/>
        <v>11.233333333333334</v>
      </c>
      <c r="E44" s="12">
        <f t="shared" si="3"/>
        <v>3.2333333333333343</v>
      </c>
      <c r="F44" s="12">
        <f t="shared" si="4"/>
        <v>-5.8083333333333345</v>
      </c>
      <c r="G44" s="12">
        <f t="shared" si="5"/>
        <v>-1.7963917525773194</v>
      </c>
      <c r="H44" s="12"/>
      <c r="I44" s="9"/>
      <c r="J44" s="9"/>
      <c r="K44" s="9"/>
      <c r="L44" s="9"/>
      <c r="M44" s="9"/>
      <c r="N44" s="9"/>
      <c r="O44" s="10">
        <v>8</v>
      </c>
      <c r="P44" s="10">
        <v>7.7</v>
      </c>
      <c r="Q44" s="10">
        <v>6.8999999999999986</v>
      </c>
      <c r="R44" s="10">
        <v>6.8166666666666655</v>
      </c>
      <c r="S44" s="10">
        <v>7.8666666666666671</v>
      </c>
      <c r="T44" s="10">
        <v>8.4583333333333339</v>
      </c>
      <c r="U44" s="10">
        <v>11.233333333333334</v>
      </c>
      <c r="V44" s="10">
        <v>11.616666666666667</v>
      </c>
      <c r="W44" s="10">
        <v>9.1666666666666661</v>
      </c>
      <c r="X44" s="10">
        <v>8.0500000000000007</v>
      </c>
      <c r="Y44" s="10">
        <v>6.916666666666667</v>
      </c>
      <c r="Z44" s="10">
        <v>5.6499999999999995</v>
      </c>
      <c r="AA44" s="10">
        <v>5.0333333333333323</v>
      </c>
      <c r="AB44" s="10">
        <v>4.6833333333333336</v>
      </c>
      <c r="AC44" s="10">
        <v>5.4249999999999998</v>
      </c>
      <c r="AD44" s="10">
        <v>6.9249999999999998</v>
      </c>
      <c r="AE44" s="10">
        <v>7.6583333333333323</v>
      </c>
      <c r="AF44" s="10">
        <v>7.1000000000000014</v>
      </c>
      <c r="AG44" s="10">
        <v>6.3083333333333336</v>
      </c>
      <c r="AH44" s="10">
        <v>5.8499999999999988</v>
      </c>
      <c r="AI44" s="10">
        <v>5.45</v>
      </c>
      <c r="AJ44" s="10">
        <v>5.0999999999999996</v>
      </c>
      <c r="AK44" s="10">
        <v>4.6000000000000005</v>
      </c>
      <c r="AL44" s="10">
        <v>4.4083333333333332</v>
      </c>
      <c r="AM44" s="10">
        <v>4.1833333333333327</v>
      </c>
      <c r="AN44" s="10">
        <v>4.7583333333333337</v>
      </c>
      <c r="AO44" s="10">
        <v>5.6000000000000005</v>
      </c>
      <c r="AP44" s="10">
        <v>5.708333333333333</v>
      </c>
      <c r="AQ44" s="10">
        <v>5.4333333333333327</v>
      </c>
      <c r="AR44" s="10">
        <v>4.9833333333333334</v>
      </c>
      <c r="AS44" s="10">
        <v>4.5583333333333327</v>
      </c>
      <c r="AT44" s="10">
        <v>4.3500000000000005</v>
      </c>
      <c r="AU44" s="10">
        <v>5.375</v>
      </c>
      <c r="AV44" s="10">
        <v>7.9416666666666664</v>
      </c>
      <c r="AW44" s="10">
        <v>8.4416666666666647</v>
      </c>
      <c r="AX44" s="10">
        <v>7.95</v>
      </c>
      <c r="AY44" s="10">
        <v>7.7454545454545443</v>
      </c>
      <c r="BB44" s="10">
        <f t="shared" si="6"/>
        <v>8.4416666666666647</v>
      </c>
      <c r="BC44" s="10">
        <f t="shared" si="7"/>
        <v>-0.20454545454545592</v>
      </c>
      <c r="BE44" s="31">
        <f t="shared" si="8"/>
        <v>4.0916666666666641</v>
      </c>
      <c r="BF44" s="31">
        <f t="shared" si="9"/>
        <v>-0.69621212121212039</v>
      </c>
      <c r="BG44" s="31">
        <f t="shared" si="10"/>
        <v>4.4166666666666687</v>
      </c>
      <c r="BH44" s="31">
        <f t="shared" si="11"/>
        <v>-2.0666666666666682</v>
      </c>
      <c r="BI44" s="31">
        <f t="shared" si="12"/>
        <v>2.9749999999999988</v>
      </c>
      <c r="BJ44" s="31">
        <f t="shared" si="13"/>
        <v>-1.3499999999999988</v>
      </c>
      <c r="BK44" s="31">
        <f t="shared" si="14"/>
        <v>1.5250000000000004</v>
      </c>
      <c r="BL44" s="31">
        <f t="shared" si="15"/>
        <v>-0.72499999999999964</v>
      </c>
      <c r="BM44" s="31"/>
      <c r="BN44" s="31"/>
      <c r="BO44" s="31"/>
      <c r="BP44" s="31"/>
      <c r="BQ44" s="31"/>
      <c r="BR44" s="31"/>
      <c r="BS44" s="31"/>
      <c r="BT44" s="31"/>
      <c r="CM44" s="32" t="s">
        <v>330</v>
      </c>
      <c r="CN44" s="8" t="s">
        <v>39</v>
      </c>
      <c r="CO44" s="2">
        <v>-2.0666666666666682</v>
      </c>
      <c r="CP44" s="2">
        <v>4.4166666666666687</v>
      </c>
      <c r="CQ44" s="2">
        <v>0</v>
      </c>
      <c r="CR44" s="2">
        <v>0</v>
      </c>
    </row>
    <row r="45" spans="1:96" ht="14.4" x14ac:dyDescent="0.3">
      <c r="A45" s="32" t="s">
        <v>331</v>
      </c>
      <c r="B45" s="8" t="s">
        <v>40</v>
      </c>
      <c r="C45" s="8">
        <v>0.85769317360816499</v>
      </c>
      <c r="D45" s="12">
        <f t="shared" si="2"/>
        <v>22.924999999999997</v>
      </c>
      <c r="E45" s="12">
        <f t="shared" si="3"/>
        <v>3.4249999999999936</v>
      </c>
      <c r="F45" s="12">
        <f t="shared" si="4"/>
        <v>-8.5499999999999972</v>
      </c>
      <c r="G45" s="12">
        <f t="shared" si="5"/>
        <v>-2.4963503649635075</v>
      </c>
      <c r="H45" s="12"/>
      <c r="I45" s="9"/>
      <c r="J45" s="9"/>
      <c r="K45" s="9"/>
      <c r="L45" s="9"/>
      <c r="M45" s="9"/>
      <c r="N45" s="9"/>
      <c r="O45" s="10">
        <v>19.500000000000004</v>
      </c>
      <c r="P45" s="10">
        <v>19.991666666666664</v>
      </c>
      <c r="Q45" s="10">
        <v>17.991666666666671</v>
      </c>
      <c r="R45" s="10">
        <v>17.05</v>
      </c>
      <c r="S45" s="10">
        <v>17.083333333333336</v>
      </c>
      <c r="T45" s="10">
        <v>19.841666666666665</v>
      </c>
      <c r="U45" s="10">
        <v>22.924999999999997</v>
      </c>
      <c r="V45" s="10">
        <v>23.375</v>
      </c>
      <c r="W45" s="10">
        <v>20.691666666666666</v>
      </c>
      <c r="X45" s="10">
        <v>21.683333333333334</v>
      </c>
      <c r="Y45" s="10">
        <v>18.908333333333335</v>
      </c>
      <c r="Z45" s="10">
        <v>16.808333333333326</v>
      </c>
      <c r="AA45" s="10">
        <v>15</v>
      </c>
      <c r="AB45" s="10">
        <v>14.6</v>
      </c>
      <c r="AC45" s="10">
        <v>14.375</v>
      </c>
      <c r="AD45" s="10">
        <v>16.008333333333336</v>
      </c>
      <c r="AE45" s="10">
        <v>16.691666666666666</v>
      </c>
      <c r="AF45" s="10">
        <v>17.000000000000004</v>
      </c>
      <c r="AG45" s="10">
        <v>14.508333333333333</v>
      </c>
      <c r="AH45" s="10">
        <v>13.691666666666668</v>
      </c>
      <c r="AI45" s="10">
        <v>13.458333333333334</v>
      </c>
      <c r="AJ45" s="10">
        <v>13.433333333333335</v>
      </c>
      <c r="AK45" s="10">
        <v>13.299999999999999</v>
      </c>
      <c r="AL45" s="10">
        <v>11.691666666666665</v>
      </c>
      <c r="AM45" s="10">
        <v>10.166666666666666</v>
      </c>
      <c r="AN45" s="10">
        <v>11.35</v>
      </c>
      <c r="AO45" s="10">
        <v>12.250000000000002</v>
      </c>
      <c r="AP45" s="10">
        <v>11.975000000000001</v>
      </c>
      <c r="AQ45" s="10">
        <v>10.566666666666668</v>
      </c>
      <c r="AR45" s="10">
        <v>11.291666666666666</v>
      </c>
      <c r="AS45" s="10">
        <v>10.433333333333332</v>
      </c>
      <c r="AT45" s="10">
        <v>10.908333333333333</v>
      </c>
      <c r="AU45" s="10">
        <v>11.54166666666667</v>
      </c>
      <c r="AV45" s="10">
        <v>15.074999999999998</v>
      </c>
      <c r="AW45" s="10">
        <v>16.083333333333336</v>
      </c>
      <c r="AX45" s="10">
        <v>15.725000000000001</v>
      </c>
      <c r="AY45" s="10">
        <v>14.209090909090913</v>
      </c>
      <c r="BB45" s="10">
        <f t="shared" si="6"/>
        <v>16.083333333333336</v>
      </c>
      <c r="BC45" s="10">
        <f t="shared" si="7"/>
        <v>-1.5159090909090889</v>
      </c>
      <c r="BE45" s="31">
        <f t="shared" si="8"/>
        <v>5.1750000000000025</v>
      </c>
      <c r="BF45" s="31">
        <f t="shared" si="9"/>
        <v>-1.8742424242424232</v>
      </c>
      <c r="BG45" s="31">
        <f t="shared" si="10"/>
        <v>5.8749999999999964</v>
      </c>
      <c r="BH45" s="31">
        <f t="shared" si="11"/>
        <v>-2.2333333333333307</v>
      </c>
      <c r="BI45" s="31">
        <f t="shared" si="12"/>
        <v>2.0916666666666668</v>
      </c>
      <c r="BJ45" s="31">
        <f t="shared" si="13"/>
        <v>-2.1833333333333336</v>
      </c>
      <c r="BK45" s="31">
        <f t="shared" si="14"/>
        <v>1.8083333333333353</v>
      </c>
      <c r="BL45" s="31">
        <f t="shared" si="15"/>
        <v>-0.68333333333333535</v>
      </c>
      <c r="BM45" s="31"/>
      <c r="BN45" s="31"/>
      <c r="BO45" s="31"/>
      <c r="BP45" s="31"/>
      <c r="BQ45" s="31"/>
      <c r="BR45" s="31"/>
      <c r="BS45" s="31"/>
      <c r="BT45" s="31"/>
      <c r="CM45" s="32" t="s">
        <v>331</v>
      </c>
      <c r="CN45" s="8" t="s">
        <v>40</v>
      </c>
      <c r="CO45" s="2">
        <v>-2.2333333333333307</v>
      </c>
      <c r="CP45" s="2">
        <v>5.8749999999999964</v>
      </c>
      <c r="CQ45" s="2">
        <v>0</v>
      </c>
      <c r="CR45" s="2">
        <v>0</v>
      </c>
    </row>
    <row r="46" spans="1:96" ht="14.4" x14ac:dyDescent="0.3">
      <c r="A46" s="32" t="s">
        <v>332</v>
      </c>
      <c r="B46" s="8" t="s">
        <v>41</v>
      </c>
      <c r="C46" s="8">
        <v>0.76391067061131601</v>
      </c>
      <c r="D46" s="12">
        <f t="shared" si="2"/>
        <v>9.35</v>
      </c>
      <c r="E46" s="12">
        <f t="shared" si="3"/>
        <v>1.3333333333333321</v>
      </c>
      <c r="F46" s="12">
        <f t="shared" si="4"/>
        <v>-3.2249999999999996</v>
      </c>
      <c r="G46" s="12">
        <f t="shared" si="5"/>
        <v>-2.418750000000002</v>
      </c>
      <c r="H46" s="12"/>
      <c r="I46" s="9"/>
      <c r="J46" s="9"/>
      <c r="K46" s="9"/>
      <c r="L46" s="9"/>
      <c r="M46" s="9"/>
      <c r="N46" s="9"/>
      <c r="O46" s="10">
        <v>8.0166666666666675</v>
      </c>
      <c r="P46" s="10">
        <v>7.6749999999999998</v>
      </c>
      <c r="Q46" s="10">
        <v>6.458333333333333</v>
      </c>
      <c r="R46" s="10">
        <v>6.291666666666667</v>
      </c>
      <c r="S46" s="10">
        <v>7.041666666666667</v>
      </c>
      <c r="T46" s="10">
        <v>7.9666666666666659</v>
      </c>
      <c r="U46" s="10">
        <v>9.35</v>
      </c>
      <c r="V46" s="10">
        <v>8.3750000000000018</v>
      </c>
      <c r="W46" s="10">
        <v>5.6833333333333336</v>
      </c>
      <c r="X46" s="10">
        <v>4.4416666666666664</v>
      </c>
      <c r="Y46" s="10">
        <v>4.041666666666667</v>
      </c>
      <c r="Z46" s="10">
        <v>3.5583333333333336</v>
      </c>
      <c r="AA46" s="10">
        <v>3.0333333333333332</v>
      </c>
      <c r="AB46" s="10">
        <v>4</v>
      </c>
      <c r="AC46" s="10">
        <v>6.125</v>
      </c>
      <c r="AD46" s="10">
        <v>8.1166666666666671</v>
      </c>
      <c r="AE46" s="10">
        <v>8.875</v>
      </c>
      <c r="AF46" s="10">
        <v>7.9416666666666664</v>
      </c>
      <c r="AG46" s="10">
        <v>6.833333333333333</v>
      </c>
      <c r="AH46" s="10">
        <v>6.1333333333333337</v>
      </c>
      <c r="AI46" s="10">
        <v>5.3583333333333334</v>
      </c>
      <c r="AJ46" s="10">
        <v>5.1833333333333336</v>
      </c>
      <c r="AK46" s="10">
        <v>4.5916666666666668</v>
      </c>
      <c r="AL46" s="10">
        <v>4.2000000000000011</v>
      </c>
      <c r="AM46" s="10">
        <v>4.2</v>
      </c>
      <c r="AN46" s="10">
        <v>4.5333333333333341</v>
      </c>
      <c r="AO46" s="10">
        <v>5.0750000000000002</v>
      </c>
      <c r="AP46" s="10">
        <v>5.416666666666667</v>
      </c>
      <c r="AQ46" s="10">
        <v>5.2416666666666671</v>
      </c>
      <c r="AR46" s="10">
        <v>5.0750000000000011</v>
      </c>
      <c r="AS46" s="10">
        <v>5.0333333333333332</v>
      </c>
      <c r="AT46" s="10">
        <v>5.2249999999999996</v>
      </c>
      <c r="AU46" s="10">
        <v>7.7416666666666663</v>
      </c>
      <c r="AV46" s="10">
        <v>10.883333333333333</v>
      </c>
      <c r="AW46" s="10">
        <v>11.674999999999997</v>
      </c>
      <c r="AX46" s="10">
        <v>11.266666666666667</v>
      </c>
      <c r="AY46" s="10">
        <v>10.80909090909091</v>
      </c>
      <c r="BB46" s="10">
        <f t="shared" si="6"/>
        <v>11.674999999999997</v>
      </c>
      <c r="BC46" s="10">
        <f t="shared" si="7"/>
        <v>-0.45757575757575708</v>
      </c>
      <c r="BE46" s="31">
        <f t="shared" si="8"/>
        <v>6.4499999999999975</v>
      </c>
      <c r="BF46" s="31">
        <f t="shared" si="9"/>
        <v>-0.86590909090908674</v>
      </c>
      <c r="BG46" s="31">
        <f t="shared" si="10"/>
        <v>3.0583333333333327</v>
      </c>
      <c r="BH46" s="31">
        <f t="shared" si="11"/>
        <v>-3.6666666666666661</v>
      </c>
      <c r="BI46" s="31">
        <f t="shared" si="12"/>
        <v>4.875</v>
      </c>
      <c r="BJ46" s="31">
        <f t="shared" si="13"/>
        <v>-2.041666666666667</v>
      </c>
      <c r="BK46" s="31">
        <f t="shared" si="14"/>
        <v>1.2166666666666668</v>
      </c>
      <c r="BL46" s="31">
        <f t="shared" si="15"/>
        <v>-0.3416666666666659</v>
      </c>
      <c r="BM46" s="31"/>
      <c r="BN46" s="31"/>
      <c r="BO46" s="31"/>
      <c r="BP46" s="31"/>
      <c r="BQ46" s="31"/>
      <c r="BR46" s="31"/>
      <c r="BS46" s="31"/>
      <c r="BT46" s="31"/>
      <c r="CM46" s="32" t="s">
        <v>332</v>
      </c>
      <c r="CN46" s="8" t="s">
        <v>41</v>
      </c>
      <c r="CO46" s="2">
        <v>-3.6666666666666661</v>
      </c>
      <c r="CP46" s="2">
        <v>3.0583333333333327</v>
      </c>
      <c r="CQ46" s="2">
        <v>0</v>
      </c>
      <c r="CR46" s="2">
        <v>0</v>
      </c>
    </row>
    <row r="47" spans="1:96" ht="14.4" x14ac:dyDescent="0.3">
      <c r="A47" s="32" t="s">
        <v>333</v>
      </c>
      <c r="B47" s="8" t="s">
        <v>42</v>
      </c>
      <c r="C47" s="8">
        <v>0.62269552410523898</v>
      </c>
      <c r="D47" s="12">
        <f t="shared" si="2"/>
        <v>10.858333333333333</v>
      </c>
      <c r="E47" s="12">
        <f t="shared" si="3"/>
        <v>3.8583333333333325</v>
      </c>
      <c r="F47" s="12">
        <f t="shared" si="4"/>
        <v>-6.041666666666667</v>
      </c>
      <c r="G47" s="12">
        <f t="shared" si="5"/>
        <v>-1.5658747300215987</v>
      </c>
      <c r="H47" s="12"/>
      <c r="I47" s="9"/>
      <c r="J47" s="9"/>
      <c r="K47" s="9"/>
      <c r="L47" s="9"/>
      <c r="M47" s="9"/>
      <c r="N47" s="9"/>
      <c r="O47" s="10">
        <v>7</v>
      </c>
      <c r="P47" s="10">
        <v>6.666666666666667</v>
      </c>
      <c r="Q47" s="10">
        <v>5.5333333333333341</v>
      </c>
      <c r="R47" s="10">
        <v>4.9416666666666673</v>
      </c>
      <c r="S47" s="10">
        <v>6.6249999999999991</v>
      </c>
      <c r="T47" s="10">
        <v>7.95</v>
      </c>
      <c r="U47" s="10">
        <v>10.858333333333333</v>
      </c>
      <c r="V47" s="10">
        <v>9.6916666666666647</v>
      </c>
      <c r="W47" s="10">
        <v>6.8</v>
      </c>
      <c r="X47" s="10">
        <v>6.6416666666666657</v>
      </c>
      <c r="Y47" s="10">
        <v>6.2249999999999988</v>
      </c>
      <c r="Z47" s="10">
        <v>5.2333333333333334</v>
      </c>
      <c r="AA47" s="10">
        <v>4.5999999999999996</v>
      </c>
      <c r="AB47" s="10">
        <v>4.583333333333333</v>
      </c>
      <c r="AC47" s="10">
        <v>4.8166666666666655</v>
      </c>
      <c r="AD47" s="10">
        <v>6.0333333333333341</v>
      </c>
      <c r="AE47" s="10">
        <v>6.6166666666666671</v>
      </c>
      <c r="AF47" s="10">
        <v>7.2083333333333348</v>
      </c>
      <c r="AG47" s="10">
        <v>6.0666666666666664</v>
      </c>
      <c r="AH47" s="10">
        <v>5.0500000000000016</v>
      </c>
      <c r="AI47" s="10">
        <v>5.6166666666666671</v>
      </c>
      <c r="AJ47" s="10">
        <v>4.4083333333333332</v>
      </c>
      <c r="AK47" s="10">
        <v>3.5499999999999994</v>
      </c>
      <c r="AL47" s="10">
        <v>4.0250000000000004</v>
      </c>
      <c r="AM47" s="10">
        <v>3.5833333333333339</v>
      </c>
      <c r="AN47" s="10">
        <v>5.208333333333333</v>
      </c>
      <c r="AO47" s="10">
        <v>5.9583333333333321</v>
      </c>
      <c r="AP47" s="10">
        <v>6.7249999999999988</v>
      </c>
      <c r="AQ47" s="10">
        <v>6.8583333333333343</v>
      </c>
      <c r="AR47" s="10">
        <v>6.7749999999999995</v>
      </c>
      <c r="AS47" s="10">
        <v>6.3916666666666657</v>
      </c>
      <c r="AT47" s="10">
        <v>5.583333333333333</v>
      </c>
      <c r="AU47" s="10">
        <v>6.8083333333333336</v>
      </c>
      <c r="AV47" s="10">
        <v>11.508333333333335</v>
      </c>
      <c r="AW47" s="10">
        <v>11.183333333333335</v>
      </c>
      <c r="AX47" s="10">
        <v>10.275</v>
      </c>
      <c r="AY47" s="10">
        <v>9.0818181818181802</v>
      </c>
      <c r="BB47" s="10">
        <f t="shared" si="6"/>
        <v>11.183333333333335</v>
      </c>
      <c r="BC47" s="10">
        <f t="shared" si="7"/>
        <v>-1.1931818181818201</v>
      </c>
      <c r="BE47" s="31">
        <f t="shared" si="8"/>
        <v>5.6000000000000023</v>
      </c>
      <c r="BF47" s="31">
        <f t="shared" si="9"/>
        <v>-2.1015151515151551</v>
      </c>
      <c r="BG47" s="31">
        <f t="shared" si="10"/>
        <v>5.9166666666666652</v>
      </c>
      <c r="BH47" s="31">
        <f t="shared" si="11"/>
        <v>-4.0583333333333327</v>
      </c>
      <c r="BI47" s="31">
        <f t="shared" si="12"/>
        <v>2.0333333333333341</v>
      </c>
      <c r="BJ47" s="31">
        <f t="shared" si="13"/>
        <v>-0.55000000000000071</v>
      </c>
      <c r="BK47" s="31">
        <f t="shared" si="14"/>
        <v>3.1416666666666648</v>
      </c>
      <c r="BL47" s="31">
        <f t="shared" si="15"/>
        <v>5.0000000000000711E-2</v>
      </c>
      <c r="BM47" s="31"/>
      <c r="BN47" s="31"/>
      <c r="BO47" s="31"/>
      <c r="BP47" s="31"/>
      <c r="BQ47" s="31"/>
      <c r="BR47" s="31"/>
      <c r="BS47" s="31"/>
      <c r="BT47" s="31"/>
      <c r="CM47" s="32" t="s">
        <v>333</v>
      </c>
      <c r="CN47" s="8" t="s">
        <v>42</v>
      </c>
      <c r="CO47" s="2">
        <v>-4.0583333333333327</v>
      </c>
      <c r="CP47" s="2">
        <v>5.9166666666666652</v>
      </c>
      <c r="CQ47" s="2">
        <v>0</v>
      </c>
      <c r="CR47" s="2">
        <v>0</v>
      </c>
    </row>
    <row r="48" spans="1:96" ht="14.4" x14ac:dyDescent="0.3">
      <c r="A48" s="32" t="s">
        <v>334</v>
      </c>
      <c r="B48" s="8" t="s">
        <v>43</v>
      </c>
      <c r="C48" s="8">
        <v>0.70855966586482599</v>
      </c>
      <c r="D48" s="12">
        <f t="shared" si="2"/>
        <v>5.4916666666666671</v>
      </c>
      <c r="E48" s="12">
        <f t="shared" si="3"/>
        <v>2.0833333333333339</v>
      </c>
      <c r="F48" s="12">
        <f t="shared" si="4"/>
        <v>-1.7500000000000004</v>
      </c>
      <c r="G48" s="12">
        <f t="shared" si="5"/>
        <v>-0.84</v>
      </c>
      <c r="H48" s="12"/>
      <c r="I48" s="9"/>
      <c r="J48" s="9"/>
      <c r="K48" s="9"/>
      <c r="L48" s="9"/>
      <c r="M48" s="9"/>
      <c r="N48" s="9"/>
      <c r="O48" s="10">
        <v>3.4083333333333332</v>
      </c>
      <c r="P48" s="10">
        <v>3.4500000000000006</v>
      </c>
      <c r="Q48" s="10">
        <v>3.2583333333333333</v>
      </c>
      <c r="R48" s="10">
        <v>3.4250000000000003</v>
      </c>
      <c r="S48" s="10">
        <v>4.7583333333333337</v>
      </c>
      <c r="T48" s="10">
        <v>4.8</v>
      </c>
      <c r="U48" s="10">
        <v>5.4916666666666671</v>
      </c>
      <c r="V48" s="10">
        <v>5.3</v>
      </c>
      <c r="W48" s="10">
        <v>4.4666666666666668</v>
      </c>
      <c r="X48" s="10">
        <v>4.833333333333333</v>
      </c>
      <c r="Y48" s="10">
        <v>4.6749999999999998</v>
      </c>
      <c r="Z48" s="10">
        <v>4.383333333333332</v>
      </c>
      <c r="AA48" s="10">
        <v>4.2083333333333339</v>
      </c>
      <c r="AB48" s="10">
        <v>4.0166666666666666</v>
      </c>
      <c r="AC48" s="10">
        <v>3.7416666666666667</v>
      </c>
      <c r="AD48" s="10">
        <v>3.5833333333333335</v>
      </c>
      <c r="AE48" s="10">
        <v>3.5500000000000007</v>
      </c>
      <c r="AF48" s="10">
        <v>3.5333333333333332</v>
      </c>
      <c r="AG48" s="10">
        <v>3.3499999999999996</v>
      </c>
      <c r="AH48" s="10">
        <v>3.2416666666666667</v>
      </c>
      <c r="AI48" s="10">
        <v>3.3916666666666657</v>
      </c>
      <c r="AJ48" s="10">
        <v>3.0583333333333336</v>
      </c>
      <c r="AK48" s="10">
        <v>2.9666666666666668</v>
      </c>
      <c r="AL48" s="10">
        <v>2.8333333333333326</v>
      </c>
      <c r="AM48" s="10">
        <v>2.6750000000000003</v>
      </c>
      <c r="AN48" s="10">
        <v>3.0916666666666668</v>
      </c>
      <c r="AO48" s="10">
        <v>3.3166666666666664</v>
      </c>
      <c r="AP48" s="10">
        <v>3.5416666666666674</v>
      </c>
      <c r="AQ48" s="10">
        <v>3.6749999999999989</v>
      </c>
      <c r="AR48" s="10">
        <v>3.65</v>
      </c>
      <c r="AS48" s="10">
        <v>3.1416666666666662</v>
      </c>
      <c r="AT48" s="10">
        <v>2.875</v>
      </c>
      <c r="AU48" s="10">
        <v>3.0333333333333337</v>
      </c>
      <c r="AV48" s="10">
        <v>5.1416666666666666</v>
      </c>
      <c r="AW48" s="10">
        <v>5.0333333333333323</v>
      </c>
      <c r="AX48" s="10">
        <v>4.6583333333333323</v>
      </c>
      <c r="AY48" s="10">
        <v>4.3454545454545448</v>
      </c>
      <c r="BB48" s="10">
        <f t="shared" si="6"/>
        <v>5.0333333333333323</v>
      </c>
      <c r="BC48" s="10">
        <f t="shared" si="7"/>
        <v>-0.31287878787878753</v>
      </c>
      <c r="BE48" s="31">
        <f t="shared" si="8"/>
        <v>2.1583333333333323</v>
      </c>
      <c r="BF48" s="31">
        <f t="shared" si="9"/>
        <v>-0.68787878787878753</v>
      </c>
      <c r="BG48" s="31">
        <f t="shared" si="10"/>
        <v>2.0666666666666669</v>
      </c>
      <c r="BH48" s="31">
        <f t="shared" si="11"/>
        <v>-1.0250000000000004</v>
      </c>
      <c r="BI48" s="31">
        <f t="shared" si="12"/>
        <v>-0.4666666666666659</v>
      </c>
      <c r="BJ48" s="31">
        <f t="shared" si="13"/>
        <v>-0.20000000000000107</v>
      </c>
      <c r="BK48" s="31">
        <f t="shared" si="14"/>
        <v>0.86666666666666714</v>
      </c>
      <c r="BL48" s="31">
        <f t="shared" si="15"/>
        <v>0.1083333333333325</v>
      </c>
      <c r="BM48" s="31"/>
      <c r="BN48" s="31"/>
      <c r="BO48" s="31"/>
      <c r="BP48" s="31"/>
      <c r="BQ48" s="31"/>
      <c r="BR48" s="31"/>
      <c r="BS48" s="31"/>
      <c r="BT48" s="31"/>
      <c r="CM48" s="32" t="s">
        <v>334</v>
      </c>
      <c r="CN48" s="8" t="s">
        <v>43</v>
      </c>
      <c r="CO48" s="2">
        <v>-1.0250000000000004</v>
      </c>
      <c r="CP48" s="2">
        <v>2.0666666666666669</v>
      </c>
      <c r="CQ48" s="2">
        <v>0</v>
      </c>
      <c r="CR48" s="2">
        <v>0</v>
      </c>
    </row>
    <row r="49" spans="1:96" ht="14.4" x14ac:dyDescent="0.3">
      <c r="A49" s="32" t="s">
        <v>335</v>
      </c>
      <c r="B49" s="8" t="s">
        <v>44</v>
      </c>
      <c r="C49" s="8">
        <v>0.71840009492617596</v>
      </c>
      <c r="D49" s="12">
        <f t="shared" si="2"/>
        <v>11.683333333333332</v>
      </c>
      <c r="E49" s="12">
        <f t="shared" si="3"/>
        <v>5.4749999999999988</v>
      </c>
      <c r="F49" s="12">
        <f t="shared" si="4"/>
        <v>-6.174999999999998</v>
      </c>
      <c r="G49" s="12">
        <f t="shared" si="5"/>
        <v>-1.1278538812785388</v>
      </c>
      <c r="H49" s="12"/>
      <c r="I49" s="9"/>
      <c r="J49" s="9"/>
      <c r="K49" s="9"/>
      <c r="L49" s="9"/>
      <c r="M49" s="9"/>
      <c r="N49" s="9"/>
      <c r="O49" s="10">
        <v>6.208333333333333</v>
      </c>
      <c r="P49" s="10">
        <v>6.3583333333333316</v>
      </c>
      <c r="Q49" s="10">
        <v>5.8999999999999995</v>
      </c>
      <c r="R49" s="10">
        <v>6.0583333333333345</v>
      </c>
      <c r="S49" s="10">
        <v>7.583333333333333</v>
      </c>
      <c r="T49" s="10">
        <v>9.0000000000000018</v>
      </c>
      <c r="U49" s="10">
        <v>11.683333333333332</v>
      </c>
      <c r="V49" s="10">
        <v>11.574999999999998</v>
      </c>
      <c r="W49" s="10">
        <v>9.0083333333333329</v>
      </c>
      <c r="X49" s="10">
        <v>8.2499999999999982</v>
      </c>
      <c r="Y49" s="10">
        <v>7.9750000000000005</v>
      </c>
      <c r="Z49" s="10">
        <v>6.7749999999999995</v>
      </c>
      <c r="AA49" s="10">
        <v>5.916666666666667</v>
      </c>
      <c r="AB49" s="10">
        <v>5.2416666666666663</v>
      </c>
      <c r="AC49" s="10">
        <v>5.5083333333333337</v>
      </c>
      <c r="AD49" s="10">
        <v>6.7083333333333348</v>
      </c>
      <c r="AE49" s="10">
        <v>6.5</v>
      </c>
      <c r="AF49" s="10">
        <v>5.958333333333333</v>
      </c>
      <c r="AG49" s="10">
        <v>5.0583333333333327</v>
      </c>
      <c r="AH49" s="10">
        <v>5.3583333333333343</v>
      </c>
      <c r="AI49" s="10">
        <v>5.3583333333333334</v>
      </c>
      <c r="AJ49" s="10">
        <v>5.3249999999999993</v>
      </c>
      <c r="AK49" s="10">
        <v>4.5083333333333337</v>
      </c>
      <c r="AL49" s="10">
        <v>4.166666666666667</v>
      </c>
      <c r="AM49" s="10">
        <v>4.0000000000000009</v>
      </c>
      <c r="AN49" s="10">
        <v>4.7250000000000005</v>
      </c>
      <c r="AO49" s="10">
        <v>5.2833333333333341</v>
      </c>
      <c r="AP49" s="10">
        <v>5.6749999999999998</v>
      </c>
      <c r="AQ49" s="10">
        <v>5.4416666666666664</v>
      </c>
      <c r="AR49" s="10">
        <v>5.55</v>
      </c>
      <c r="AS49" s="10">
        <v>5.208333333333333</v>
      </c>
      <c r="AT49" s="10">
        <v>4.7583333333333329</v>
      </c>
      <c r="AU49" s="10">
        <v>6.6500000000000012</v>
      </c>
      <c r="AV49" s="10">
        <v>10.483333333333333</v>
      </c>
      <c r="AW49" s="10">
        <v>9.7666666666666675</v>
      </c>
      <c r="AX49" s="10">
        <v>9.2000000000000011</v>
      </c>
      <c r="AY49" s="10">
        <v>8.0727272727272723</v>
      </c>
      <c r="BB49" s="10">
        <f t="shared" si="6"/>
        <v>9.7666666666666675</v>
      </c>
      <c r="BC49" s="10">
        <f t="shared" si="7"/>
        <v>-1.1272727272727288</v>
      </c>
      <c r="BE49" s="31">
        <f t="shared" si="8"/>
        <v>5.0083333333333346</v>
      </c>
      <c r="BF49" s="31">
        <f t="shared" si="9"/>
        <v>-1.6939393939393952</v>
      </c>
      <c r="BG49" s="31">
        <f t="shared" si="10"/>
        <v>5.6249999999999973</v>
      </c>
      <c r="BH49" s="31">
        <f t="shared" si="11"/>
        <v>-2.6749999999999989</v>
      </c>
      <c r="BI49" s="31">
        <f t="shared" si="12"/>
        <v>1.2583333333333337</v>
      </c>
      <c r="BJ49" s="31">
        <f t="shared" si="13"/>
        <v>-1.4416666666666673</v>
      </c>
      <c r="BK49" s="31">
        <f t="shared" si="14"/>
        <v>1.6749999999999989</v>
      </c>
      <c r="BL49" s="31">
        <f t="shared" si="15"/>
        <v>-0.125</v>
      </c>
      <c r="BM49" s="31"/>
      <c r="BN49" s="31"/>
      <c r="BO49" s="31"/>
      <c r="BP49" s="31"/>
      <c r="BQ49" s="31"/>
      <c r="BR49" s="31"/>
      <c r="BS49" s="31"/>
      <c r="BT49" s="31"/>
      <c r="CM49" s="32" t="s">
        <v>335</v>
      </c>
      <c r="CN49" s="8" t="s">
        <v>44</v>
      </c>
      <c r="CO49" s="2">
        <v>-2.6749999999999989</v>
      </c>
      <c r="CP49" s="2">
        <v>5.6249999999999973</v>
      </c>
      <c r="CQ49" s="2">
        <v>0</v>
      </c>
      <c r="CR49" s="2">
        <v>0</v>
      </c>
    </row>
    <row r="50" spans="1:96" ht="14.4" x14ac:dyDescent="0.3">
      <c r="A50" s="32" t="s">
        <v>336</v>
      </c>
      <c r="B50" s="8" t="s">
        <v>45</v>
      </c>
      <c r="C50" s="8">
        <v>0.47829368437341502</v>
      </c>
      <c r="D50" s="12">
        <f t="shared" si="2"/>
        <v>6.916666666666667</v>
      </c>
      <c r="E50" s="12">
        <f t="shared" si="3"/>
        <v>1.1000000000000014</v>
      </c>
      <c r="F50" s="12">
        <f t="shared" si="4"/>
        <v>-0.49166666666666714</v>
      </c>
      <c r="G50" s="12">
        <f t="shared" si="5"/>
        <v>-0.44696969696969685</v>
      </c>
      <c r="H50" s="12"/>
      <c r="I50" s="9"/>
      <c r="J50" s="9"/>
      <c r="K50" s="9"/>
      <c r="L50" s="9"/>
      <c r="M50" s="9"/>
      <c r="N50" s="9"/>
      <c r="O50" s="10">
        <v>5.8166666666666655</v>
      </c>
      <c r="P50" s="10">
        <v>5.3666666666666663</v>
      </c>
      <c r="Q50" s="10">
        <v>4.8166666666666673</v>
      </c>
      <c r="R50" s="10">
        <v>4.458333333333333</v>
      </c>
      <c r="S50" s="10">
        <v>5.1666666666666652</v>
      </c>
      <c r="T50" s="10">
        <v>5.3416666666666659</v>
      </c>
      <c r="U50" s="10">
        <v>6.916666666666667</v>
      </c>
      <c r="V50" s="10">
        <v>7.8916666666666657</v>
      </c>
      <c r="W50" s="10">
        <v>6.2583333333333337</v>
      </c>
      <c r="X50" s="10">
        <v>6.7833333333333341</v>
      </c>
      <c r="Y50" s="10">
        <v>8.9916666666666671</v>
      </c>
      <c r="Z50" s="10">
        <v>8.5250000000000004</v>
      </c>
      <c r="AA50" s="10">
        <v>7.4166666666666652</v>
      </c>
      <c r="AB50" s="10">
        <v>6.7166666666666659</v>
      </c>
      <c r="AC50" s="10">
        <v>6.4249999999999998</v>
      </c>
      <c r="AD50" s="10">
        <v>7.0249999999999995</v>
      </c>
      <c r="AE50" s="10">
        <v>7.6083333333333343</v>
      </c>
      <c r="AF50" s="10">
        <v>7.1916666666666673</v>
      </c>
      <c r="AG50" s="10">
        <v>6.5583333333333327</v>
      </c>
      <c r="AH50" s="10">
        <v>6.125</v>
      </c>
      <c r="AI50" s="10">
        <v>5.7750000000000012</v>
      </c>
      <c r="AJ50" s="10">
        <v>5.3499999999999988</v>
      </c>
      <c r="AK50" s="10">
        <v>4.9416666666666664</v>
      </c>
      <c r="AL50" s="10">
        <v>4.7250000000000005</v>
      </c>
      <c r="AM50" s="10">
        <v>4.3833333333333337</v>
      </c>
      <c r="AN50" s="10">
        <v>5.0166666666666666</v>
      </c>
      <c r="AO50" s="10">
        <v>6.375</v>
      </c>
      <c r="AP50" s="10">
        <v>6.7</v>
      </c>
      <c r="AQ50" s="10">
        <v>6.0166666666666657</v>
      </c>
      <c r="AR50" s="10">
        <v>5.375</v>
      </c>
      <c r="AS50" s="10">
        <v>4.916666666666667</v>
      </c>
      <c r="AT50" s="10">
        <v>4.3499999999999996</v>
      </c>
      <c r="AU50" s="10">
        <v>4.9333333333333345</v>
      </c>
      <c r="AV50" s="10">
        <v>7.4999999999999991</v>
      </c>
      <c r="AW50" s="10">
        <v>8.1750000000000007</v>
      </c>
      <c r="AX50" s="10">
        <v>7.9333333333333336</v>
      </c>
      <c r="AY50" s="10">
        <v>6.9090909090909092</v>
      </c>
      <c r="BB50" s="10">
        <f t="shared" si="6"/>
        <v>8.1750000000000007</v>
      </c>
      <c r="BC50" s="10">
        <f t="shared" si="7"/>
        <v>-1.0242424242424244</v>
      </c>
      <c r="BE50" s="31">
        <f t="shared" si="8"/>
        <v>3.8250000000000011</v>
      </c>
      <c r="BF50" s="31">
        <f t="shared" si="9"/>
        <v>-1.2659090909090915</v>
      </c>
      <c r="BG50" s="31">
        <f t="shared" si="10"/>
        <v>2.4583333333333339</v>
      </c>
      <c r="BH50" s="31">
        <f t="shared" si="11"/>
        <v>-0.65833333333333321</v>
      </c>
      <c r="BI50" s="31">
        <f t="shared" si="12"/>
        <v>0.89166666666666838</v>
      </c>
      <c r="BJ50" s="31">
        <f t="shared" si="13"/>
        <v>-1.0500000000000016</v>
      </c>
      <c r="BK50" s="31">
        <f t="shared" si="14"/>
        <v>2.3166666666666664</v>
      </c>
      <c r="BL50" s="31">
        <f t="shared" si="15"/>
        <v>-1.3250000000000002</v>
      </c>
      <c r="BM50" s="31"/>
      <c r="BN50" s="31"/>
      <c r="BO50" s="31"/>
      <c r="BP50" s="31"/>
      <c r="BQ50" s="31"/>
      <c r="BR50" s="31"/>
      <c r="BS50" s="31"/>
      <c r="BT50" s="31"/>
      <c r="CM50" s="32" t="s">
        <v>336</v>
      </c>
      <c r="CN50" s="8" t="s">
        <v>45</v>
      </c>
      <c r="CO50" s="2">
        <v>-0.65833333333333321</v>
      </c>
      <c r="CP50" s="2">
        <v>2.4583333333333339</v>
      </c>
      <c r="CQ50" s="2">
        <v>0</v>
      </c>
      <c r="CR50" s="2">
        <v>0</v>
      </c>
    </row>
    <row r="51" spans="1:96" ht="14.4" x14ac:dyDescent="0.3">
      <c r="A51" s="32" t="s">
        <v>337</v>
      </c>
      <c r="B51" s="8" t="s">
        <v>46</v>
      </c>
      <c r="C51" s="8">
        <v>0.52024927725651804</v>
      </c>
      <c r="D51" s="12">
        <f t="shared" si="2"/>
        <v>8.35</v>
      </c>
      <c r="E51" s="12">
        <f t="shared" si="3"/>
        <v>2.7249999999999996</v>
      </c>
      <c r="F51" s="12">
        <f t="shared" si="4"/>
        <v>-3.8916666666666666</v>
      </c>
      <c r="G51" s="12">
        <f t="shared" si="5"/>
        <v>-1.4281345565749237</v>
      </c>
      <c r="H51" s="12"/>
      <c r="I51" s="9"/>
      <c r="J51" s="9"/>
      <c r="K51" s="9"/>
      <c r="L51" s="9"/>
      <c r="M51" s="9"/>
      <c r="N51" s="9"/>
      <c r="O51" s="10">
        <v>5.625</v>
      </c>
      <c r="P51" s="10">
        <v>5.3083333333333336</v>
      </c>
      <c r="Q51" s="10">
        <v>3.8833333333333333</v>
      </c>
      <c r="R51" s="10">
        <v>4.416666666666667</v>
      </c>
      <c r="S51" s="10">
        <v>6.4666666666666659</v>
      </c>
      <c r="T51" s="10">
        <v>6.5333333333333341</v>
      </c>
      <c r="U51" s="10">
        <v>8.35</v>
      </c>
      <c r="V51" s="10">
        <v>8.9583333333333339</v>
      </c>
      <c r="W51" s="10">
        <v>6.4833333333333343</v>
      </c>
      <c r="X51" s="10">
        <v>6.1166666666666671</v>
      </c>
      <c r="Y51" s="10">
        <v>6.2833333333333341</v>
      </c>
      <c r="Z51" s="10">
        <v>6.2416666666666663</v>
      </c>
      <c r="AA51" s="10">
        <v>4.9499999999999993</v>
      </c>
      <c r="AB51" s="10">
        <v>4.6166666666666671</v>
      </c>
      <c r="AC51" s="10">
        <v>4.458333333333333</v>
      </c>
      <c r="AD51" s="10">
        <v>4.833333333333333</v>
      </c>
      <c r="AE51" s="10">
        <v>4.9333333333333327</v>
      </c>
      <c r="AF51" s="10">
        <v>4.1249999999999991</v>
      </c>
      <c r="AG51" s="10">
        <v>3.8249999999999993</v>
      </c>
      <c r="AH51" s="10">
        <v>3.5249999999999999</v>
      </c>
      <c r="AI51" s="10">
        <v>3.4333333333333331</v>
      </c>
      <c r="AJ51" s="10">
        <v>3.1833333333333331</v>
      </c>
      <c r="AK51" s="10">
        <v>3.6666666666666665</v>
      </c>
      <c r="AL51" s="10">
        <v>3.5666666666666664</v>
      </c>
      <c r="AM51" s="10">
        <v>3.3916666666666671</v>
      </c>
      <c r="AN51" s="10">
        <v>4.3833333333333329</v>
      </c>
      <c r="AO51" s="10">
        <v>5.7499999999999991</v>
      </c>
      <c r="AP51" s="10">
        <v>5.6333333333333337</v>
      </c>
      <c r="AQ51" s="10">
        <v>5.0249999999999995</v>
      </c>
      <c r="AR51" s="10">
        <v>4.1416666666666666</v>
      </c>
      <c r="AS51" s="10">
        <v>2.9749999999999996</v>
      </c>
      <c r="AT51" s="10">
        <v>2.5916666666666663</v>
      </c>
      <c r="AU51" s="10">
        <v>3.4916666666666658</v>
      </c>
      <c r="AV51" s="10">
        <v>7.625</v>
      </c>
      <c r="AW51" s="10">
        <v>8</v>
      </c>
      <c r="AX51" s="10">
        <v>6.7166666666666659</v>
      </c>
      <c r="AY51" s="10">
        <v>5.7</v>
      </c>
      <c r="BB51" s="10">
        <f t="shared" si="6"/>
        <v>8</v>
      </c>
      <c r="BC51" s="10">
        <f t="shared" si="7"/>
        <v>-1.0166666666666657</v>
      </c>
      <c r="BE51" s="31">
        <f t="shared" si="8"/>
        <v>5.4083333333333332</v>
      </c>
      <c r="BF51" s="31">
        <f t="shared" si="9"/>
        <v>-2.2999999999999998</v>
      </c>
      <c r="BG51" s="31">
        <f t="shared" si="10"/>
        <v>3.9333333333333327</v>
      </c>
      <c r="BH51" s="31">
        <f t="shared" si="11"/>
        <v>-1.8666666666666654</v>
      </c>
      <c r="BI51" s="31">
        <f t="shared" si="12"/>
        <v>0.31666666666666554</v>
      </c>
      <c r="BJ51" s="31">
        <f t="shared" si="13"/>
        <v>-1.1083333333333334</v>
      </c>
      <c r="BK51" s="31">
        <f t="shared" si="14"/>
        <v>2.2416666666666667</v>
      </c>
      <c r="BL51" s="31">
        <f t="shared" si="15"/>
        <v>-1.4916666666666671</v>
      </c>
      <c r="BM51" s="31"/>
      <c r="BN51" s="31"/>
      <c r="BO51" s="31"/>
      <c r="BP51" s="31"/>
      <c r="BQ51" s="31"/>
      <c r="BR51" s="31"/>
      <c r="BS51" s="31"/>
      <c r="BT51" s="31"/>
      <c r="CM51" s="32" t="s">
        <v>337</v>
      </c>
      <c r="CN51" s="8" t="s">
        <v>46</v>
      </c>
      <c r="CO51" s="2">
        <v>-1.8666666666666654</v>
      </c>
      <c r="CP51" s="2">
        <v>3.9333333333333327</v>
      </c>
      <c r="CQ51" s="2">
        <v>0</v>
      </c>
      <c r="CR51" s="2">
        <v>0</v>
      </c>
    </row>
    <row r="52" spans="1:96" ht="14.4" x14ac:dyDescent="0.3">
      <c r="A52" s="32" t="s">
        <v>338</v>
      </c>
      <c r="B52" s="8" t="s">
        <v>47</v>
      </c>
      <c r="C52" s="8">
        <v>0.58350330981498499</v>
      </c>
      <c r="D52" s="12">
        <f t="shared" si="2"/>
        <v>7.3166666666666655</v>
      </c>
      <c r="E52" s="12">
        <f t="shared" si="3"/>
        <v>-1.1583333333333341</v>
      </c>
      <c r="F52" s="12">
        <f t="shared" si="4"/>
        <v>-2.333333333333333</v>
      </c>
      <c r="G52" s="12">
        <f t="shared" si="5"/>
        <v>2.0143884892086317</v>
      </c>
      <c r="H52" s="12"/>
      <c r="I52" s="9"/>
      <c r="J52" s="9"/>
      <c r="K52" s="9"/>
      <c r="L52" s="9"/>
      <c r="M52" s="9"/>
      <c r="N52" s="9"/>
      <c r="O52" s="10">
        <v>8.4749999999999996</v>
      </c>
      <c r="P52" s="10">
        <v>7.0916666666666677</v>
      </c>
      <c r="Q52" s="10">
        <v>5.5083333333333337</v>
      </c>
      <c r="R52" s="10">
        <v>4.95</v>
      </c>
      <c r="S52" s="10">
        <v>6.2416666666666671</v>
      </c>
      <c r="T52" s="10">
        <v>5.75</v>
      </c>
      <c r="U52" s="10">
        <v>7.3166666666666655</v>
      </c>
      <c r="V52" s="10">
        <v>6.6999999999999993</v>
      </c>
      <c r="W52" s="10">
        <v>4.9583333333333339</v>
      </c>
      <c r="X52" s="10">
        <v>4.7583333333333337</v>
      </c>
      <c r="Y52" s="10">
        <v>4.4083333333333323</v>
      </c>
      <c r="Z52" s="10">
        <v>3.6999999999999993</v>
      </c>
      <c r="AA52" s="10">
        <v>2.9750000000000001</v>
      </c>
      <c r="AB52" s="10">
        <v>3.5500000000000003</v>
      </c>
      <c r="AC52" s="10">
        <v>4.9833333333333325</v>
      </c>
      <c r="AD52" s="10">
        <v>6.7</v>
      </c>
      <c r="AE52" s="10">
        <v>6.3583333333333343</v>
      </c>
      <c r="AF52" s="10">
        <v>5.1999999999999993</v>
      </c>
      <c r="AG52" s="10">
        <v>4.55</v>
      </c>
      <c r="AH52" s="10">
        <v>4.3249999999999993</v>
      </c>
      <c r="AI52" s="10">
        <v>4.3749999999999991</v>
      </c>
      <c r="AJ52" s="10">
        <v>3.9250000000000003</v>
      </c>
      <c r="AK52" s="10">
        <v>3.1083333333333338</v>
      </c>
      <c r="AL52" s="10">
        <v>2.933333333333334</v>
      </c>
      <c r="AM52" s="10">
        <v>2.6916666666666664</v>
      </c>
      <c r="AN52" s="10">
        <v>3.2583333333333333</v>
      </c>
      <c r="AO52" s="10">
        <v>4.0333333333333332</v>
      </c>
      <c r="AP52" s="10">
        <v>4.458333333333333</v>
      </c>
      <c r="AQ52" s="10">
        <v>3.7083333333333339</v>
      </c>
      <c r="AR52" s="10">
        <v>3.5166666666666675</v>
      </c>
      <c r="AS52" s="10">
        <v>3.7166666666666663</v>
      </c>
      <c r="AT52" s="10">
        <v>3.9416666666666664</v>
      </c>
      <c r="AU52" s="10">
        <v>4.5583333333333336</v>
      </c>
      <c r="AV52" s="10">
        <v>6.8583333333333334</v>
      </c>
      <c r="AW52" s="10">
        <v>6.416666666666667</v>
      </c>
      <c r="AX52" s="10">
        <v>5.6000000000000005</v>
      </c>
      <c r="AY52" s="10">
        <v>5.0090909090909088</v>
      </c>
      <c r="BB52" s="10">
        <f t="shared" si="6"/>
        <v>6.416666666666667</v>
      </c>
      <c r="BC52" s="10">
        <f t="shared" si="7"/>
        <v>-0.59090909090909172</v>
      </c>
      <c r="BE52" s="31">
        <f t="shared" si="8"/>
        <v>2.4750000000000005</v>
      </c>
      <c r="BF52" s="31">
        <f t="shared" si="9"/>
        <v>-1.4075757575757581</v>
      </c>
      <c r="BG52" s="31">
        <f t="shared" si="10"/>
        <v>2.3666666666666654</v>
      </c>
      <c r="BH52" s="31">
        <f t="shared" si="11"/>
        <v>-2.3583333333333316</v>
      </c>
      <c r="BI52" s="31">
        <f t="shared" si="12"/>
        <v>2.808333333333334</v>
      </c>
      <c r="BJ52" s="31">
        <f t="shared" si="13"/>
        <v>-1.8083333333333345</v>
      </c>
      <c r="BK52" s="31">
        <f t="shared" si="14"/>
        <v>1.7666666666666666</v>
      </c>
      <c r="BL52" s="31">
        <f t="shared" si="15"/>
        <v>-0.94166666666666554</v>
      </c>
      <c r="BM52" s="31"/>
      <c r="BN52" s="31"/>
      <c r="BO52" s="31"/>
      <c r="BP52" s="31"/>
      <c r="BQ52" s="31"/>
      <c r="BR52" s="31"/>
      <c r="BS52" s="31"/>
      <c r="BT52" s="31"/>
      <c r="CM52" s="32" t="s">
        <v>338</v>
      </c>
      <c r="CN52" s="8" t="s">
        <v>47</v>
      </c>
      <c r="CO52" s="2">
        <v>-2.3583333333333316</v>
      </c>
      <c r="CP52" s="2">
        <v>2.3666666666666654</v>
      </c>
      <c r="CQ52" s="2">
        <v>0</v>
      </c>
      <c r="CR52" s="2">
        <v>0</v>
      </c>
    </row>
    <row r="53" spans="1:96" ht="14.4" x14ac:dyDescent="0.3">
      <c r="A53" s="32" t="s">
        <v>339</v>
      </c>
      <c r="B53" s="8" t="s">
        <v>48</v>
      </c>
      <c r="C53" s="8">
        <v>0.63134938269823104</v>
      </c>
      <c r="D53" s="12">
        <f t="shared" si="2"/>
        <v>7.3083333333333336</v>
      </c>
      <c r="E53" s="12">
        <f t="shared" si="3"/>
        <v>1.4749999999999988</v>
      </c>
      <c r="F53" s="12">
        <f t="shared" si="4"/>
        <v>-2.8250000000000002</v>
      </c>
      <c r="G53" s="12">
        <f t="shared" si="5"/>
        <v>-1.9152542372881374</v>
      </c>
      <c r="H53" s="12"/>
      <c r="I53" s="9"/>
      <c r="J53" s="9"/>
      <c r="K53" s="9"/>
      <c r="L53" s="9"/>
      <c r="M53" s="9"/>
      <c r="N53" s="9"/>
      <c r="O53" s="10">
        <v>5.8333333333333348</v>
      </c>
      <c r="P53" s="10">
        <v>5.4749999999999988</v>
      </c>
      <c r="Q53" s="10">
        <v>5.2000000000000011</v>
      </c>
      <c r="R53" s="10">
        <v>4.7250000000000005</v>
      </c>
      <c r="S53" s="10">
        <v>5.1833333333333327</v>
      </c>
      <c r="T53" s="10">
        <v>5.8416666666666677</v>
      </c>
      <c r="U53" s="10">
        <v>7.3083333333333336</v>
      </c>
      <c r="V53" s="10">
        <v>6.3000000000000007</v>
      </c>
      <c r="W53" s="10">
        <v>5.0333333333333332</v>
      </c>
      <c r="X53" s="10">
        <v>5.3166666666666664</v>
      </c>
      <c r="Y53" s="10">
        <v>4.8916666666666657</v>
      </c>
      <c r="Z53" s="10">
        <v>4.2333333333333334</v>
      </c>
      <c r="AA53" s="10">
        <v>3.9750000000000001</v>
      </c>
      <c r="AB53" s="10">
        <v>3.9333333333333336</v>
      </c>
      <c r="AC53" s="10">
        <v>4.4833333333333334</v>
      </c>
      <c r="AD53" s="10">
        <v>5.9083333333333323</v>
      </c>
      <c r="AE53" s="10">
        <v>6.1583333333333323</v>
      </c>
      <c r="AF53" s="10">
        <v>5.2250000000000005</v>
      </c>
      <c r="AG53" s="10">
        <v>4.7749999999999995</v>
      </c>
      <c r="AH53" s="10">
        <v>4.4333333333333327</v>
      </c>
      <c r="AI53" s="10">
        <v>4.3416666666666677</v>
      </c>
      <c r="AJ53" s="10">
        <v>3.6833333333333336</v>
      </c>
      <c r="AK53" s="10">
        <v>2.8416666666666663</v>
      </c>
      <c r="AL53" s="10">
        <v>2.6583333333333337</v>
      </c>
      <c r="AM53" s="10">
        <v>2.3000000000000003</v>
      </c>
      <c r="AN53" s="10">
        <v>3.2416666666666667</v>
      </c>
      <c r="AO53" s="10">
        <v>4.1833333333333345</v>
      </c>
      <c r="AP53" s="10">
        <v>4.1083333333333334</v>
      </c>
      <c r="AQ53" s="10">
        <v>3.7083333333333339</v>
      </c>
      <c r="AR53" s="10">
        <v>3.5166666666666671</v>
      </c>
      <c r="AS53" s="10">
        <v>3.0583333333333336</v>
      </c>
      <c r="AT53" s="10">
        <v>3.0583333333333331</v>
      </c>
      <c r="AU53" s="10">
        <v>4.0166666666666666</v>
      </c>
      <c r="AV53" s="10">
        <v>6.8500000000000005</v>
      </c>
      <c r="AW53" s="10">
        <v>6.9083333333333314</v>
      </c>
      <c r="AX53" s="10">
        <v>6.2666666666666657</v>
      </c>
      <c r="AY53" s="10">
        <v>5.7272727272727275</v>
      </c>
      <c r="BB53" s="10">
        <f t="shared" si="6"/>
        <v>6.9083333333333314</v>
      </c>
      <c r="BC53" s="10">
        <f t="shared" si="7"/>
        <v>-0.5393939393939382</v>
      </c>
      <c r="BE53" s="31">
        <f t="shared" si="8"/>
        <v>3.8499999999999983</v>
      </c>
      <c r="BF53" s="31">
        <f t="shared" si="9"/>
        <v>-1.1810606060606039</v>
      </c>
      <c r="BG53" s="31">
        <f t="shared" si="10"/>
        <v>2.583333333333333</v>
      </c>
      <c r="BH53" s="31">
        <f t="shared" si="11"/>
        <v>-2.2750000000000004</v>
      </c>
      <c r="BI53" s="31">
        <f t="shared" si="12"/>
        <v>2.2249999999999988</v>
      </c>
      <c r="BJ53" s="31">
        <f t="shared" si="13"/>
        <v>-1.3833333333333329</v>
      </c>
      <c r="BK53" s="31">
        <f t="shared" si="14"/>
        <v>1.8083333333333331</v>
      </c>
      <c r="BL53" s="31">
        <f t="shared" si="15"/>
        <v>-0.59166666666666634</v>
      </c>
      <c r="BM53" s="31"/>
      <c r="BN53" s="31"/>
      <c r="BO53" s="31"/>
      <c r="BP53" s="31"/>
      <c r="BQ53" s="31"/>
      <c r="BR53" s="31"/>
      <c r="BS53" s="31"/>
      <c r="BT53" s="31"/>
      <c r="CM53" s="32" t="s">
        <v>339</v>
      </c>
      <c r="CN53" s="8" t="s">
        <v>48</v>
      </c>
      <c r="CO53" s="2">
        <v>-2.2750000000000004</v>
      </c>
      <c r="CP53" s="2">
        <v>2.583333333333333</v>
      </c>
      <c r="CQ53" s="2">
        <v>0</v>
      </c>
      <c r="CR53" s="2">
        <v>0</v>
      </c>
    </row>
    <row r="54" spans="1:96" ht="14.4" x14ac:dyDescent="0.3">
      <c r="A54" s="32" t="s">
        <v>340</v>
      </c>
      <c r="B54" s="8" t="s">
        <v>49</v>
      </c>
      <c r="C54" s="8">
        <v>0.66070872878017395</v>
      </c>
      <c r="D54" s="12">
        <f t="shared" si="2"/>
        <v>11.833333333333334</v>
      </c>
      <c r="E54" s="12">
        <f t="shared" si="3"/>
        <v>2.9833333333333343</v>
      </c>
      <c r="F54" s="12">
        <f t="shared" si="4"/>
        <v>-6.666666666666667</v>
      </c>
      <c r="G54" s="12">
        <f t="shared" si="5"/>
        <v>-2.2346368715083793</v>
      </c>
      <c r="H54" s="12"/>
      <c r="I54" s="9"/>
      <c r="J54" s="9"/>
      <c r="K54" s="9"/>
      <c r="L54" s="9"/>
      <c r="M54" s="9"/>
      <c r="N54" s="9"/>
      <c r="O54" s="10">
        <v>8.85</v>
      </c>
      <c r="P54" s="10">
        <v>8.3583333333333343</v>
      </c>
      <c r="Q54" s="10">
        <v>6.7583333333333337</v>
      </c>
      <c r="R54" s="10">
        <v>6.6750000000000007</v>
      </c>
      <c r="S54" s="10">
        <v>7.9250000000000016</v>
      </c>
      <c r="T54" s="10">
        <v>9.3416666666666668</v>
      </c>
      <c r="U54" s="10">
        <v>11.833333333333334</v>
      </c>
      <c r="V54" s="10">
        <v>11.033333333333331</v>
      </c>
      <c r="W54" s="10">
        <v>9.1583333333333368</v>
      </c>
      <c r="X54" s="10">
        <v>8.3333333333333339</v>
      </c>
      <c r="Y54" s="10">
        <v>8.0499999999999989</v>
      </c>
      <c r="Z54" s="10">
        <v>7.2333333333333334</v>
      </c>
      <c r="AA54" s="10">
        <v>6.2666666666666666</v>
      </c>
      <c r="AB54" s="10">
        <v>5.8</v>
      </c>
      <c r="AC54" s="10">
        <v>5.166666666666667</v>
      </c>
      <c r="AD54" s="10">
        <v>6.3000000000000007</v>
      </c>
      <c r="AE54" s="10">
        <v>7.158333333333335</v>
      </c>
      <c r="AF54" s="10">
        <v>7.1083333333333343</v>
      </c>
      <c r="AG54" s="10">
        <v>6.4833333333333334</v>
      </c>
      <c r="AH54" s="10">
        <v>6.291666666666667</v>
      </c>
      <c r="AI54" s="10">
        <v>5.9000000000000012</v>
      </c>
      <c r="AJ54" s="10">
        <v>4.9000000000000004</v>
      </c>
      <c r="AK54" s="10">
        <v>4.7666666666666657</v>
      </c>
      <c r="AL54" s="10">
        <v>4.8666666666666663</v>
      </c>
      <c r="AM54" s="10">
        <v>4.9583333333333339</v>
      </c>
      <c r="AN54" s="10">
        <v>6.1750000000000007</v>
      </c>
      <c r="AO54" s="10">
        <v>7.3416666666666677</v>
      </c>
      <c r="AP54" s="10">
        <v>7.4249999999999998</v>
      </c>
      <c r="AQ54" s="10">
        <v>6.2333333333333334</v>
      </c>
      <c r="AR54" s="10">
        <v>5.5083333333333329</v>
      </c>
      <c r="AS54" s="10">
        <v>4.9666666666666668</v>
      </c>
      <c r="AT54" s="10">
        <v>4.5333333333333341</v>
      </c>
      <c r="AU54" s="10">
        <v>5.4499999999999993</v>
      </c>
      <c r="AV54" s="10">
        <v>9.3583333333333343</v>
      </c>
      <c r="AW54" s="10">
        <v>9.9166666666666661</v>
      </c>
      <c r="AX54" s="10">
        <v>9.1749999999999989</v>
      </c>
      <c r="AY54" s="10">
        <v>8.3090909090909086</v>
      </c>
      <c r="BB54" s="10">
        <f t="shared" si="6"/>
        <v>9.9166666666666661</v>
      </c>
      <c r="BC54" s="10">
        <f t="shared" si="7"/>
        <v>-0.8659090909090903</v>
      </c>
      <c r="BE54" s="31">
        <f t="shared" si="8"/>
        <v>5.383333333333332</v>
      </c>
      <c r="BF54" s="31">
        <f t="shared" si="9"/>
        <v>-1.6075757575757574</v>
      </c>
      <c r="BG54" s="31">
        <f t="shared" si="10"/>
        <v>5.1583333333333332</v>
      </c>
      <c r="BH54" s="31">
        <f t="shared" si="11"/>
        <v>-2.6749999999999972</v>
      </c>
      <c r="BI54" s="31">
        <f t="shared" si="12"/>
        <v>1.3583333333333352</v>
      </c>
      <c r="BJ54" s="31">
        <f t="shared" si="13"/>
        <v>-0.6750000000000016</v>
      </c>
      <c r="BK54" s="31">
        <f t="shared" si="14"/>
        <v>2.4666666666666659</v>
      </c>
      <c r="BL54" s="31">
        <f t="shared" si="15"/>
        <v>-1.916666666666667</v>
      </c>
      <c r="BM54" s="31"/>
      <c r="BN54" s="31"/>
      <c r="BO54" s="31"/>
      <c r="BP54" s="31"/>
      <c r="BQ54" s="31"/>
      <c r="BR54" s="31"/>
      <c r="BS54" s="31"/>
      <c r="BT54" s="31"/>
      <c r="CM54" s="32" t="s">
        <v>340</v>
      </c>
      <c r="CN54" s="8" t="s">
        <v>49</v>
      </c>
      <c r="CO54" s="2">
        <v>-2.6749999999999972</v>
      </c>
      <c r="CP54" s="2">
        <v>5.1583333333333332</v>
      </c>
      <c r="CQ54" s="2">
        <v>0</v>
      </c>
      <c r="CR54" s="2">
        <v>0</v>
      </c>
    </row>
    <row r="55" spans="1:96" ht="14.4" x14ac:dyDescent="0.3">
      <c r="A55" s="32" t="s">
        <v>341</v>
      </c>
      <c r="B55" s="8" t="s">
        <v>50</v>
      </c>
      <c r="C55" s="8">
        <v>0.81925124320651199</v>
      </c>
      <c r="D55" s="12">
        <f t="shared" si="2"/>
        <v>14.233333333333334</v>
      </c>
      <c r="E55" s="12">
        <f t="shared" si="3"/>
        <v>6.8500000000000014</v>
      </c>
      <c r="F55" s="12">
        <f t="shared" si="4"/>
        <v>-5.6333333333333346</v>
      </c>
      <c r="G55" s="12">
        <f t="shared" si="5"/>
        <v>-0.82238442822384428</v>
      </c>
      <c r="H55" s="12"/>
      <c r="I55" s="9"/>
      <c r="J55" s="9"/>
      <c r="K55" s="9"/>
      <c r="L55" s="9"/>
      <c r="M55" s="9"/>
      <c r="N55" s="9"/>
      <c r="O55" s="10">
        <v>7.3833333333333329</v>
      </c>
      <c r="P55" s="10">
        <v>6.6499999999999995</v>
      </c>
      <c r="Q55" s="10">
        <v>6.0250000000000012</v>
      </c>
      <c r="R55" s="10">
        <v>6.9416666666666664</v>
      </c>
      <c r="S55" s="10">
        <v>9.6583333333333332</v>
      </c>
      <c r="T55" s="10">
        <v>10.699999999999998</v>
      </c>
      <c r="U55" s="10">
        <v>14.233333333333334</v>
      </c>
      <c r="V55" s="10">
        <v>17.366666666666667</v>
      </c>
      <c r="W55" s="10">
        <v>14.700000000000001</v>
      </c>
      <c r="X55" s="10">
        <v>13.425000000000002</v>
      </c>
      <c r="Y55" s="10">
        <v>12.024999999999999</v>
      </c>
      <c r="Z55" s="10">
        <v>10.825000000000001</v>
      </c>
      <c r="AA55" s="10">
        <v>9.7000000000000011</v>
      </c>
      <c r="AB55" s="10">
        <v>8.6749999999999989</v>
      </c>
      <c r="AC55" s="10">
        <v>8.6</v>
      </c>
      <c r="AD55" s="10">
        <v>10.483333333333333</v>
      </c>
      <c r="AE55" s="10">
        <v>11.216666666666669</v>
      </c>
      <c r="AF55" s="10">
        <v>10.475</v>
      </c>
      <c r="AG55" s="10">
        <v>8.7750000000000004</v>
      </c>
      <c r="AH55" s="10">
        <v>7.8083333333333336</v>
      </c>
      <c r="AI55" s="10">
        <v>7.3999999999999995</v>
      </c>
      <c r="AJ55" s="10">
        <v>6.791666666666667</v>
      </c>
      <c r="AK55" s="10">
        <v>6.4916666666666663</v>
      </c>
      <c r="AL55" s="10">
        <v>6.2250000000000005</v>
      </c>
      <c r="AM55" s="10">
        <v>5.4666666666666659</v>
      </c>
      <c r="AN55" s="10">
        <v>5.1833333333333327</v>
      </c>
      <c r="AO55" s="10">
        <v>5.8500000000000005</v>
      </c>
      <c r="AP55" s="10">
        <v>5.9250000000000007</v>
      </c>
      <c r="AQ55" s="10">
        <v>5.2166666666666677</v>
      </c>
      <c r="AR55" s="10">
        <v>4.8499999999999996</v>
      </c>
      <c r="AS55" s="10">
        <v>4.5249999999999995</v>
      </c>
      <c r="AT55" s="10">
        <v>4.2249999999999996</v>
      </c>
      <c r="AU55" s="10">
        <v>4.2833333333333332</v>
      </c>
      <c r="AV55" s="10">
        <v>7.6583333333333341</v>
      </c>
      <c r="AW55" s="10">
        <v>8.4583333333333339</v>
      </c>
      <c r="AX55" s="10">
        <v>7.9916666666666663</v>
      </c>
      <c r="AY55" s="10">
        <v>7.1999999999999993</v>
      </c>
      <c r="BB55" s="10">
        <f t="shared" si="6"/>
        <v>8.4583333333333339</v>
      </c>
      <c r="BC55" s="10">
        <f t="shared" si="7"/>
        <v>-0.79166666666666696</v>
      </c>
      <c r="BE55" s="31">
        <f t="shared" si="8"/>
        <v>4.2333333333333343</v>
      </c>
      <c r="BF55" s="31">
        <f t="shared" si="9"/>
        <v>-1.2583333333333346</v>
      </c>
      <c r="BG55" s="31"/>
      <c r="BH55" s="31"/>
      <c r="BI55" s="31">
        <f t="shared" si="12"/>
        <v>2.5416666666666696</v>
      </c>
      <c r="BJ55" s="31">
        <f t="shared" si="13"/>
        <v>-2.4416666666666682</v>
      </c>
      <c r="BK55" s="31">
        <f t="shared" si="14"/>
        <v>0.45833333333333481</v>
      </c>
      <c r="BL55" s="31">
        <f t="shared" si="15"/>
        <v>-1.0750000000000011</v>
      </c>
      <c r="BM55" s="31"/>
      <c r="BN55" s="31"/>
      <c r="BO55" s="31"/>
      <c r="BP55" s="31"/>
      <c r="BQ55" s="31"/>
      <c r="BR55" s="31"/>
      <c r="BS55" s="31"/>
      <c r="BT55" s="31">
        <v>0.46666666666666679</v>
      </c>
      <c r="CM55" s="32" t="s">
        <v>342</v>
      </c>
      <c r="CN55" s="8" t="s">
        <v>51</v>
      </c>
      <c r="CO55" s="2">
        <v>-2.9583333333333348</v>
      </c>
      <c r="CP55" s="2">
        <v>5.7666666666666666</v>
      </c>
      <c r="CQ55" s="2">
        <v>0</v>
      </c>
      <c r="CR55" s="2">
        <v>0</v>
      </c>
    </row>
    <row r="56" spans="1:96" ht="14.4" x14ac:dyDescent="0.3">
      <c r="A56" s="32" t="s">
        <v>342</v>
      </c>
      <c r="B56" s="8" t="s">
        <v>51</v>
      </c>
      <c r="C56" s="8">
        <v>0.73705463046558495</v>
      </c>
      <c r="D56" s="12">
        <f t="shared" si="2"/>
        <v>10.266666666666667</v>
      </c>
      <c r="E56" s="12">
        <f t="shared" si="3"/>
        <v>4.7333333333333334</v>
      </c>
      <c r="F56" s="12">
        <f t="shared" si="4"/>
        <v>-5.916666666666667</v>
      </c>
      <c r="G56" s="12">
        <f t="shared" si="5"/>
        <v>-1.25</v>
      </c>
      <c r="H56" s="12"/>
      <c r="I56" s="9"/>
      <c r="J56" s="9"/>
      <c r="K56" s="9"/>
      <c r="L56" s="9"/>
      <c r="M56" s="9"/>
      <c r="N56" s="9"/>
      <c r="O56" s="10">
        <v>5.5333333333333341</v>
      </c>
      <c r="P56" s="10">
        <v>5.0666666666666664</v>
      </c>
      <c r="Q56" s="10">
        <v>4.8</v>
      </c>
      <c r="R56" s="10">
        <v>4.5000000000000009</v>
      </c>
      <c r="S56" s="10">
        <v>7.3000000000000007</v>
      </c>
      <c r="T56" s="10">
        <v>7.9166666666666679</v>
      </c>
      <c r="U56" s="10">
        <v>10.266666666666667</v>
      </c>
      <c r="V56" s="10">
        <v>9.7999999999999989</v>
      </c>
      <c r="W56" s="10">
        <v>7.3083333333333327</v>
      </c>
      <c r="X56" s="10">
        <v>7.2</v>
      </c>
      <c r="Y56" s="10">
        <v>6.9166666666666652</v>
      </c>
      <c r="Z56" s="10">
        <v>6.0750000000000002</v>
      </c>
      <c r="AA56" s="10">
        <v>4.2000000000000011</v>
      </c>
      <c r="AB56" s="10">
        <v>4.2666666666666666</v>
      </c>
      <c r="AC56" s="10">
        <v>4.3500000000000005</v>
      </c>
      <c r="AD56" s="10">
        <v>5.3083333333333336</v>
      </c>
      <c r="AE56" s="10">
        <v>5.1416666666666666</v>
      </c>
      <c r="AF56" s="10">
        <v>4.5333333333333332</v>
      </c>
      <c r="AG56" s="10">
        <v>4.2750000000000004</v>
      </c>
      <c r="AH56" s="10">
        <v>3.7416666666666667</v>
      </c>
      <c r="AI56" s="10">
        <v>3.6166666666666671</v>
      </c>
      <c r="AJ56" s="10">
        <v>3.4916666666666667</v>
      </c>
      <c r="AK56" s="10">
        <v>3.2666666666666662</v>
      </c>
      <c r="AL56" s="10">
        <v>3.0750000000000006</v>
      </c>
      <c r="AM56" s="10">
        <v>3.3750000000000004</v>
      </c>
      <c r="AN56" s="10">
        <v>4.3916666666666666</v>
      </c>
      <c r="AO56" s="10">
        <v>5.3083333333333336</v>
      </c>
      <c r="AP56" s="10">
        <v>5.625</v>
      </c>
      <c r="AQ56" s="10">
        <v>5.0416666666666661</v>
      </c>
      <c r="AR56" s="10">
        <v>4.7749999999999986</v>
      </c>
      <c r="AS56" s="10">
        <v>4.708333333333333</v>
      </c>
      <c r="AT56" s="10">
        <v>4.7583333333333329</v>
      </c>
      <c r="AU56" s="10">
        <v>4.8833333333333337</v>
      </c>
      <c r="AV56" s="10">
        <v>8.7583333333333311</v>
      </c>
      <c r="AW56" s="10">
        <v>8.4499999999999993</v>
      </c>
      <c r="AX56" s="10">
        <v>7.4666666666666659</v>
      </c>
      <c r="AY56" s="10">
        <v>6.9818181818181815</v>
      </c>
      <c r="BB56" s="10">
        <f t="shared" si="6"/>
        <v>8.4499999999999993</v>
      </c>
      <c r="BC56" s="10">
        <f t="shared" si="7"/>
        <v>-0.48484848484848442</v>
      </c>
      <c r="BE56" s="31">
        <f t="shared" si="8"/>
        <v>3.6916666666666664</v>
      </c>
      <c r="BF56" s="31">
        <f t="shared" si="9"/>
        <v>-1.4681818181818178</v>
      </c>
      <c r="BG56" s="31">
        <f t="shared" si="10"/>
        <v>5.7666666666666666</v>
      </c>
      <c r="BH56" s="31">
        <f t="shared" si="11"/>
        <v>-2.9583333333333348</v>
      </c>
      <c r="BI56" s="31">
        <f t="shared" si="12"/>
        <v>0.875</v>
      </c>
      <c r="BJ56" s="31">
        <f t="shared" si="13"/>
        <v>-0.86666666666666625</v>
      </c>
      <c r="BK56" s="31">
        <f t="shared" si="14"/>
        <v>2.2499999999999996</v>
      </c>
      <c r="BL56" s="31">
        <f t="shared" si="15"/>
        <v>-0.85000000000000142</v>
      </c>
      <c r="BM56" s="31"/>
      <c r="BN56" s="31"/>
      <c r="BO56" s="31"/>
      <c r="BP56" s="31"/>
      <c r="BQ56" s="31"/>
      <c r="BR56" s="31"/>
      <c r="BS56" s="31"/>
      <c r="BT56" s="31"/>
      <c r="CM56" s="32" t="s">
        <v>292</v>
      </c>
      <c r="CN56" s="8" t="s">
        <v>1</v>
      </c>
      <c r="CO56" s="2">
        <v>-1.7007575757575744</v>
      </c>
      <c r="CP56" s="2">
        <v>6.091666666666665</v>
      </c>
      <c r="CQ56" s="2">
        <v>1</v>
      </c>
      <c r="CR56" s="2">
        <v>6.091666666666665</v>
      </c>
    </row>
    <row r="57" spans="1:96" ht="14.4" x14ac:dyDescent="0.3">
      <c r="A57" s="32" t="s">
        <v>343</v>
      </c>
      <c r="B57" s="8" t="s">
        <v>52</v>
      </c>
      <c r="C57" s="8">
        <v>0.60302112157560095</v>
      </c>
      <c r="D57" s="12">
        <f t="shared" si="2"/>
        <v>6.083333333333333</v>
      </c>
      <c r="E57" s="12">
        <f t="shared" si="3"/>
        <v>2.0750000000000002</v>
      </c>
      <c r="F57" s="12">
        <f t="shared" si="4"/>
        <v>-0.76666666666666661</v>
      </c>
      <c r="G57" s="12">
        <f t="shared" si="5"/>
        <v>-0.36947791164658628</v>
      </c>
      <c r="H57" s="12"/>
      <c r="I57" s="9"/>
      <c r="J57" s="9"/>
      <c r="K57" s="9"/>
      <c r="L57" s="9"/>
      <c r="M57" s="9"/>
      <c r="N57" s="9"/>
      <c r="O57" s="10">
        <v>4.0083333333333329</v>
      </c>
      <c r="P57" s="10">
        <v>3.4416666666666669</v>
      </c>
      <c r="Q57" s="10">
        <v>3.0166666666666662</v>
      </c>
      <c r="R57" s="10">
        <v>2.6249999999999996</v>
      </c>
      <c r="S57" s="10">
        <v>3.9916666666666667</v>
      </c>
      <c r="T57" s="10">
        <v>4.166666666666667</v>
      </c>
      <c r="U57" s="10">
        <v>6.083333333333333</v>
      </c>
      <c r="V57" s="10">
        <v>7.9833333333333343</v>
      </c>
      <c r="W57" s="10">
        <v>6.291666666666667</v>
      </c>
      <c r="X57" s="10">
        <v>7.1416666666666666</v>
      </c>
      <c r="Y57" s="10">
        <v>8.7083333333333321</v>
      </c>
      <c r="Z57" s="10">
        <v>8.1416666666666657</v>
      </c>
      <c r="AA57" s="10">
        <v>6.5333333333333323</v>
      </c>
      <c r="AB57" s="10">
        <v>6.2333333333333334</v>
      </c>
      <c r="AC57" s="10">
        <v>5.3166666666666664</v>
      </c>
      <c r="AD57" s="10">
        <v>5.1749999999999998</v>
      </c>
      <c r="AE57" s="10">
        <v>5.6083333333333334</v>
      </c>
      <c r="AF57" s="10">
        <v>5.5</v>
      </c>
      <c r="AG57" s="10">
        <v>5.0166666666666666</v>
      </c>
      <c r="AH57" s="10">
        <v>4.875</v>
      </c>
      <c r="AI57" s="10">
        <v>5.1166666666666663</v>
      </c>
      <c r="AJ57" s="10">
        <v>4.833333333333333</v>
      </c>
      <c r="AK57" s="10">
        <v>4.9166666666666661</v>
      </c>
      <c r="AL57" s="10">
        <v>4.8416666666666659</v>
      </c>
      <c r="AM57" s="10">
        <v>3.8833333333333329</v>
      </c>
      <c r="AN57" s="10">
        <v>3.9416666666666664</v>
      </c>
      <c r="AO57" s="10">
        <v>4.1083333333333334</v>
      </c>
      <c r="AP57" s="10">
        <v>4.458333333333333</v>
      </c>
      <c r="AQ57" s="10">
        <v>3.9250000000000003</v>
      </c>
      <c r="AR57" s="10">
        <v>3.7000000000000006</v>
      </c>
      <c r="AS57" s="10">
        <v>3.1666666666666665</v>
      </c>
      <c r="AT57" s="10">
        <v>2.7999999999999994</v>
      </c>
      <c r="AU57" s="10">
        <v>3.1166666666666667</v>
      </c>
      <c r="AV57" s="10">
        <v>6.291666666666667</v>
      </c>
      <c r="AW57" s="10">
        <v>6.9916666666666671</v>
      </c>
      <c r="AX57" s="10">
        <v>5.9666666666666659</v>
      </c>
      <c r="AY57" s="10">
        <v>5.3727272727272739</v>
      </c>
      <c r="BB57" s="10">
        <f t="shared" si="6"/>
        <v>6.9916666666666671</v>
      </c>
      <c r="BC57" s="10">
        <f t="shared" si="7"/>
        <v>-0.59393939393939199</v>
      </c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CM57" s="32" t="s">
        <v>293</v>
      </c>
      <c r="CN57" s="8" t="s">
        <v>2</v>
      </c>
      <c r="CO57" s="2">
        <v>-0.75984848484848566</v>
      </c>
      <c r="CP57" s="2">
        <v>1.8583333333333325</v>
      </c>
      <c r="CQ57" s="2">
        <v>1</v>
      </c>
      <c r="CR57" s="2">
        <v>1.8583333333333325</v>
      </c>
    </row>
    <row r="58" spans="1:96" ht="14.4" x14ac:dyDescent="0.3">
      <c r="A58" s="1" t="s">
        <v>62</v>
      </c>
      <c r="B58" s="1" t="s">
        <v>63</v>
      </c>
      <c r="D58" s="12">
        <f t="shared" si="2"/>
        <v>12.135664999999999</v>
      </c>
      <c r="E58" s="12">
        <f t="shared" si="3"/>
        <v>7.5196114999999999</v>
      </c>
      <c r="F58" s="12">
        <f t="shared" si="4"/>
        <v>-5.1919349999999991</v>
      </c>
      <c r="G58" s="12">
        <f t="shared" si="5"/>
        <v>-0.6904525586195509</v>
      </c>
      <c r="L58">
        <v>2.1282749999999999</v>
      </c>
      <c r="M58" s="14">
        <f>L58+(N58-L58)/2</f>
        <v>3.3554795000000004</v>
      </c>
      <c r="N58">
        <v>4.5826840000000004</v>
      </c>
      <c r="O58" s="14">
        <f>N58+(P58-N58)/2</f>
        <v>4.6160534999999996</v>
      </c>
      <c r="P58">
        <v>4.6494229999999996</v>
      </c>
      <c r="Q58" s="14">
        <f>P58+(R58-P58)/2</f>
        <v>4.0960289999999997</v>
      </c>
      <c r="R58">
        <v>3.5426350000000002</v>
      </c>
      <c r="S58" s="14">
        <f>R58+(T58-R58)/2</f>
        <v>8.4898875</v>
      </c>
      <c r="T58">
        <v>13.437139999999999</v>
      </c>
      <c r="U58" s="14">
        <f>T58+(V58-T58)/2</f>
        <v>12.135664999999999</v>
      </c>
      <c r="V58">
        <v>10.83419</v>
      </c>
      <c r="W58">
        <v>10.89972</v>
      </c>
      <c r="X58">
        <v>11.532400000000001</v>
      </c>
      <c r="Y58">
        <v>11.57427</v>
      </c>
      <c r="Z58">
        <v>11.116569999999999</v>
      </c>
      <c r="AA58" s="14">
        <f>Z58+(AC58-Z58)/3</f>
        <v>9.7256233333333331</v>
      </c>
      <c r="AB58" s="14">
        <f>Z58+2*(AC58-Z58)/3</f>
        <v>8.3346766666666667</v>
      </c>
      <c r="AC58">
        <v>6.9437300000000004</v>
      </c>
      <c r="AD58" s="14">
        <f>AC58+(AE58-AC58)/2</f>
        <v>8.4697715000000002</v>
      </c>
      <c r="AE58">
        <v>9.9958130000000001</v>
      </c>
      <c r="AF58">
        <v>10.310359999999999</v>
      </c>
      <c r="AG58" s="14">
        <f>AF58+(AH58-AF58)/2</f>
        <v>9.5422384999999998</v>
      </c>
      <c r="AH58">
        <v>8.7741170000000004</v>
      </c>
      <c r="AI58">
        <v>8.3296510000000001</v>
      </c>
      <c r="CM58" s="32" t="s">
        <v>294</v>
      </c>
      <c r="CN58" s="8" t="s">
        <v>3</v>
      </c>
      <c r="CO58" s="2">
        <v>-2.1833333333333353</v>
      </c>
      <c r="CP58" s="2">
        <v>6.783333333333335</v>
      </c>
      <c r="CQ58" s="2">
        <v>1</v>
      </c>
      <c r="CR58" s="2">
        <v>6.783333333333335</v>
      </c>
    </row>
    <row r="59" spans="1:96" ht="14.4" x14ac:dyDescent="0.3">
      <c r="A59" t="s">
        <v>64</v>
      </c>
      <c r="B59" t="s">
        <v>65</v>
      </c>
      <c r="D59" s="12">
        <f t="shared" si="2"/>
        <v>15.139655000000001</v>
      </c>
      <c r="E59" s="12">
        <f t="shared" si="3"/>
        <v>8.8985950000000003</v>
      </c>
      <c r="F59" s="12">
        <f t="shared" si="4"/>
        <v>-5.0304350000000007</v>
      </c>
      <c r="G59" s="12">
        <f t="shared" si="5"/>
        <v>-0.56530665796117263</v>
      </c>
      <c r="L59">
        <v>3.574033</v>
      </c>
      <c r="M59" s="14">
        <f t="shared" ref="M59:O69" si="16">L59+(N59-L59)/2</f>
        <v>4.9097205000000006</v>
      </c>
      <c r="N59">
        <v>6.2454080000000003</v>
      </c>
      <c r="O59" s="14">
        <f t="shared" si="16"/>
        <v>6.2410600000000001</v>
      </c>
      <c r="P59">
        <v>6.2367119999999998</v>
      </c>
      <c r="Q59" s="14">
        <f t="shared" ref="Q59:Q69" si="17">P59+(R59-P59)/2</f>
        <v>6.2092650000000003</v>
      </c>
      <c r="R59">
        <v>6.1818179999999998</v>
      </c>
      <c r="S59" s="14">
        <f t="shared" ref="S59:S69" si="18">R59+(T59-R59)/2</f>
        <v>10.969569</v>
      </c>
      <c r="T59">
        <v>15.75732</v>
      </c>
      <c r="U59" s="14">
        <f t="shared" ref="U59:U69" si="19">T59+(V59-T59)/2</f>
        <v>15.139655000000001</v>
      </c>
      <c r="V59">
        <v>14.521990000000001</v>
      </c>
      <c r="W59">
        <v>15.472659999999999</v>
      </c>
      <c r="X59">
        <v>15.82456</v>
      </c>
      <c r="Y59">
        <v>15.71035</v>
      </c>
      <c r="Z59">
        <v>14.7035</v>
      </c>
      <c r="AA59" s="14">
        <f t="shared" ref="AA59:AA69" si="20">Z59+(AC59-Z59)/3</f>
        <v>13.172073333333334</v>
      </c>
      <c r="AB59" s="14">
        <f t="shared" ref="AB59:AB69" si="21">Z59+2*(AC59-Z59)/3</f>
        <v>11.640646666666667</v>
      </c>
      <c r="AC59">
        <v>10.109220000000001</v>
      </c>
      <c r="AD59" s="14">
        <f t="shared" ref="AD59:AD69" si="22">AC59+(AE59-AC59)/2</f>
        <v>10.620065</v>
      </c>
      <c r="AE59">
        <v>11.13091</v>
      </c>
      <c r="AF59">
        <v>11.43352</v>
      </c>
      <c r="AG59" s="14">
        <f t="shared" ref="AG59:AG69" si="23">AF59+(AH59-AF59)/2</f>
        <v>11.20758</v>
      </c>
      <c r="AH59">
        <v>10.981640000000001</v>
      </c>
      <c r="AI59">
        <v>9.621848</v>
      </c>
      <c r="BG59" s="31">
        <f t="shared" ref="BG59:BG74" si="24">U59-R59</f>
        <v>8.9578370000000014</v>
      </c>
      <c r="BH59" s="31">
        <f t="shared" ref="BH59:BH74" si="25">W59-U59</f>
        <v>0.33300499999999822</v>
      </c>
      <c r="BI59" s="31"/>
      <c r="BJ59" s="31"/>
      <c r="BK59" s="31"/>
      <c r="BL59" s="31"/>
      <c r="BM59" s="31"/>
      <c r="CM59" s="32" t="s">
        <v>295</v>
      </c>
      <c r="CN59" s="8" t="s">
        <v>4</v>
      </c>
      <c r="CO59" s="2">
        <v>-0.63409090909090882</v>
      </c>
      <c r="CP59" s="2">
        <v>2.6083333333333325</v>
      </c>
      <c r="CQ59" s="2">
        <v>1</v>
      </c>
      <c r="CR59" s="2">
        <v>2.6083333333333325</v>
      </c>
    </row>
    <row r="60" spans="1:96" ht="14.4" x14ac:dyDescent="0.3">
      <c r="A60" t="s">
        <v>66</v>
      </c>
      <c r="B60" t="s">
        <v>67</v>
      </c>
      <c r="D60" s="12">
        <f t="shared" si="2"/>
        <v>14.257235</v>
      </c>
      <c r="E60" s="12">
        <f t="shared" si="3"/>
        <v>9.0436934999999998</v>
      </c>
      <c r="F60" s="12">
        <f t="shared" si="4"/>
        <v>-5.135548</v>
      </c>
      <c r="G60" s="12">
        <f t="shared" si="5"/>
        <v>-0.56785958082281318</v>
      </c>
      <c r="L60">
        <v>2.769231</v>
      </c>
      <c r="M60" s="14">
        <f t="shared" si="16"/>
        <v>3.9139290000000004</v>
      </c>
      <c r="N60">
        <v>5.0586270000000004</v>
      </c>
      <c r="O60" s="14">
        <f t="shared" si="16"/>
        <v>5.2135414999999998</v>
      </c>
      <c r="P60">
        <v>5.3684560000000001</v>
      </c>
      <c r="Q60" s="14">
        <f t="shared" si="17"/>
        <v>4.8618684999999999</v>
      </c>
      <c r="R60">
        <v>4.3552809999999997</v>
      </c>
      <c r="S60" s="14">
        <f t="shared" si="18"/>
        <v>9.8319304999999986</v>
      </c>
      <c r="T60">
        <v>15.308579999999999</v>
      </c>
      <c r="U60" s="14">
        <f t="shared" si="19"/>
        <v>14.257235</v>
      </c>
      <c r="V60">
        <v>13.20589</v>
      </c>
      <c r="W60">
        <v>13.78079</v>
      </c>
      <c r="X60">
        <v>14.087070000000001</v>
      </c>
      <c r="Y60">
        <v>14.179740000000001</v>
      </c>
      <c r="Z60">
        <v>13.509679999999999</v>
      </c>
      <c r="AA60" s="14">
        <f t="shared" si="20"/>
        <v>12.047015666666667</v>
      </c>
      <c r="AB60" s="14">
        <f t="shared" si="21"/>
        <v>10.584351333333332</v>
      </c>
      <c r="AC60">
        <v>9.1216869999999997</v>
      </c>
      <c r="AD60" s="14">
        <f t="shared" si="22"/>
        <v>9.955073500000001</v>
      </c>
      <c r="AE60">
        <v>10.788460000000001</v>
      </c>
      <c r="AF60">
        <v>10.81171</v>
      </c>
      <c r="AG60" s="14">
        <f t="shared" si="23"/>
        <v>10.027918</v>
      </c>
      <c r="AH60">
        <v>9.2441259999999996</v>
      </c>
      <c r="AI60">
        <v>7.9429530000000002</v>
      </c>
      <c r="BG60" s="31">
        <f t="shared" si="24"/>
        <v>9.9019539999999999</v>
      </c>
      <c r="BH60" s="31">
        <f t="shared" si="25"/>
        <v>-0.47644500000000001</v>
      </c>
      <c r="BI60" s="31"/>
      <c r="BJ60" s="31"/>
      <c r="BK60" s="31"/>
      <c r="BL60" s="31"/>
      <c r="BM60" s="31"/>
      <c r="CM60" s="32" t="s">
        <v>296</v>
      </c>
      <c r="CN60" s="8" t="s">
        <v>5</v>
      </c>
      <c r="CO60" s="2">
        <v>-1.7416666666666689</v>
      </c>
      <c r="CP60" s="2">
        <v>6.991666666666668</v>
      </c>
      <c r="CQ60" s="2">
        <v>1</v>
      </c>
      <c r="CR60" s="2">
        <v>6.991666666666668</v>
      </c>
    </row>
    <row r="61" spans="1:96" ht="14.4" x14ac:dyDescent="0.3">
      <c r="A61" t="s">
        <v>68</v>
      </c>
      <c r="B61" t="s">
        <v>69</v>
      </c>
      <c r="D61" s="12">
        <f t="shared" si="2"/>
        <v>12.883595</v>
      </c>
      <c r="E61" s="12">
        <f t="shared" si="3"/>
        <v>8.5329429999999995</v>
      </c>
      <c r="F61" s="12">
        <f t="shared" si="4"/>
        <v>-4.9286769999999995</v>
      </c>
      <c r="G61" s="12">
        <f t="shared" si="5"/>
        <v>-0.5776057568883326</v>
      </c>
      <c r="L61">
        <v>2.132701</v>
      </c>
      <c r="M61" s="14">
        <f t="shared" si="16"/>
        <v>3.2936230000000002</v>
      </c>
      <c r="N61">
        <v>4.4545450000000004</v>
      </c>
      <c r="O61" s="14">
        <f t="shared" si="16"/>
        <v>4.3506520000000002</v>
      </c>
      <c r="P61">
        <v>4.246759</v>
      </c>
      <c r="Q61" s="14">
        <f t="shared" si="17"/>
        <v>3.947365</v>
      </c>
      <c r="R61">
        <v>3.6479710000000001</v>
      </c>
      <c r="S61" s="14">
        <f t="shared" si="18"/>
        <v>8.5710455000000003</v>
      </c>
      <c r="T61">
        <v>13.494120000000001</v>
      </c>
      <c r="U61" s="14">
        <f t="shared" si="19"/>
        <v>12.883595</v>
      </c>
      <c r="V61">
        <v>12.273070000000001</v>
      </c>
      <c r="W61">
        <v>11.65775</v>
      </c>
      <c r="X61">
        <v>12.31939</v>
      </c>
      <c r="Y61">
        <v>12.95715</v>
      </c>
      <c r="Z61">
        <v>12.504200000000001</v>
      </c>
      <c r="AA61" s="14">
        <f t="shared" si="20"/>
        <v>10.987772666666668</v>
      </c>
      <c r="AB61" s="14">
        <f t="shared" si="21"/>
        <v>9.4713453333333337</v>
      </c>
      <c r="AC61">
        <v>7.9549180000000002</v>
      </c>
      <c r="AD61" s="14">
        <f t="shared" si="22"/>
        <v>8.9692589999999992</v>
      </c>
      <c r="AE61">
        <v>9.9835999999999991</v>
      </c>
      <c r="AF61">
        <v>10.05719</v>
      </c>
      <c r="AG61" s="14">
        <f t="shared" si="23"/>
        <v>9.5869350000000004</v>
      </c>
      <c r="AH61">
        <v>9.1166800000000006</v>
      </c>
      <c r="AI61">
        <v>8.0918869999999998</v>
      </c>
      <c r="BG61" s="31">
        <f t="shared" si="24"/>
        <v>9.2356239999999996</v>
      </c>
      <c r="BH61" s="31">
        <f t="shared" si="25"/>
        <v>-1.2258449999999996</v>
      </c>
      <c r="BI61" s="31"/>
      <c r="BJ61" s="31"/>
      <c r="BK61" s="31"/>
      <c r="BL61" s="31"/>
      <c r="BM61" s="31"/>
      <c r="CM61" s="32" t="s">
        <v>297</v>
      </c>
      <c r="CN61" s="8" t="s">
        <v>6</v>
      </c>
      <c r="CO61" s="2">
        <v>-0.95227272727272805</v>
      </c>
      <c r="CP61" s="2">
        <v>5.1333333333333346</v>
      </c>
      <c r="CQ61" s="2">
        <v>1</v>
      </c>
      <c r="CR61" s="2">
        <v>5.1333333333333346</v>
      </c>
    </row>
    <row r="62" spans="1:96" ht="14.4" x14ac:dyDescent="0.3">
      <c r="A62" t="s">
        <v>70</v>
      </c>
      <c r="B62" t="s">
        <v>71</v>
      </c>
      <c r="D62" s="12">
        <f t="shared" si="2"/>
        <v>10.740951500000001</v>
      </c>
      <c r="E62" s="12">
        <f t="shared" si="3"/>
        <v>6.6477810000000011</v>
      </c>
      <c r="F62" s="12">
        <f t="shared" si="4"/>
        <v>-4.866012500000001</v>
      </c>
      <c r="G62" s="12">
        <f t="shared" si="5"/>
        <v>-0.73197545165823008</v>
      </c>
      <c r="L62">
        <v>1.758958</v>
      </c>
      <c r="M62" s="14">
        <f t="shared" si="16"/>
        <v>3.0931744999999999</v>
      </c>
      <c r="N62">
        <v>4.4273910000000001</v>
      </c>
      <c r="O62" s="14">
        <f t="shared" si="16"/>
        <v>4.0931705000000003</v>
      </c>
      <c r="P62">
        <v>3.75895</v>
      </c>
      <c r="Q62" s="14">
        <f t="shared" si="17"/>
        <v>3.2829839999999999</v>
      </c>
      <c r="R62">
        <v>2.8070179999999998</v>
      </c>
      <c r="S62" s="14">
        <f t="shared" si="18"/>
        <v>7.6661540000000006</v>
      </c>
      <c r="T62">
        <v>12.52529</v>
      </c>
      <c r="U62" s="14">
        <f t="shared" si="19"/>
        <v>10.740951500000001</v>
      </c>
      <c r="V62">
        <v>8.9566130000000008</v>
      </c>
      <c r="W62">
        <v>9.0991809999999997</v>
      </c>
      <c r="X62">
        <v>10.4215</v>
      </c>
      <c r="Y62">
        <v>10.10698</v>
      </c>
      <c r="Z62">
        <v>10.030659999999999</v>
      </c>
      <c r="AA62" s="14">
        <f t="shared" si="20"/>
        <v>8.6454196666666654</v>
      </c>
      <c r="AB62" s="14">
        <f t="shared" si="21"/>
        <v>7.2601793333333333</v>
      </c>
      <c r="AC62">
        <v>5.8749390000000004</v>
      </c>
      <c r="AD62" s="14">
        <f t="shared" si="22"/>
        <v>7.3424045000000007</v>
      </c>
      <c r="AE62">
        <v>8.8098700000000001</v>
      </c>
      <c r="AF62">
        <v>9.0327300000000008</v>
      </c>
      <c r="AG62" s="14">
        <f t="shared" si="23"/>
        <v>8.4231490000000004</v>
      </c>
      <c r="AH62">
        <v>7.8135680000000001</v>
      </c>
      <c r="AI62">
        <v>6.6650619999999998</v>
      </c>
      <c r="BG62" s="31">
        <f t="shared" si="24"/>
        <v>7.933933500000002</v>
      </c>
      <c r="BH62" s="31">
        <f t="shared" si="25"/>
        <v>-1.6417705000000016</v>
      </c>
      <c r="BI62" s="31"/>
      <c r="BJ62" s="31"/>
      <c r="BK62" s="31"/>
      <c r="BL62" s="31"/>
      <c r="BM62" s="31"/>
      <c r="CM62" s="32" t="s">
        <v>298</v>
      </c>
      <c r="CN62" s="8" t="s">
        <v>7</v>
      </c>
      <c r="CO62" s="2">
        <v>-0.99166666666666892</v>
      </c>
      <c r="CP62" s="2">
        <v>4.7166666666666677</v>
      </c>
      <c r="CQ62" s="2">
        <v>1</v>
      </c>
      <c r="CR62" s="2">
        <v>4.7166666666666677</v>
      </c>
    </row>
    <row r="63" spans="1:96" ht="14.4" x14ac:dyDescent="0.3">
      <c r="A63" t="s">
        <v>72</v>
      </c>
      <c r="B63" t="s">
        <v>73</v>
      </c>
      <c r="D63" s="12">
        <f t="shared" si="2"/>
        <v>14.852205</v>
      </c>
      <c r="E63" s="12">
        <f t="shared" si="3"/>
        <v>10.586173499999999</v>
      </c>
      <c r="F63" s="12">
        <f t="shared" si="4"/>
        <v>-7.9516419999999997</v>
      </c>
      <c r="G63" s="12">
        <f t="shared" si="5"/>
        <v>-0.75113467581085835</v>
      </c>
      <c r="L63">
        <v>1.7270430000000001</v>
      </c>
      <c r="M63" s="14">
        <f t="shared" si="16"/>
        <v>2.8950304999999998</v>
      </c>
      <c r="N63">
        <v>4.0630179999999996</v>
      </c>
      <c r="O63" s="14">
        <f t="shared" si="16"/>
        <v>4.2660315000000004</v>
      </c>
      <c r="P63">
        <v>4.4690450000000004</v>
      </c>
      <c r="Q63" s="14">
        <f t="shared" si="17"/>
        <v>3.8831035000000003</v>
      </c>
      <c r="R63">
        <v>3.2971620000000001</v>
      </c>
      <c r="S63" s="14">
        <f t="shared" si="18"/>
        <v>9.7697409999999998</v>
      </c>
      <c r="T63">
        <v>16.242319999999999</v>
      </c>
      <c r="U63" s="14">
        <f t="shared" si="19"/>
        <v>14.852205</v>
      </c>
      <c r="V63">
        <v>13.46209</v>
      </c>
      <c r="W63">
        <v>13.212590000000001</v>
      </c>
      <c r="X63">
        <v>13.26337</v>
      </c>
      <c r="Y63">
        <v>13.064579999999999</v>
      </c>
      <c r="Z63">
        <v>12.41352</v>
      </c>
      <c r="AA63" s="14">
        <f t="shared" si="20"/>
        <v>10.575867666666667</v>
      </c>
      <c r="AB63" s="14">
        <f t="shared" si="21"/>
        <v>8.7382153333333328</v>
      </c>
      <c r="AC63">
        <v>6.900563</v>
      </c>
      <c r="AD63" s="14">
        <f t="shared" si="22"/>
        <v>8.7213215000000002</v>
      </c>
      <c r="AE63">
        <v>10.54208</v>
      </c>
      <c r="AF63">
        <v>11.0128</v>
      </c>
      <c r="AG63" s="14">
        <f t="shared" si="23"/>
        <v>9.8932840000000013</v>
      </c>
      <c r="AH63">
        <v>8.7737680000000005</v>
      </c>
      <c r="AI63">
        <v>7.4690399999999997</v>
      </c>
      <c r="BG63" s="31">
        <f t="shared" si="24"/>
        <v>11.555043</v>
      </c>
      <c r="BH63" s="31">
        <f t="shared" si="25"/>
        <v>-1.6396149999999992</v>
      </c>
      <c r="BI63" s="31"/>
      <c r="BJ63" s="31"/>
      <c r="BK63" s="31"/>
      <c r="BL63" s="31"/>
      <c r="BM63" s="31"/>
      <c r="CM63" s="32" t="s">
        <v>299</v>
      </c>
      <c r="CN63" s="8" t="s">
        <v>8</v>
      </c>
      <c r="CO63" s="2">
        <v>-1.1886363636363635</v>
      </c>
      <c r="CP63" s="2">
        <v>4.5166666666666675</v>
      </c>
      <c r="CQ63" s="2">
        <v>1</v>
      </c>
      <c r="CR63" s="2">
        <v>4.5166666666666675</v>
      </c>
    </row>
    <row r="64" spans="1:96" ht="14.4" x14ac:dyDescent="0.3">
      <c r="A64" t="s">
        <v>74</v>
      </c>
      <c r="B64" t="s">
        <v>75</v>
      </c>
      <c r="D64" s="12">
        <f t="shared" si="2"/>
        <v>11.176824499999999</v>
      </c>
      <c r="E64" s="12">
        <f t="shared" si="3"/>
        <v>6.9210244999999979</v>
      </c>
      <c r="F64" s="12">
        <f t="shared" si="4"/>
        <v>-6.9403254999999984</v>
      </c>
      <c r="G64" s="12">
        <f t="shared" si="5"/>
        <v>-1.0027887489778429</v>
      </c>
      <c r="L64">
        <v>1.1204480000000001</v>
      </c>
      <c r="M64" s="14">
        <f t="shared" si="16"/>
        <v>2.5855405000000005</v>
      </c>
      <c r="N64">
        <v>4.0506330000000004</v>
      </c>
      <c r="O64" s="14">
        <f t="shared" si="16"/>
        <v>4.2558000000000007</v>
      </c>
      <c r="P64">
        <v>4.4609670000000001</v>
      </c>
      <c r="Q64" s="14">
        <f t="shared" si="17"/>
        <v>3.5930425000000001</v>
      </c>
      <c r="R64">
        <v>2.7251180000000002</v>
      </c>
      <c r="S64" s="14">
        <f t="shared" si="18"/>
        <v>7.908944</v>
      </c>
      <c r="T64">
        <v>13.09277</v>
      </c>
      <c r="U64" s="14">
        <f t="shared" si="19"/>
        <v>11.176824499999999</v>
      </c>
      <c r="V64">
        <v>9.2608789999999992</v>
      </c>
      <c r="W64">
        <v>7.3104199999999997</v>
      </c>
      <c r="X64">
        <v>8.4414219999999993</v>
      </c>
      <c r="Y64">
        <v>8.6410789999999995</v>
      </c>
      <c r="Z64">
        <v>8.0808079999999993</v>
      </c>
      <c r="AA64" s="14">
        <f t="shared" si="20"/>
        <v>6.7993716666666666</v>
      </c>
      <c r="AB64" s="14">
        <f t="shared" si="21"/>
        <v>5.5179353333333339</v>
      </c>
      <c r="AC64">
        <v>4.2364990000000002</v>
      </c>
      <c r="AD64" s="14">
        <f t="shared" si="22"/>
        <v>5.9955090000000002</v>
      </c>
      <c r="AE64">
        <v>7.7545190000000002</v>
      </c>
      <c r="AF64">
        <v>8.1766919999999992</v>
      </c>
      <c r="AG64" s="14">
        <f t="shared" si="23"/>
        <v>7.4556930000000001</v>
      </c>
      <c r="AH64">
        <v>6.7346940000000002</v>
      </c>
      <c r="AI64">
        <v>5.8823530000000002</v>
      </c>
      <c r="BG64" s="31">
        <f t="shared" si="24"/>
        <v>8.4517064999999985</v>
      </c>
      <c r="BH64" s="31">
        <f t="shared" si="25"/>
        <v>-3.8664044999999989</v>
      </c>
      <c r="BI64" s="31"/>
      <c r="BJ64" s="31"/>
      <c r="BK64" s="31"/>
      <c r="BL64" s="31"/>
      <c r="BM64" s="31"/>
      <c r="CM64" s="32" t="s">
        <v>300</v>
      </c>
      <c r="CN64" s="8" t="s">
        <v>9</v>
      </c>
      <c r="CO64" s="2">
        <v>-1.01212121212121</v>
      </c>
      <c r="CP64" s="2">
        <v>4.6916666666666655</v>
      </c>
      <c r="CQ64" s="2">
        <v>1</v>
      </c>
      <c r="CR64" s="2">
        <v>4.6916666666666655</v>
      </c>
    </row>
    <row r="65" spans="1:96" ht="14.4" x14ac:dyDescent="0.3">
      <c r="A65" t="s">
        <v>76</v>
      </c>
      <c r="B65" t="s">
        <v>77</v>
      </c>
      <c r="D65" s="12">
        <f t="shared" si="2"/>
        <v>9.4582955000000002</v>
      </c>
      <c r="E65" s="12">
        <f t="shared" si="3"/>
        <v>5.7501510000000007</v>
      </c>
      <c r="F65" s="12">
        <f t="shared" si="4"/>
        <v>-4.7128125000000001</v>
      </c>
      <c r="G65" s="12">
        <f t="shared" si="5"/>
        <v>-0.81959804186011798</v>
      </c>
      <c r="L65">
        <v>1.3292040000000001</v>
      </c>
      <c r="M65" s="14">
        <f t="shared" si="16"/>
        <v>2.4956785000000004</v>
      </c>
      <c r="N65">
        <v>3.662153</v>
      </c>
      <c r="O65" s="14">
        <f t="shared" si="16"/>
        <v>3.7081445</v>
      </c>
      <c r="P65">
        <v>3.7541359999999999</v>
      </c>
      <c r="Q65" s="14">
        <f t="shared" si="17"/>
        <v>2.9566210000000002</v>
      </c>
      <c r="R65">
        <v>2.159106</v>
      </c>
      <c r="S65" s="14">
        <f t="shared" si="18"/>
        <v>6.5167230000000007</v>
      </c>
      <c r="T65">
        <v>10.87434</v>
      </c>
      <c r="U65" s="14">
        <f t="shared" si="19"/>
        <v>9.4582955000000002</v>
      </c>
      <c r="V65">
        <v>8.0422510000000003</v>
      </c>
      <c r="W65">
        <v>8.0129149999999996</v>
      </c>
      <c r="X65">
        <v>8.81114</v>
      </c>
      <c r="Y65">
        <v>8.8184629999999995</v>
      </c>
      <c r="Z65">
        <v>8.2482410000000002</v>
      </c>
      <c r="AA65" s="14">
        <f t="shared" si="20"/>
        <v>7.0806550000000001</v>
      </c>
      <c r="AB65" s="14">
        <f t="shared" si="21"/>
        <v>5.9130690000000001</v>
      </c>
      <c r="AC65">
        <v>4.7454830000000001</v>
      </c>
      <c r="AD65" s="14">
        <f t="shared" si="22"/>
        <v>7.2199514999999996</v>
      </c>
      <c r="AE65">
        <v>9.6944199999999991</v>
      </c>
      <c r="AF65">
        <v>10.37811</v>
      </c>
      <c r="AG65" s="14">
        <f t="shared" si="23"/>
        <v>9.5120350000000009</v>
      </c>
      <c r="AH65">
        <v>8.6459600000000005</v>
      </c>
      <c r="AI65">
        <v>7.2838960000000004</v>
      </c>
      <c r="BG65" s="31">
        <f t="shared" si="24"/>
        <v>7.2991895000000007</v>
      </c>
      <c r="BH65" s="31">
        <f t="shared" si="25"/>
        <v>-1.4453805000000006</v>
      </c>
      <c r="BI65" s="31"/>
      <c r="BJ65" s="31"/>
      <c r="BK65" s="31"/>
      <c r="BL65" s="31"/>
      <c r="BM65" s="31"/>
      <c r="CM65" s="32" t="s">
        <v>301</v>
      </c>
      <c r="CN65" s="8" t="s">
        <v>10</v>
      </c>
      <c r="CO65" s="2">
        <v>-2.4666666666666686</v>
      </c>
      <c r="CP65" s="2">
        <v>7.283333333333335</v>
      </c>
      <c r="CQ65" s="2">
        <v>1</v>
      </c>
      <c r="CR65" s="2">
        <v>7.283333333333335</v>
      </c>
    </row>
    <row r="66" spans="1:96" ht="14.4" x14ac:dyDescent="0.3">
      <c r="A66" t="s">
        <v>78</v>
      </c>
      <c r="B66" t="s">
        <v>79</v>
      </c>
      <c r="D66" s="12">
        <f t="shared" si="2"/>
        <v>9.9638604999999991</v>
      </c>
      <c r="E66" s="12">
        <f t="shared" si="3"/>
        <v>5.3127939999999994</v>
      </c>
      <c r="F66" s="12">
        <f t="shared" si="4"/>
        <v>-5.0284044999999988</v>
      </c>
      <c r="G66" s="12">
        <f t="shared" si="5"/>
        <v>-0.94647082119126014</v>
      </c>
      <c r="L66">
        <v>1.896334</v>
      </c>
      <c r="M66" s="14">
        <f t="shared" si="16"/>
        <v>3.6212115000000002</v>
      </c>
      <c r="N66">
        <v>5.3460890000000001</v>
      </c>
      <c r="O66" s="14">
        <f t="shared" si="16"/>
        <v>4.6510664999999998</v>
      </c>
      <c r="P66">
        <v>3.9560439999999999</v>
      </c>
      <c r="Q66" s="14">
        <f t="shared" si="17"/>
        <v>3.5455034999999997</v>
      </c>
      <c r="R66">
        <v>3.1349629999999999</v>
      </c>
      <c r="S66" s="14">
        <f t="shared" si="18"/>
        <v>7.3076315000000003</v>
      </c>
      <c r="T66">
        <v>11.4803</v>
      </c>
      <c r="U66" s="14">
        <f t="shared" si="19"/>
        <v>9.9638604999999991</v>
      </c>
      <c r="V66">
        <v>8.4474210000000003</v>
      </c>
      <c r="W66">
        <v>8.3042599999999993</v>
      </c>
      <c r="X66">
        <v>9.3703699999999994</v>
      </c>
      <c r="Y66">
        <v>9.3992609999999992</v>
      </c>
      <c r="Z66">
        <v>8.7137119999999992</v>
      </c>
      <c r="AA66" s="14">
        <f t="shared" si="20"/>
        <v>7.4542933333333332</v>
      </c>
      <c r="AB66" s="14">
        <f t="shared" si="21"/>
        <v>6.1948746666666672</v>
      </c>
      <c r="AC66">
        <v>4.9354560000000003</v>
      </c>
      <c r="AD66" s="14">
        <f t="shared" si="22"/>
        <v>7.061172</v>
      </c>
      <c r="AE66">
        <v>9.1868879999999997</v>
      </c>
      <c r="AF66">
        <v>9.4876170000000002</v>
      </c>
      <c r="AG66" s="14">
        <f t="shared" si="23"/>
        <v>8.5449040000000007</v>
      </c>
      <c r="AH66">
        <v>7.6021910000000004</v>
      </c>
      <c r="AI66">
        <v>6.4862580000000003</v>
      </c>
      <c r="BG66" s="31">
        <f t="shared" si="24"/>
        <v>6.8288974999999992</v>
      </c>
      <c r="BH66" s="31">
        <f t="shared" si="25"/>
        <v>-1.6596004999999998</v>
      </c>
      <c r="BI66" s="31"/>
      <c r="BJ66" s="31"/>
      <c r="BK66" s="31"/>
      <c r="BL66" s="31"/>
      <c r="BM66" s="31"/>
      <c r="CM66" s="32" t="s">
        <v>302</v>
      </c>
      <c r="CN66" s="8" t="s">
        <v>11</v>
      </c>
      <c r="CO66" s="2">
        <v>-1.2606060606060598</v>
      </c>
      <c r="CP66" s="2">
        <v>5.583333333333333</v>
      </c>
      <c r="CQ66" s="2">
        <v>1</v>
      </c>
      <c r="CR66" s="2">
        <v>5.583333333333333</v>
      </c>
    </row>
    <row r="67" spans="1:96" ht="14.4" x14ac:dyDescent="0.3">
      <c r="A67" t="s">
        <v>80</v>
      </c>
      <c r="B67" t="s">
        <v>81</v>
      </c>
      <c r="D67" s="12">
        <f t="shared" si="2"/>
        <v>14.155325000000001</v>
      </c>
      <c r="E67" s="12">
        <f t="shared" si="3"/>
        <v>9.2000090000000014</v>
      </c>
      <c r="F67" s="12">
        <f t="shared" si="4"/>
        <v>-6.5440490000000011</v>
      </c>
      <c r="G67" s="12">
        <f t="shared" si="5"/>
        <v>-0.71130897806730409</v>
      </c>
      <c r="L67">
        <v>2.0833330000000001</v>
      </c>
      <c r="M67" s="14">
        <f t="shared" si="16"/>
        <v>3.5979925000000001</v>
      </c>
      <c r="N67">
        <v>5.1126519999999998</v>
      </c>
      <c r="O67" s="14">
        <f t="shared" si="16"/>
        <v>4.9553159999999998</v>
      </c>
      <c r="P67">
        <v>4.7979799999999999</v>
      </c>
      <c r="Q67" s="14">
        <f t="shared" si="17"/>
        <v>4.7185775000000003</v>
      </c>
      <c r="R67">
        <v>4.6391749999999998</v>
      </c>
      <c r="S67" s="14">
        <f t="shared" si="18"/>
        <v>9.6571125000000002</v>
      </c>
      <c r="T67">
        <v>14.675050000000001</v>
      </c>
      <c r="U67" s="14">
        <f t="shared" si="19"/>
        <v>14.155325000000001</v>
      </c>
      <c r="V67">
        <v>13.6356</v>
      </c>
      <c r="W67">
        <v>13.429919999999999</v>
      </c>
      <c r="X67">
        <v>13.86473</v>
      </c>
      <c r="Y67">
        <v>13.77463</v>
      </c>
      <c r="Z67">
        <v>12.96148</v>
      </c>
      <c r="AA67" s="14">
        <f t="shared" si="20"/>
        <v>11.178078666666666</v>
      </c>
      <c r="AB67" s="14">
        <f t="shared" si="21"/>
        <v>9.394677333333334</v>
      </c>
      <c r="AC67">
        <v>7.6112760000000002</v>
      </c>
      <c r="AD67" s="14">
        <f t="shared" si="22"/>
        <v>8.6637415000000004</v>
      </c>
      <c r="AE67">
        <v>9.7162070000000007</v>
      </c>
      <c r="AF67">
        <v>10.02347</v>
      </c>
      <c r="AG67" s="14">
        <f t="shared" si="23"/>
        <v>9.3435319999999997</v>
      </c>
      <c r="AH67">
        <v>8.6635939999999998</v>
      </c>
      <c r="AI67">
        <v>7.9646699999999999</v>
      </c>
      <c r="BG67" s="31">
        <f t="shared" si="24"/>
        <v>9.5161500000000014</v>
      </c>
      <c r="BH67" s="31">
        <f t="shared" si="25"/>
        <v>-0.72540500000000208</v>
      </c>
      <c r="BI67" s="31"/>
      <c r="BJ67" s="31"/>
      <c r="BK67" s="31"/>
      <c r="BL67" s="31"/>
      <c r="BM67" s="31"/>
      <c r="CM67" s="32" t="s">
        <v>303</v>
      </c>
      <c r="CN67" s="8" t="s">
        <v>12</v>
      </c>
      <c r="CO67" s="2">
        <v>-0.74924242424242227</v>
      </c>
      <c r="CP67" s="2">
        <v>4.1833333333333318</v>
      </c>
      <c r="CQ67" s="2">
        <v>1</v>
      </c>
      <c r="CR67" s="2">
        <v>4.1833333333333318</v>
      </c>
    </row>
    <row r="68" spans="1:96" ht="14.4" x14ac:dyDescent="0.3">
      <c r="A68" t="s">
        <v>82</v>
      </c>
      <c r="B68" t="s">
        <v>83</v>
      </c>
      <c r="D68" s="12">
        <f t="shared" si="2"/>
        <v>14.371174999999999</v>
      </c>
      <c r="E68" s="12">
        <f t="shared" si="3"/>
        <v>8.3481299999999994</v>
      </c>
      <c r="F68" s="12">
        <f t="shared" si="4"/>
        <v>-4.2478649999999991</v>
      </c>
      <c r="G68" s="12">
        <f t="shared" si="5"/>
        <v>-0.50884030315771311</v>
      </c>
      <c r="L68">
        <v>3.748265</v>
      </c>
      <c r="M68" s="14">
        <f t="shared" si="16"/>
        <v>4.6386079999999996</v>
      </c>
      <c r="N68">
        <v>5.5289510000000002</v>
      </c>
      <c r="O68" s="14">
        <f t="shared" si="16"/>
        <v>6.0230449999999998</v>
      </c>
      <c r="P68">
        <v>6.5171390000000002</v>
      </c>
      <c r="Q68" s="14">
        <f t="shared" si="17"/>
        <v>5.9838915000000004</v>
      </c>
      <c r="R68">
        <v>5.4506439999999996</v>
      </c>
      <c r="S68" s="14">
        <f t="shared" si="18"/>
        <v>10.736176999999998</v>
      </c>
      <c r="T68">
        <v>16.021709999999999</v>
      </c>
      <c r="U68" s="14">
        <f t="shared" si="19"/>
        <v>14.371174999999999</v>
      </c>
      <c r="V68">
        <v>12.72064</v>
      </c>
      <c r="W68">
        <v>14.21781</v>
      </c>
      <c r="X68">
        <v>14.04177</v>
      </c>
      <c r="Y68">
        <v>14.248860000000001</v>
      </c>
      <c r="Z68">
        <v>14.78937</v>
      </c>
      <c r="AA68" s="14">
        <f t="shared" si="20"/>
        <v>13.234016666666667</v>
      </c>
      <c r="AB68" s="14">
        <f t="shared" si="21"/>
        <v>11.678663333333333</v>
      </c>
      <c r="AC68">
        <v>10.12331</v>
      </c>
      <c r="AD68" s="14">
        <f t="shared" si="22"/>
        <v>10.11214</v>
      </c>
      <c r="AE68">
        <v>10.10097</v>
      </c>
      <c r="AF68">
        <v>9.9556269999999998</v>
      </c>
      <c r="AG68" s="14">
        <f t="shared" si="23"/>
        <v>9.3578299999999999</v>
      </c>
      <c r="AH68">
        <v>8.760033</v>
      </c>
      <c r="AI68">
        <v>7.9327120000000004</v>
      </c>
      <c r="BG68" s="31">
        <f t="shared" si="24"/>
        <v>8.9205310000000004</v>
      </c>
      <c r="BH68" s="31">
        <f t="shared" si="25"/>
        <v>-0.15336499999999909</v>
      </c>
      <c r="BI68" s="31"/>
      <c r="BJ68" s="31"/>
      <c r="BK68" s="31"/>
      <c r="BL68" s="31"/>
      <c r="BM68" s="31"/>
      <c r="CM68" s="32" t="s">
        <v>304</v>
      </c>
      <c r="CN68" s="8" t="s">
        <v>13</v>
      </c>
      <c r="CO68" s="2">
        <v>-1.2045454545454559</v>
      </c>
      <c r="CP68" s="2">
        <v>5.7916666666666679</v>
      </c>
      <c r="CQ68" s="2">
        <v>1</v>
      </c>
      <c r="CR68" s="2">
        <v>5.7916666666666679</v>
      </c>
    </row>
    <row r="69" spans="1:96" ht="14.4" x14ac:dyDescent="0.3">
      <c r="A69" t="s">
        <v>84</v>
      </c>
      <c r="B69" t="s">
        <v>85</v>
      </c>
      <c r="D69" s="12">
        <f t="shared" si="2"/>
        <v>16.873439999999999</v>
      </c>
      <c r="E69" s="12">
        <f t="shared" si="3"/>
        <v>9.0919834999999978</v>
      </c>
      <c r="F69" s="12">
        <f t="shared" si="4"/>
        <v>0.25699000000000183</v>
      </c>
      <c r="G69" s="12">
        <f t="shared" si="5"/>
        <v>2.8265559434858398E-2</v>
      </c>
      <c r="L69">
        <v>4.5375220000000001</v>
      </c>
      <c r="M69" s="14">
        <f t="shared" si="16"/>
        <v>5.8283635</v>
      </c>
      <c r="N69">
        <v>7.119205</v>
      </c>
      <c r="O69" s="14">
        <f t="shared" si="16"/>
        <v>7.7814565000000009</v>
      </c>
      <c r="P69">
        <v>8.4437080000000009</v>
      </c>
      <c r="Q69" s="14">
        <f t="shared" si="17"/>
        <v>7.714188</v>
      </c>
      <c r="R69">
        <v>6.9846680000000001</v>
      </c>
      <c r="S69" s="14">
        <f t="shared" si="18"/>
        <v>12.530529000000001</v>
      </c>
      <c r="T69">
        <v>18.07639</v>
      </c>
      <c r="U69" s="14">
        <f t="shared" si="19"/>
        <v>16.873439999999999</v>
      </c>
      <c r="V69">
        <v>15.670489999999999</v>
      </c>
      <c r="W69">
        <v>15.622579999999999</v>
      </c>
      <c r="X69">
        <v>17.840730000000001</v>
      </c>
      <c r="Y69">
        <v>17.81437</v>
      </c>
      <c r="Z69">
        <v>18.880479999999999</v>
      </c>
      <c r="AA69" s="14">
        <f t="shared" si="20"/>
        <v>18.297129999999999</v>
      </c>
      <c r="AB69" s="14">
        <f t="shared" si="21"/>
        <v>17.71378</v>
      </c>
      <c r="AC69">
        <v>17.13043</v>
      </c>
      <c r="AD69" s="14">
        <f t="shared" si="22"/>
        <v>16.467974999999999</v>
      </c>
      <c r="AE69">
        <v>15.80552</v>
      </c>
      <c r="AF69">
        <v>14.840579999999999</v>
      </c>
      <c r="AG69" s="14">
        <f t="shared" si="23"/>
        <v>13.931749999999999</v>
      </c>
      <c r="AH69">
        <v>13.022919999999999</v>
      </c>
      <c r="AI69">
        <v>11.56559</v>
      </c>
      <c r="BG69" s="31">
        <f t="shared" si="24"/>
        <v>9.8887719999999995</v>
      </c>
      <c r="BH69" s="31">
        <f t="shared" si="25"/>
        <v>-1.2508599999999994</v>
      </c>
      <c r="BI69" s="31"/>
      <c r="BJ69" s="31"/>
      <c r="BK69" s="31"/>
      <c r="BL69" s="31"/>
      <c r="BM69" s="31"/>
      <c r="CM69" s="32" t="s">
        <v>305</v>
      </c>
      <c r="CN69" s="8" t="s">
        <v>14</v>
      </c>
      <c r="CO69" s="2">
        <v>-1.577272727272728</v>
      </c>
      <c r="CP69" s="2">
        <v>5.3916666666666684</v>
      </c>
      <c r="CQ69" s="2">
        <v>1</v>
      </c>
      <c r="CR69" s="2">
        <v>5.3916666666666684</v>
      </c>
    </row>
    <row r="70" spans="1:96" ht="14.4" x14ac:dyDescent="0.3">
      <c r="A70" s="1" t="s">
        <v>86</v>
      </c>
      <c r="B70" s="1" t="s">
        <v>87</v>
      </c>
      <c r="D70" s="12">
        <f t="shared" ref="D70:D74" si="26">U70</f>
        <v>12.16586</v>
      </c>
      <c r="E70" s="12">
        <f t="shared" ref="E70:E74" si="27">U70-O70</f>
        <v>8.9036275000000007</v>
      </c>
      <c r="F70" s="12">
        <f t="shared" ref="F70:F74" si="28">AC70-U70</f>
        <v>-4.8331140000000001</v>
      </c>
      <c r="G70" s="12">
        <f t="shared" ref="G70:G74" si="29">F70/E70</f>
        <v>-0.54282526981278134</v>
      </c>
      <c r="I70">
        <v>1.3900749999999999</v>
      </c>
      <c r="J70" s="14">
        <f>I70+(L70-I70)/3</f>
        <v>1.5496276666666666</v>
      </c>
      <c r="K70" s="14">
        <f>I70+(L70-I70)*2/3</f>
        <v>1.7091803333333333</v>
      </c>
      <c r="L70">
        <v>1.868733</v>
      </c>
      <c r="M70" s="14">
        <f>L70+(N70-L70)/2</f>
        <v>2.5525600000000002</v>
      </c>
      <c r="N70">
        <v>3.2363870000000001</v>
      </c>
      <c r="O70" s="14">
        <f>N70+(P70-N70)/2</f>
        <v>3.2622325000000001</v>
      </c>
      <c r="P70">
        <v>3.2880780000000001</v>
      </c>
      <c r="Q70" s="14">
        <f>P70+(R70-P70)/2</f>
        <v>3.3024139999999997</v>
      </c>
      <c r="R70">
        <v>3.3167499999999999</v>
      </c>
      <c r="S70" s="14">
        <f>R70+(T70-R70)/2</f>
        <v>7.8945049999999997</v>
      </c>
      <c r="T70">
        <v>12.47226</v>
      </c>
      <c r="U70" s="14">
        <f>T70+(V70-T70)/2</f>
        <v>12.16586</v>
      </c>
      <c r="V70">
        <v>11.85946</v>
      </c>
      <c r="W70">
        <v>12.788209999999999</v>
      </c>
      <c r="X70">
        <v>10.30044</v>
      </c>
      <c r="Y70" s="14">
        <f>X70+(Z70-X70)/2</f>
        <v>10.11022</v>
      </c>
      <c r="Z70">
        <v>9.92</v>
      </c>
      <c r="AA70" s="14">
        <f>Z70+(AC70-Z70)/3</f>
        <v>9.057582</v>
      </c>
      <c r="AB70" s="14">
        <f>Z70+(AC70-Z70)*2/3</f>
        <v>8.1951640000000001</v>
      </c>
      <c r="AC70">
        <v>7.3327460000000002</v>
      </c>
      <c r="AD70" s="14">
        <f>AC70+(AE70-AC70)/2</f>
        <v>7.1810960000000001</v>
      </c>
      <c r="AE70">
        <v>7.0294460000000001</v>
      </c>
      <c r="AF70">
        <v>6.2427659999999996</v>
      </c>
      <c r="AG70" s="14">
        <f>AF70+(AH70-AF70)/2</f>
        <v>6.7906054999999999</v>
      </c>
      <c r="AH70">
        <v>7.3384450000000001</v>
      </c>
      <c r="AI70">
        <v>6.2346430000000002</v>
      </c>
      <c r="BG70" s="31"/>
      <c r="BH70" s="31"/>
      <c r="BI70" s="31"/>
      <c r="BJ70" s="31"/>
      <c r="BK70" s="31"/>
      <c r="BL70" s="31"/>
      <c r="BM70" s="31"/>
      <c r="CM70" s="32" t="s">
        <v>306</v>
      </c>
      <c r="CN70" s="8" t="s">
        <v>15</v>
      </c>
      <c r="CO70" s="2">
        <v>-1.8946969696969713</v>
      </c>
      <c r="CP70" s="2">
        <v>5.4750000000000014</v>
      </c>
      <c r="CQ70" s="2">
        <v>1</v>
      </c>
      <c r="CR70" s="2">
        <v>5.4750000000000014</v>
      </c>
    </row>
    <row r="71" spans="1:96" ht="14.4" x14ac:dyDescent="0.3">
      <c r="A71" t="s">
        <v>88</v>
      </c>
      <c r="B71" t="s">
        <v>89</v>
      </c>
      <c r="D71" s="12">
        <f t="shared" si="26"/>
        <v>14.590534999999999</v>
      </c>
      <c r="E71" s="12">
        <f t="shared" si="27"/>
        <v>10.290241499999999</v>
      </c>
      <c r="F71" s="12">
        <f t="shared" si="28"/>
        <v>-4.382814999999999</v>
      </c>
      <c r="G71" s="12">
        <f t="shared" si="29"/>
        <v>-0.42591954717486463</v>
      </c>
      <c r="I71">
        <v>2.9201959999999998</v>
      </c>
      <c r="J71" s="14">
        <f t="shared" ref="J71" si="30">I71+(L71-I71)/3</f>
        <v>2.5407096666666664</v>
      </c>
      <c r="K71" s="14">
        <f t="shared" ref="K71" si="31">I71+(L71-I71)*2/3</f>
        <v>2.1612233333333331</v>
      </c>
      <c r="L71">
        <v>1.7817369999999999</v>
      </c>
      <c r="M71" s="14">
        <f t="shared" ref="M71:O71" si="32">L71+(N71-L71)/2</f>
        <v>3.1784499999999998</v>
      </c>
      <c r="N71">
        <v>4.5751629999999999</v>
      </c>
      <c r="O71" s="14">
        <f t="shared" si="32"/>
        <v>4.3002935000000004</v>
      </c>
      <c r="P71">
        <v>4.0254240000000001</v>
      </c>
      <c r="Q71" s="14">
        <f t="shared" ref="Q71:Q74" si="33">P71+(R71-P71)/2</f>
        <v>3.9594335000000003</v>
      </c>
      <c r="R71">
        <v>3.893443</v>
      </c>
      <c r="S71" s="14">
        <f t="shared" ref="S71:S74" si="34">R71+(T71-R71)/2</f>
        <v>9.5930564999999994</v>
      </c>
      <c r="T71">
        <v>15.292669999999999</v>
      </c>
      <c r="U71" s="14">
        <f t="shared" ref="U71:U74" si="35">T71+(V71-T71)/2</f>
        <v>14.590534999999999</v>
      </c>
      <c r="V71">
        <v>13.888400000000001</v>
      </c>
      <c r="W71">
        <v>15.10266</v>
      </c>
      <c r="X71">
        <v>12.003450000000001</v>
      </c>
      <c r="Y71" s="14">
        <f t="shared" ref="Y71:Y74" si="36">X71+(Z71-X71)/2</f>
        <v>11.963554999999999</v>
      </c>
      <c r="Z71">
        <v>11.92366</v>
      </c>
      <c r="AA71" s="14">
        <f t="shared" ref="AA71" si="37">Z71+(AC71-Z71)/3</f>
        <v>11.35168</v>
      </c>
      <c r="AB71" s="14">
        <f t="shared" ref="AB71" si="38">Z71+(AC71-Z71)*2/3</f>
        <v>10.7797</v>
      </c>
      <c r="AC71">
        <v>10.20772</v>
      </c>
      <c r="AD71" s="14">
        <f t="shared" ref="AD71:AD74" si="39">AC71+(AE71-AC71)/2</f>
        <v>10.075041500000001</v>
      </c>
      <c r="AE71">
        <v>9.9423630000000003</v>
      </c>
      <c r="AF71">
        <v>7.8459339999999997</v>
      </c>
      <c r="AG71" s="14">
        <f t="shared" ref="AG71:AG74" si="40">AF71+(AH71-AF71)/2</f>
        <v>8.2677945000000008</v>
      </c>
      <c r="AH71">
        <v>8.6896550000000001</v>
      </c>
      <c r="AI71">
        <v>8.2123650000000001</v>
      </c>
      <c r="BG71" s="31">
        <f t="shared" si="24"/>
        <v>10.697092</v>
      </c>
      <c r="BH71" s="31">
        <f t="shared" si="25"/>
        <v>0.51212500000000105</v>
      </c>
      <c r="BI71" s="31"/>
      <c r="BJ71" s="31"/>
      <c r="BK71" s="31"/>
      <c r="BL71" s="31"/>
      <c r="BM71" s="31"/>
      <c r="CM71" s="32" t="s">
        <v>307</v>
      </c>
      <c r="CN71" s="8" t="s">
        <v>16</v>
      </c>
      <c r="CO71" s="2">
        <v>-1.0666666666666664</v>
      </c>
      <c r="CP71" s="2">
        <v>2.5083333333333337</v>
      </c>
      <c r="CQ71" s="2">
        <v>1</v>
      </c>
      <c r="CR71" s="2">
        <v>2.5083333333333337</v>
      </c>
    </row>
    <row r="72" spans="1:96" ht="14.4" x14ac:dyDescent="0.3">
      <c r="A72" t="s">
        <v>90</v>
      </c>
      <c r="B72" t="s">
        <v>91</v>
      </c>
      <c r="D72" s="12">
        <f t="shared" si="26"/>
        <v>12.84376</v>
      </c>
      <c r="E72" s="12">
        <f t="shared" si="27"/>
        <v>9.4255964999999993</v>
      </c>
      <c r="F72" s="12">
        <f t="shared" si="28"/>
        <v>-5.3856389999999994</v>
      </c>
      <c r="G72" s="12">
        <f t="shared" si="29"/>
        <v>-0.57138442113451382</v>
      </c>
      <c r="I72">
        <v>1.4347939999999999</v>
      </c>
      <c r="J72" s="14">
        <f>I72+(L72-I72)/3</f>
        <v>1.5348026666666665</v>
      </c>
      <c r="K72" s="14">
        <f>I72+(L72-I72)*2/3</f>
        <v>1.6348113333333334</v>
      </c>
      <c r="L72">
        <v>1.73482</v>
      </c>
      <c r="M72" s="14">
        <f>L72+(N72-L72)/2</f>
        <v>2.571288</v>
      </c>
      <c r="N72">
        <v>3.407756</v>
      </c>
      <c r="O72" s="14">
        <f>N72+(P72-N72)/2</f>
        <v>3.4181634999999999</v>
      </c>
      <c r="P72">
        <v>3.4285709999999998</v>
      </c>
      <c r="Q72" s="14">
        <f t="shared" si="33"/>
        <v>3.1460035</v>
      </c>
      <c r="R72">
        <v>2.8634360000000001</v>
      </c>
      <c r="S72" s="14">
        <f t="shared" si="34"/>
        <v>7.6044980000000004</v>
      </c>
      <c r="T72">
        <v>12.345560000000001</v>
      </c>
      <c r="U72" s="14">
        <f t="shared" si="35"/>
        <v>12.84376</v>
      </c>
      <c r="V72">
        <v>13.34196</v>
      </c>
      <c r="W72">
        <v>13.48115</v>
      </c>
      <c r="X72">
        <v>10.8</v>
      </c>
      <c r="Y72" s="14">
        <f t="shared" si="36"/>
        <v>10.380635000000002</v>
      </c>
      <c r="Z72">
        <v>9.9612700000000007</v>
      </c>
      <c r="AA72" s="14">
        <f>Z72+(AC72-Z72)/3</f>
        <v>9.126887</v>
      </c>
      <c r="AB72" s="14">
        <f>Z72+(AC72-Z72)*2/3</f>
        <v>8.292504000000001</v>
      </c>
      <c r="AC72">
        <v>7.4581210000000002</v>
      </c>
      <c r="AD72" s="14">
        <f t="shared" si="39"/>
        <v>7.0357465000000001</v>
      </c>
      <c r="AE72">
        <v>6.613372</v>
      </c>
      <c r="AF72">
        <v>6.0097829999999997</v>
      </c>
      <c r="AG72" s="14">
        <f t="shared" si="40"/>
        <v>6.4715579999999999</v>
      </c>
      <c r="AH72">
        <v>6.9333330000000002</v>
      </c>
      <c r="AI72">
        <v>5.8096500000000004</v>
      </c>
      <c r="BG72" s="31">
        <f t="shared" si="24"/>
        <v>9.9803239999999995</v>
      </c>
      <c r="BH72" s="31">
        <f t="shared" si="25"/>
        <v>0.6373899999999999</v>
      </c>
      <c r="BI72" s="31"/>
      <c r="BJ72" s="31"/>
      <c r="BK72" s="31"/>
      <c r="BL72" s="31"/>
      <c r="BM72" s="31"/>
      <c r="CM72" s="32" t="s">
        <v>308</v>
      </c>
      <c r="CN72" s="8" t="s">
        <v>17</v>
      </c>
      <c r="CO72" s="2">
        <v>-1.1234848484848472</v>
      </c>
      <c r="CP72" s="2">
        <v>3.049999999999998</v>
      </c>
      <c r="CQ72" s="2">
        <v>1</v>
      </c>
      <c r="CR72" s="2">
        <v>3.049999999999998</v>
      </c>
    </row>
    <row r="73" spans="1:96" ht="14.4" x14ac:dyDescent="0.3">
      <c r="A73" t="s">
        <v>92</v>
      </c>
      <c r="B73" t="s">
        <v>93</v>
      </c>
      <c r="D73" s="12">
        <f t="shared" si="26"/>
        <v>10.647870000000001</v>
      </c>
      <c r="E73" s="12">
        <f t="shared" si="27"/>
        <v>8.2237795000000009</v>
      </c>
      <c r="F73" s="12">
        <f t="shared" si="28"/>
        <v>-3.567870000000001</v>
      </c>
      <c r="G73" s="12">
        <f t="shared" si="29"/>
        <v>-0.43384796491686101</v>
      </c>
      <c r="I73">
        <v>0.74205290000000002</v>
      </c>
      <c r="J73" s="14">
        <f>I73+(L73-I73)/3</f>
        <v>1.0713479333333333</v>
      </c>
      <c r="K73" s="14">
        <f>I73+(L73-I73)*2/3</f>
        <v>1.4006429666666667</v>
      </c>
      <c r="L73">
        <v>1.729938</v>
      </c>
      <c r="M73" s="14">
        <f>L73+(N73-L73)/2</f>
        <v>2.0373830000000002</v>
      </c>
      <c r="N73">
        <v>2.3448280000000001</v>
      </c>
      <c r="O73" s="14">
        <f>N73+(P73-N73)/2</f>
        <v>2.4240905000000001</v>
      </c>
      <c r="P73">
        <v>2.5033530000000002</v>
      </c>
      <c r="Q73" s="14">
        <f t="shared" si="33"/>
        <v>2.6984849999999998</v>
      </c>
      <c r="R73">
        <v>2.8936169999999999</v>
      </c>
      <c r="S73" s="14">
        <f t="shared" si="34"/>
        <v>7.1072885000000001</v>
      </c>
      <c r="T73">
        <v>11.320959999999999</v>
      </c>
      <c r="U73" s="14">
        <f t="shared" si="35"/>
        <v>10.647870000000001</v>
      </c>
      <c r="V73">
        <v>9.9747800000000009</v>
      </c>
      <c r="W73">
        <v>11.23235</v>
      </c>
      <c r="X73">
        <v>9.3183469999999993</v>
      </c>
      <c r="Y73" s="14">
        <f t="shared" si="36"/>
        <v>9.4173410000000004</v>
      </c>
      <c r="Z73">
        <v>9.5163349999999998</v>
      </c>
      <c r="AA73" s="14">
        <f>Z73+(AC73-Z73)/3</f>
        <v>8.7042233333333332</v>
      </c>
      <c r="AB73" s="14">
        <f>Z73+(AC73-Z73)*2/3</f>
        <v>7.8921116666666666</v>
      </c>
      <c r="AC73">
        <v>7.08</v>
      </c>
      <c r="AD73" s="14">
        <f t="shared" si="39"/>
        <v>6.9603420000000007</v>
      </c>
      <c r="AE73">
        <v>6.8406840000000004</v>
      </c>
      <c r="AF73">
        <v>6.0918190000000001</v>
      </c>
      <c r="AG73" s="14">
        <f t="shared" si="40"/>
        <v>6.7619305000000001</v>
      </c>
      <c r="AH73">
        <v>7.432042</v>
      </c>
      <c r="AI73">
        <v>6.1921099999999996</v>
      </c>
      <c r="BG73" s="31">
        <f t="shared" si="24"/>
        <v>7.7542530000000012</v>
      </c>
      <c r="BH73" s="31">
        <f t="shared" si="25"/>
        <v>0.58447999999999922</v>
      </c>
      <c r="BI73" s="31"/>
      <c r="BJ73" s="31"/>
      <c r="BK73" s="31"/>
      <c r="BL73" s="31"/>
      <c r="BM73" s="31"/>
      <c r="CM73" s="32" t="s">
        <v>309</v>
      </c>
      <c r="CN73" s="8" t="s">
        <v>18</v>
      </c>
      <c r="CO73" s="2">
        <v>-1.7734848484848467</v>
      </c>
      <c r="CP73" s="2">
        <v>4.5749999999999993</v>
      </c>
      <c r="CQ73" s="2">
        <v>1</v>
      </c>
      <c r="CR73" s="2">
        <v>4.5749999999999993</v>
      </c>
    </row>
    <row r="74" spans="1:96" ht="14.4" x14ac:dyDescent="0.3">
      <c r="A74" t="s">
        <v>94</v>
      </c>
      <c r="B74" t="s">
        <v>95</v>
      </c>
      <c r="D74" s="12">
        <f t="shared" si="26"/>
        <v>13.817665</v>
      </c>
      <c r="E74" s="12">
        <f t="shared" si="27"/>
        <v>9.1645435000000006</v>
      </c>
      <c r="F74" s="12">
        <f t="shared" si="28"/>
        <v>-7.3416009999999998</v>
      </c>
      <c r="G74" s="12">
        <f t="shared" si="29"/>
        <v>-0.80108747369686217</v>
      </c>
      <c r="I74">
        <v>2.0142180000000001</v>
      </c>
      <c r="J74" s="14">
        <f>I74+(L74-I74)/3</f>
        <v>2.0812086666666669</v>
      </c>
      <c r="K74" s="14">
        <f>I74+(L74-I74)*2/3</f>
        <v>2.1481993333333333</v>
      </c>
      <c r="L74">
        <v>2.2151900000000002</v>
      </c>
      <c r="M74" s="14">
        <f>L74+(N74-L74)/2</f>
        <v>3.4545339999999998</v>
      </c>
      <c r="N74">
        <v>4.6938779999999998</v>
      </c>
      <c r="O74" s="14">
        <f>N74+(P74-N74)/2</f>
        <v>4.6531214999999992</v>
      </c>
      <c r="P74">
        <v>4.6123649999999996</v>
      </c>
      <c r="Q74" s="14">
        <f t="shared" si="33"/>
        <v>4.5304644999999999</v>
      </c>
      <c r="R74">
        <v>4.4485640000000002</v>
      </c>
      <c r="S74" s="14">
        <f t="shared" si="34"/>
        <v>9.1427270000000007</v>
      </c>
      <c r="T74">
        <v>13.83689</v>
      </c>
      <c r="U74" s="14">
        <f t="shared" si="35"/>
        <v>13.817665</v>
      </c>
      <c r="V74">
        <v>13.798439999999999</v>
      </c>
      <c r="W74">
        <v>14.52918</v>
      </c>
      <c r="X74">
        <v>11.211399999999999</v>
      </c>
      <c r="Y74" s="14">
        <f t="shared" si="36"/>
        <v>10.5288845</v>
      </c>
      <c r="Z74">
        <v>9.8463689999999993</v>
      </c>
      <c r="AA74" s="14">
        <f>Z74+(AC74-Z74)/3</f>
        <v>8.7229339999999986</v>
      </c>
      <c r="AB74" s="14">
        <f>Z74+(AC74-Z74)*2/3</f>
        <v>7.5994989999999998</v>
      </c>
      <c r="AC74">
        <v>6.476064</v>
      </c>
      <c r="AD74" s="14">
        <f t="shared" si="39"/>
        <v>6.5167204999999999</v>
      </c>
      <c r="AE74">
        <v>6.5573769999999998</v>
      </c>
      <c r="AF74">
        <v>6.1696660000000003</v>
      </c>
      <c r="AG74" s="14">
        <f t="shared" si="40"/>
        <v>6.5373610000000006</v>
      </c>
      <c r="AH74">
        <v>6.9050560000000001</v>
      </c>
      <c r="AI74">
        <v>5.8171910000000002</v>
      </c>
      <c r="BG74" s="31">
        <f t="shared" si="24"/>
        <v>9.3691010000000006</v>
      </c>
      <c r="BH74" s="31">
        <f t="shared" si="25"/>
        <v>0.71151500000000034</v>
      </c>
      <c r="BI74" s="31"/>
      <c r="BJ74" s="31"/>
      <c r="BK74" s="31"/>
      <c r="BL74" s="31"/>
      <c r="BM74" s="31"/>
      <c r="CM74" s="32" t="s">
        <v>310</v>
      </c>
      <c r="CN74" s="8" t="s">
        <v>19</v>
      </c>
      <c r="CO74" s="2">
        <v>-0.45681818181818201</v>
      </c>
      <c r="CP74" s="2">
        <v>3.6666666666666665</v>
      </c>
      <c r="CQ74" s="2">
        <v>1</v>
      </c>
      <c r="CR74" s="2">
        <v>3.6666666666666665</v>
      </c>
    </row>
    <row r="75" spans="1:96" ht="14.4" x14ac:dyDescent="0.3">
      <c r="A75" s="15" t="s">
        <v>53</v>
      </c>
      <c r="B75" s="15" t="s">
        <v>117</v>
      </c>
      <c r="D75" s="12"/>
      <c r="E75" s="12"/>
      <c r="F75" s="12"/>
      <c r="G75" s="12"/>
      <c r="CM75" s="32" t="s">
        <v>311</v>
      </c>
      <c r="CN75" s="8" t="s">
        <v>20</v>
      </c>
      <c r="CO75" s="2">
        <v>-0.79545454545454497</v>
      </c>
      <c r="CP75" s="2">
        <v>3.4250000000000016</v>
      </c>
      <c r="CQ75" s="2">
        <v>1</v>
      </c>
      <c r="CR75" s="2">
        <v>3.4250000000000016</v>
      </c>
    </row>
    <row r="76" spans="1:96" ht="14.4" x14ac:dyDescent="0.3">
      <c r="B76" t="s">
        <v>96</v>
      </c>
      <c r="D76" s="12">
        <f t="shared" ref="D76:D107" si="41">U76</f>
        <v>1.4748242885125016</v>
      </c>
      <c r="E76" s="12">
        <f t="shared" ref="E76:E107" si="42">U76-O76</f>
        <v>0.38219950579583917</v>
      </c>
      <c r="F76" s="12">
        <f t="shared" ref="F76:F107" si="43">AC76-U76</f>
        <v>-0.56255103084834557</v>
      </c>
      <c r="G76" s="12">
        <f t="shared" ref="G76:G107" si="44">F76/E76</f>
        <v>-1.4718779650878078</v>
      </c>
      <c r="O76" s="17">
        <v>1.0926247827166624</v>
      </c>
      <c r="P76" s="17">
        <v>1.2953367875647668</v>
      </c>
      <c r="Q76" s="17">
        <v>1.3773768893222817</v>
      </c>
      <c r="R76" s="17">
        <v>1.2347158954687125</v>
      </c>
      <c r="S76" s="17">
        <v>1.0948905109489051</v>
      </c>
      <c r="T76" s="17">
        <v>1.2594752186588922</v>
      </c>
      <c r="U76" s="17">
        <v>1.4748242885125016</v>
      </c>
      <c r="V76" s="17">
        <v>1.8699093724905358</v>
      </c>
      <c r="W76" s="17">
        <v>1.7170798271548784</v>
      </c>
      <c r="X76" s="17">
        <v>1.5076507650765076</v>
      </c>
      <c r="Y76" s="17">
        <v>1.1904761904761905</v>
      </c>
      <c r="Z76" s="17">
        <v>1.139570219231604</v>
      </c>
      <c r="AA76" s="17">
        <v>1.038174543095058</v>
      </c>
      <c r="AB76" s="17">
        <v>0.81518824412742685</v>
      </c>
      <c r="AC76" s="17">
        <v>0.91227325766415601</v>
      </c>
      <c r="AD76" s="17">
        <v>2.1477937267410949</v>
      </c>
      <c r="AE76" s="17">
        <v>4.4044261228032111</v>
      </c>
      <c r="AF76" s="17">
        <v>6.7518045530260977</v>
      </c>
      <c r="AG76" s="17">
        <v>6.5746662178839896</v>
      </c>
      <c r="AH76" s="17">
        <v>6.3537429921952295</v>
      </c>
      <c r="AI76" s="17">
        <v>6.130226480836237</v>
      </c>
      <c r="AJ76" s="17">
        <v>6.3592657342657342</v>
      </c>
      <c r="AK76" s="17">
        <v>4.9653829511034182</v>
      </c>
      <c r="AL76" s="17">
        <v>3.773385477222281</v>
      </c>
      <c r="AM76" s="17">
        <v>2.961439588688946</v>
      </c>
      <c r="AN76" s="17">
        <v>2.6840879165400588</v>
      </c>
      <c r="AO76" s="17">
        <v>3.2810126582278483</v>
      </c>
      <c r="AP76" s="17">
        <v>4.5703283340089174</v>
      </c>
      <c r="AQ76" s="17">
        <v>4.9307871072042033</v>
      </c>
      <c r="AR76" s="17">
        <v>5.274659779477501</v>
      </c>
      <c r="AS76" s="17">
        <v>5</v>
      </c>
      <c r="AT76" s="17">
        <v>4.2748238926951654</v>
      </c>
      <c r="BG76" s="31">
        <f t="shared" ref="BG76:BG96" si="45">U76-R76</f>
        <v>0.24010839304378906</v>
      </c>
      <c r="BH76" s="31">
        <f t="shared" ref="BH76:BH96" si="46">W76-U76</f>
        <v>0.24225553864237681</v>
      </c>
      <c r="BI76" s="31"/>
      <c r="BJ76" s="31"/>
      <c r="BK76" s="31"/>
      <c r="BL76" s="31"/>
      <c r="BM76" s="31"/>
      <c r="CM76" s="32" t="s">
        <v>312</v>
      </c>
      <c r="CN76" s="8" t="s">
        <v>21</v>
      </c>
      <c r="CO76" s="2">
        <v>-1.0628787878787884</v>
      </c>
      <c r="CP76" s="2">
        <v>4.375</v>
      </c>
      <c r="CQ76" s="2">
        <v>1</v>
      </c>
      <c r="CR76" s="2">
        <v>4.375</v>
      </c>
    </row>
    <row r="77" spans="1:96" ht="14.4" x14ac:dyDescent="0.3">
      <c r="B77" t="s">
        <v>97</v>
      </c>
      <c r="D77" s="12">
        <f t="shared" si="41"/>
        <v>2.0424194815396701</v>
      </c>
      <c r="E77" s="12">
        <f t="shared" si="42"/>
        <v>0.99712331429228329</v>
      </c>
      <c r="F77" s="12">
        <f t="shared" si="43"/>
        <v>-0.89763833675852522</v>
      </c>
      <c r="G77" s="12">
        <f t="shared" si="44"/>
        <v>-0.9002280098080262</v>
      </c>
      <c r="O77" s="17">
        <v>1.0452961672473868</v>
      </c>
      <c r="P77" s="17">
        <v>1.3888888888888888</v>
      </c>
      <c r="Q77" s="17">
        <v>1.9674935842600514</v>
      </c>
      <c r="R77" s="17">
        <v>1.8821603927986905</v>
      </c>
      <c r="S77" s="17">
        <v>1.6733067729083666</v>
      </c>
      <c r="T77" s="17">
        <v>1.6600790513833994</v>
      </c>
      <c r="U77" s="17">
        <v>2.0424194815396701</v>
      </c>
      <c r="V77" s="17">
        <v>2.936630602782071</v>
      </c>
      <c r="W77" s="17">
        <v>2.9567854435178167</v>
      </c>
      <c r="X77" s="17">
        <v>2.9784065524944157</v>
      </c>
      <c r="Y77" s="17">
        <v>2.4745269286754001</v>
      </c>
      <c r="Z77" s="17">
        <v>1.9746121297602257</v>
      </c>
      <c r="AA77" s="17">
        <v>1.9151846785225719</v>
      </c>
      <c r="AB77" s="17">
        <v>1.0745466756212223</v>
      </c>
      <c r="AC77" s="17">
        <v>1.1447811447811449</v>
      </c>
      <c r="AD77" s="17">
        <v>2.5675675675675675</v>
      </c>
      <c r="AE77" s="17">
        <v>4.0190735694822886</v>
      </c>
      <c r="AF77" s="17">
        <v>6.4669843430905374</v>
      </c>
      <c r="AG77" s="17">
        <v>6.9607167470709861</v>
      </c>
      <c r="AH77" s="17">
        <v>6.908344733242135</v>
      </c>
      <c r="AI77" s="17">
        <v>7.1186440677966107</v>
      </c>
      <c r="AJ77" s="17">
        <v>7.3691460055096414</v>
      </c>
      <c r="AK77" s="17">
        <v>5.6524773203070486</v>
      </c>
      <c r="AL77" s="17">
        <v>4.8322147651006713</v>
      </c>
      <c r="AM77" s="17">
        <v>3.6544850498338874</v>
      </c>
      <c r="AN77" s="17">
        <v>3.2152230971128613</v>
      </c>
      <c r="AO77" s="17">
        <v>3.1516743269862113</v>
      </c>
      <c r="AP77" s="17">
        <v>3.8961038961038961</v>
      </c>
      <c r="AQ77" s="17">
        <v>5</v>
      </c>
      <c r="AR77" s="17">
        <v>5.3708439897698215</v>
      </c>
      <c r="AS77" s="17">
        <v>4.7218628719275539</v>
      </c>
      <c r="AT77" s="17">
        <v>3.9457459926017262</v>
      </c>
      <c r="BG77" s="31">
        <f t="shared" si="45"/>
        <v>0.1602590887409796</v>
      </c>
      <c r="BH77" s="31">
        <f t="shared" si="46"/>
        <v>0.91436596197814657</v>
      </c>
      <c r="BI77" s="31"/>
      <c r="BJ77" s="31"/>
      <c r="BK77" s="31"/>
      <c r="BL77" s="31"/>
      <c r="BM77" s="31"/>
      <c r="CM77" s="32" t="s">
        <v>313</v>
      </c>
      <c r="CN77" s="8" t="s">
        <v>22</v>
      </c>
      <c r="CO77" s="2">
        <v>-1.8810606060606077</v>
      </c>
      <c r="CP77" s="2">
        <v>3.791666666666667</v>
      </c>
      <c r="CQ77" s="2">
        <v>1</v>
      </c>
      <c r="CR77" s="2">
        <v>3.791666666666667</v>
      </c>
    </row>
    <row r="78" spans="1:96" ht="14.4" x14ac:dyDescent="0.3">
      <c r="B78" t="s">
        <v>98</v>
      </c>
      <c r="D78" s="12">
        <f t="shared" si="41"/>
        <v>3.9032006245121003</v>
      </c>
      <c r="E78" s="12">
        <f t="shared" si="42"/>
        <v>2.0483619148346808</v>
      </c>
      <c r="F78" s="12">
        <f t="shared" si="43"/>
        <v>-2.3694582932237567</v>
      </c>
      <c r="G78" s="12">
        <f t="shared" si="44"/>
        <v>-1.1567576393915677</v>
      </c>
      <c r="O78" s="17">
        <v>1.8548387096774193</v>
      </c>
      <c r="P78" s="17">
        <v>1.9464720194647203</v>
      </c>
      <c r="Q78" s="17">
        <v>2.9695024077046552</v>
      </c>
      <c r="R78" s="17">
        <v>2.5416997617156474</v>
      </c>
      <c r="S78" s="17">
        <v>2.8391167192429023</v>
      </c>
      <c r="T78" s="17">
        <v>3.2436708860759493</v>
      </c>
      <c r="U78" s="17">
        <v>3.9032006245121003</v>
      </c>
      <c r="V78" s="17">
        <v>3.5128805620608898</v>
      </c>
      <c r="W78" s="17">
        <v>3.278688524590164</v>
      </c>
      <c r="X78" s="17">
        <v>2.7322404371584699</v>
      </c>
      <c r="Y78" s="17">
        <v>3.1055900621118013</v>
      </c>
      <c r="Z78" s="17">
        <v>1.8370607028753994</v>
      </c>
      <c r="AA78" s="17">
        <v>1.9002375296912115</v>
      </c>
      <c r="AB78" s="17">
        <v>1.6574585635359116</v>
      </c>
      <c r="AC78" s="17">
        <v>1.5337423312883436</v>
      </c>
      <c r="AD78" s="17">
        <v>2.8439661798616447</v>
      </c>
      <c r="AE78" s="17">
        <v>5.2099533437013994</v>
      </c>
      <c r="AF78" s="17">
        <v>9.1428571428571423</v>
      </c>
      <c r="AG78" s="17">
        <v>8.9859851607584496</v>
      </c>
      <c r="AH78" s="17">
        <v>8.3056478405315612</v>
      </c>
      <c r="AI78" s="17">
        <v>8.4264832330180557</v>
      </c>
      <c r="AJ78" s="17">
        <v>8.1171548117154817</v>
      </c>
      <c r="AK78" s="17">
        <v>7.2319201995012472</v>
      </c>
      <c r="AL78" s="17">
        <v>5.916666666666667</v>
      </c>
      <c r="AM78" s="17">
        <v>4.9586776859504136</v>
      </c>
      <c r="AN78" s="17">
        <v>4.2657916324856435</v>
      </c>
      <c r="AO78" s="17">
        <v>4.3724696356275299</v>
      </c>
      <c r="AP78" s="17">
        <v>4.4835868694955963</v>
      </c>
      <c r="AQ78" s="17">
        <v>5.8451816745655609</v>
      </c>
      <c r="AR78" s="17">
        <v>6.0965954077593034</v>
      </c>
      <c r="AS78" s="17">
        <v>5.6024558710667689</v>
      </c>
      <c r="AT78" s="17">
        <v>4.0561622464898601</v>
      </c>
      <c r="BG78" s="31">
        <f t="shared" si="45"/>
        <v>1.3615008627964529</v>
      </c>
      <c r="BH78" s="31">
        <f t="shared" si="46"/>
        <v>-0.62451209992193624</v>
      </c>
      <c r="BI78" s="31"/>
      <c r="BJ78" s="31"/>
      <c r="BK78" s="31"/>
      <c r="BL78" s="31"/>
      <c r="BM78" s="31"/>
      <c r="CM78" s="32" t="s">
        <v>314</v>
      </c>
      <c r="CN78" s="8" t="s">
        <v>23</v>
      </c>
      <c r="CO78" s="2">
        <v>-3.7871212121212103</v>
      </c>
      <c r="CP78" s="2">
        <v>5.5666666666666655</v>
      </c>
      <c r="CQ78" s="2">
        <v>1</v>
      </c>
      <c r="CR78" s="2">
        <v>5.5666666666666655</v>
      </c>
    </row>
    <row r="79" spans="1:96" ht="14.4" x14ac:dyDescent="0.3">
      <c r="B79" t="s">
        <v>99</v>
      </c>
      <c r="D79" s="12">
        <f t="shared" si="41"/>
        <v>3.1077694235588971</v>
      </c>
      <c r="E79" s="12">
        <f t="shared" si="42"/>
        <v>1.5238201099369331</v>
      </c>
      <c r="F79" s="12">
        <f t="shared" si="43"/>
        <v>-1.6913388286580471</v>
      </c>
      <c r="G79" s="12">
        <f t="shared" si="44"/>
        <v>-1.1099333954373702</v>
      </c>
      <c r="O79" s="17">
        <v>1.583949313621964</v>
      </c>
      <c r="P79" s="17">
        <v>1.5487867836861127</v>
      </c>
      <c r="Q79" s="17">
        <v>1.9959058341862845</v>
      </c>
      <c r="R79" s="17">
        <v>1.824632539280284</v>
      </c>
      <c r="S79" s="17">
        <v>1.757910597689603</v>
      </c>
      <c r="T79" s="17">
        <v>2.16515609264854</v>
      </c>
      <c r="U79" s="17">
        <v>3.1077694235588971</v>
      </c>
      <c r="V79" s="17">
        <v>3.1793343268753107</v>
      </c>
      <c r="W79" s="17">
        <v>2.5755324418028724</v>
      </c>
      <c r="X79" s="17">
        <v>2.4149827501232135</v>
      </c>
      <c r="Y79" s="17">
        <v>2.4154589371980677</v>
      </c>
      <c r="Z79" s="17">
        <v>1.8446601941747571</v>
      </c>
      <c r="AA79" s="17">
        <v>1.6512870325400681</v>
      </c>
      <c r="AB79" s="17">
        <v>1.1661807580174928</v>
      </c>
      <c r="AC79" s="17">
        <v>1.41643059490085</v>
      </c>
      <c r="AD79" s="17">
        <v>2.9551954242135365</v>
      </c>
      <c r="AE79" s="17">
        <v>5.3527980535279802</v>
      </c>
      <c r="AF79" s="17">
        <v>7.9252902574457345</v>
      </c>
      <c r="AG79" s="17">
        <v>7.809330628803246</v>
      </c>
      <c r="AH79" s="17">
        <v>8.1560283687943276</v>
      </c>
      <c r="AI79" s="17">
        <v>9.1653865847414231</v>
      </c>
      <c r="AJ79" s="17">
        <v>8.7545596664929661</v>
      </c>
      <c r="AK79" s="17">
        <v>7.9706345044572622</v>
      </c>
      <c r="AL79" s="17">
        <v>6.71875</v>
      </c>
      <c r="AM79" s="17">
        <v>4.9922799794132784</v>
      </c>
      <c r="AN79" s="17">
        <v>4.0241448692152915</v>
      </c>
      <c r="AO79" s="17">
        <v>3.5714285714285712</v>
      </c>
      <c r="AP79" s="17">
        <v>5.394605394605394</v>
      </c>
      <c r="AQ79" s="17">
        <v>6.1203844208396561</v>
      </c>
      <c r="AR79" s="17">
        <v>7.0752366716492281</v>
      </c>
      <c r="AS79" s="17">
        <v>5.7834898665348495</v>
      </c>
      <c r="AT79" s="17">
        <v>6.1313868613138682</v>
      </c>
      <c r="BG79" s="31">
        <f t="shared" si="45"/>
        <v>1.2831368842786131</v>
      </c>
      <c r="BH79" s="31">
        <f t="shared" si="46"/>
        <v>-0.53223698175602463</v>
      </c>
      <c r="BI79" s="31"/>
      <c r="BJ79" s="31"/>
      <c r="BK79" s="31"/>
      <c r="BL79" s="31"/>
      <c r="BM79" s="31"/>
      <c r="CM79" s="32" t="s">
        <v>315</v>
      </c>
      <c r="CN79" s="8" t="s">
        <v>24</v>
      </c>
      <c r="CO79" s="2">
        <v>-1.6060606060606046</v>
      </c>
      <c r="CP79" s="2">
        <v>2.6749999999999989</v>
      </c>
      <c r="CQ79" s="2">
        <v>1</v>
      </c>
      <c r="CR79" s="2">
        <v>2.6749999999999989</v>
      </c>
    </row>
    <row r="80" spans="1:96" ht="14.4" x14ac:dyDescent="0.3">
      <c r="B80" t="s">
        <v>100</v>
      </c>
      <c r="D80" s="12">
        <f t="shared" si="41"/>
        <v>2.513227513227513</v>
      </c>
      <c r="E80" s="12">
        <f t="shared" si="42"/>
        <v>1.3011063011063009</v>
      </c>
      <c r="F80" s="12">
        <f t="shared" si="43"/>
        <v>-1.094350276953608</v>
      </c>
      <c r="G80" s="12">
        <f t="shared" si="44"/>
        <v>-0.84109213522608184</v>
      </c>
      <c r="O80" s="17">
        <v>1.2121212121212122</v>
      </c>
      <c r="P80" s="17">
        <v>1.5509103169251517</v>
      </c>
      <c r="Q80" s="17">
        <v>2.1002710027100271</v>
      </c>
      <c r="R80" s="17">
        <v>1.881720430107527</v>
      </c>
      <c r="S80" s="17">
        <v>1.8506278916060808</v>
      </c>
      <c r="T80" s="17">
        <v>1.9205298013245033</v>
      </c>
      <c r="U80" s="17">
        <v>2.513227513227513</v>
      </c>
      <c r="V80" s="17">
        <v>3.1208499335989375</v>
      </c>
      <c r="W80" s="17">
        <v>2.5810721376571806</v>
      </c>
      <c r="X80" s="17">
        <v>1.9685039370078741</v>
      </c>
      <c r="Y80" s="17">
        <v>1.9028871391076114</v>
      </c>
      <c r="Z80" s="17">
        <v>1.8530774321641297</v>
      </c>
      <c r="AA80" s="17">
        <v>1.6233766233766231</v>
      </c>
      <c r="AB80" s="17">
        <v>1.1479591836734695</v>
      </c>
      <c r="AC80" s="17">
        <v>1.4188772362739051</v>
      </c>
      <c r="AD80" s="17">
        <v>2.6576019777503088</v>
      </c>
      <c r="AE80" s="17">
        <v>4.6717171717171722</v>
      </c>
      <c r="AF80" s="17">
        <v>7.2596468279921513</v>
      </c>
      <c r="AG80" s="17">
        <v>6.6403681788297169</v>
      </c>
      <c r="AH80" s="17">
        <v>6.2941554271034041</v>
      </c>
      <c r="AI80" s="17">
        <v>7.323568575233022</v>
      </c>
      <c r="AJ80" s="17">
        <v>6.5025252525252526</v>
      </c>
      <c r="AK80" s="17">
        <v>4.5028142589118199</v>
      </c>
      <c r="AL80" s="17">
        <v>4.1383570105003091</v>
      </c>
      <c r="AM80" s="17">
        <v>2.8220858895705523</v>
      </c>
      <c r="AN80" s="17">
        <v>2.7455765710799267</v>
      </c>
      <c r="AO80" s="17">
        <v>2.7256208358570562</v>
      </c>
      <c r="AP80" s="17">
        <v>3.1604054859868813</v>
      </c>
      <c r="AQ80" s="17">
        <v>4.0070713022981739</v>
      </c>
      <c r="AR80" s="17">
        <v>4.2203985932004695</v>
      </c>
      <c r="AS80" s="17">
        <v>3.7383177570093453</v>
      </c>
      <c r="AT80" s="17">
        <v>3.7550548815713465</v>
      </c>
      <c r="BG80" s="31">
        <f t="shared" si="45"/>
        <v>0.63150708311998605</v>
      </c>
      <c r="BH80" s="31">
        <f t="shared" si="46"/>
        <v>6.7844624429667544E-2</v>
      </c>
      <c r="BI80" s="31"/>
      <c r="BJ80" s="31"/>
      <c r="BK80" s="31"/>
      <c r="BL80" s="31"/>
      <c r="BM80" s="31"/>
      <c r="CM80" s="32" t="s">
        <v>316</v>
      </c>
      <c r="CN80" s="8" t="s">
        <v>25</v>
      </c>
      <c r="CO80" s="2">
        <v>-1.4098484848484851</v>
      </c>
      <c r="CP80" s="2">
        <v>4.1916666666666664</v>
      </c>
      <c r="CQ80" s="2">
        <v>1</v>
      </c>
      <c r="CR80" s="2">
        <v>4.1916666666666664</v>
      </c>
    </row>
    <row r="81" spans="2:96" ht="14.4" x14ac:dyDescent="0.3">
      <c r="B81" t="s">
        <v>101</v>
      </c>
      <c r="D81" s="12">
        <f t="shared" si="41"/>
        <v>3.3333333333333335</v>
      </c>
      <c r="E81" s="12">
        <f t="shared" si="42"/>
        <v>1.9918699186991871</v>
      </c>
      <c r="F81" s="12">
        <f t="shared" si="43"/>
        <v>-2.0332249909714699</v>
      </c>
      <c r="G81" s="12">
        <f t="shared" si="44"/>
        <v>-1.0207619342428196</v>
      </c>
      <c r="O81" s="17">
        <v>1.3414634146341464</v>
      </c>
      <c r="P81" s="17">
        <v>1.5700483091787441</v>
      </c>
      <c r="Q81" s="17">
        <v>1.8072289156626504</v>
      </c>
      <c r="R81" s="17">
        <v>1.5606242496998799</v>
      </c>
      <c r="S81" s="17">
        <v>1.7482517482517483</v>
      </c>
      <c r="T81" s="17">
        <v>2.5462962962962963</v>
      </c>
      <c r="U81" s="17">
        <v>3.3333333333333335</v>
      </c>
      <c r="V81" s="17">
        <v>4.0540540540540544</v>
      </c>
      <c r="W81" s="17">
        <v>2.9246344206974131</v>
      </c>
      <c r="X81" s="17">
        <v>1.9955654101995564</v>
      </c>
      <c r="Y81" s="17">
        <v>2.4017467248908297</v>
      </c>
      <c r="Z81" s="17">
        <v>1.3215859030837005</v>
      </c>
      <c r="AA81" s="17">
        <v>1.0718113612004287</v>
      </c>
      <c r="AB81" s="17">
        <v>1.3641133263378804</v>
      </c>
      <c r="AC81" s="17">
        <v>1.3001083423618636</v>
      </c>
      <c r="AD81" s="17">
        <v>2.4663677130044843</v>
      </c>
      <c r="AE81" s="17">
        <v>4.3230944254835046</v>
      </c>
      <c r="AF81" s="17">
        <v>6.25</v>
      </c>
      <c r="AG81" s="17">
        <v>5.3775743707093824</v>
      </c>
      <c r="AH81" s="17">
        <v>5.5745164960182025</v>
      </c>
      <c r="AI81" s="17">
        <v>5.5118110236220472</v>
      </c>
      <c r="AJ81" s="17">
        <v>5.4054054054054053</v>
      </c>
      <c r="AK81" s="17">
        <v>4.406779661016949</v>
      </c>
      <c r="AL81" s="17">
        <v>3.6871508379888271</v>
      </c>
      <c r="AM81" s="17">
        <v>3.1460674157303372</v>
      </c>
      <c r="AN81" s="17">
        <v>3.3407572383073498</v>
      </c>
      <c r="AO81" s="17">
        <v>2.4746906636670416</v>
      </c>
      <c r="AP81" s="17">
        <v>3.6036036036036037</v>
      </c>
      <c r="AQ81" s="17">
        <v>4.6822742474916383</v>
      </c>
      <c r="AR81" s="17">
        <v>5.0438596491228074</v>
      </c>
      <c r="AS81" s="17">
        <v>4.6121593291404608</v>
      </c>
      <c r="AT81" s="17">
        <v>3.1282586027111572</v>
      </c>
      <c r="BG81" s="31">
        <f t="shared" si="45"/>
        <v>1.7727090836334536</v>
      </c>
      <c r="BH81" s="31">
        <f t="shared" si="46"/>
        <v>-0.4086989126359204</v>
      </c>
      <c r="BI81" s="31"/>
      <c r="BJ81" s="31"/>
      <c r="BK81" s="31"/>
      <c r="BL81" s="31"/>
      <c r="BM81" s="31"/>
      <c r="CM81" s="32" t="s">
        <v>317</v>
      </c>
      <c r="CN81" s="8" t="s">
        <v>26</v>
      </c>
      <c r="CO81" s="2">
        <v>-2.1689393939393904</v>
      </c>
      <c r="CP81" s="2">
        <v>4.2999999999999989</v>
      </c>
      <c r="CQ81" s="2">
        <v>1</v>
      </c>
      <c r="CR81" s="2">
        <v>4.2999999999999989</v>
      </c>
    </row>
    <row r="82" spans="2:96" ht="14.4" x14ac:dyDescent="0.3">
      <c r="B82" t="s">
        <v>102</v>
      </c>
      <c r="D82" s="12">
        <f t="shared" si="41"/>
        <v>3.7735849056603774</v>
      </c>
      <c r="E82" s="12">
        <f t="shared" si="42"/>
        <v>2.0314246269147329</v>
      </c>
      <c r="F82" s="12">
        <f t="shared" si="43"/>
        <v>-2.2933217477656407</v>
      </c>
      <c r="G82" s="12">
        <f t="shared" si="44"/>
        <v>-1.1289228836654743</v>
      </c>
      <c r="O82" s="17">
        <v>1.7421602787456445</v>
      </c>
      <c r="P82" s="17">
        <v>1.9047619047619049</v>
      </c>
      <c r="Q82" s="17">
        <v>2.8846153846153846</v>
      </c>
      <c r="R82" s="17">
        <v>1.9591141396933562</v>
      </c>
      <c r="S82" s="17">
        <v>1.9425675675675675</v>
      </c>
      <c r="T82" s="17">
        <v>2.6450511945392492</v>
      </c>
      <c r="U82" s="17">
        <v>3.7735849056603774</v>
      </c>
      <c r="V82" s="17">
        <v>4.269854824935952</v>
      </c>
      <c r="W82" s="17">
        <v>3.6595744680851063</v>
      </c>
      <c r="X82" s="17">
        <v>3.1171019376579614</v>
      </c>
      <c r="Y82" s="17">
        <v>3.2635983263598325</v>
      </c>
      <c r="Z82" s="17">
        <v>1.9541206457094309</v>
      </c>
      <c r="AA82" s="17">
        <v>1.947502116850127</v>
      </c>
      <c r="AB82" s="17">
        <v>1.5075376884422109</v>
      </c>
      <c r="AC82" s="17">
        <v>1.4802631578947367</v>
      </c>
      <c r="AD82" s="17">
        <v>2.7642276422764227</v>
      </c>
      <c r="AE82" s="17">
        <v>5.6349873843566023</v>
      </c>
      <c r="AF82" s="17">
        <v>9.1397849462365599</v>
      </c>
      <c r="AG82" s="17">
        <v>8.1501831501831496</v>
      </c>
      <c r="AH82" s="17">
        <v>7.5174825174825166</v>
      </c>
      <c r="AI82" s="17">
        <v>8.1057268722466969</v>
      </c>
      <c r="AJ82" s="17">
        <v>8.1200353045013252</v>
      </c>
      <c r="AK82" s="17">
        <v>7.0859167404783001</v>
      </c>
      <c r="AL82" s="17">
        <v>6.8345323741007196</v>
      </c>
      <c r="AM82" s="17">
        <v>5.3105310531053105</v>
      </c>
      <c r="AN82" s="17">
        <v>4.8473967684021542</v>
      </c>
      <c r="AO82" s="17">
        <v>3.4830430797433545</v>
      </c>
      <c r="AP82" s="17">
        <v>4.2805100182149367</v>
      </c>
      <c r="AQ82" s="17">
        <v>4.5372050816696916</v>
      </c>
      <c r="AR82" s="17">
        <v>5.2775250227479535</v>
      </c>
      <c r="AS82" s="17">
        <v>5.248868778280543</v>
      </c>
      <c r="AT82" s="17">
        <v>4.1666666666666661</v>
      </c>
      <c r="BG82" s="31">
        <f t="shared" si="45"/>
        <v>1.8144707659670212</v>
      </c>
      <c r="BH82" s="31">
        <f t="shared" si="46"/>
        <v>-0.11401043757527107</v>
      </c>
      <c r="BI82" s="31"/>
      <c r="BJ82" s="31"/>
      <c r="BK82" s="31"/>
      <c r="BL82" s="31"/>
      <c r="BM82" s="31"/>
      <c r="CM82" s="32" t="s">
        <v>318</v>
      </c>
      <c r="CN82" s="8" t="s">
        <v>27</v>
      </c>
      <c r="CO82" s="2">
        <v>-0.68333333333333268</v>
      </c>
      <c r="CP82" s="2">
        <v>3.4499999999999988</v>
      </c>
      <c r="CQ82" s="2">
        <v>1</v>
      </c>
      <c r="CR82" s="2">
        <v>3.4499999999999988</v>
      </c>
    </row>
    <row r="83" spans="2:96" ht="14.4" x14ac:dyDescent="0.3">
      <c r="B83" t="s">
        <v>103</v>
      </c>
      <c r="D83" s="12">
        <f t="shared" si="41"/>
        <v>2.1276595744680851</v>
      </c>
      <c r="E83" s="12">
        <f t="shared" si="42"/>
        <v>1.3643007958421309</v>
      </c>
      <c r="F83" s="12">
        <f t="shared" si="43"/>
        <v>0.13040494166094696</v>
      </c>
      <c r="G83" s="12">
        <f t="shared" si="44"/>
        <v>9.5583717357910769E-2</v>
      </c>
      <c r="O83" s="17">
        <v>0.76335877862595414</v>
      </c>
      <c r="P83" s="17">
        <v>1.1194029850746268</v>
      </c>
      <c r="Q83" s="17">
        <v>1.4652014652014651</v>
      </c>
      <c r="R83" s="17">
        <v>1.0909090909090911</v>
      </c>
      <c r="S83" s="17">
        <v>1.7921146953405016</v>
      </c>
      <c r="T83" s="17">
        <v>1.7857142857142856</v>
      </c>
      <c r="U83" s="17">
        <v>2.1276595744680851</v>
      </c>
      <c r="V83" s="17">
        <v>2.7972027972027971</v>
      </c>
      <c r="W83" s="17">
        <v>2.7777777777777777</v>
      </c>
      <c r="X83" s="17">
        <v>3.103448275862069</v>
      </c>
      <c r="Y83" s="17">
        <v>2.1352313167259789</v>
      </c>
      <c r="Z83" s="17">
        <v>4.10958904109589</v>
      </c>
      <c r="AA83" s="17">
        <v>1.6339869281045754</v>
      </c>
      <c r="AB83" s="17">
        <v>1.2738853503184715</v>
      </c>
      <c r="AC83" s="17">
        <v>2.258064516129032</v>
      </c>
      <c r="AD83" s="17">
        <v>3.6184210526315792</v>
      </c>
      <c r="AE83" s="17">
        <v>4</v>
      </c>
      <c r="AF83" s="17">
        <v>8.2474226804123703</v>
      </c>
      <c r="AG83" s="17">
        <v>5.6140350877192979</v>
      </c>
      <c r="AH83" s="17">
        <v>5.4545454545454541</v>
      </c>
      <c r="AI83" s="17">
        <v>7.7738515901060072</v>
      </c>
      <c r="AJ83" s="17">
        <v>7.5268817204301079</v>
      </c>
      <c r="AK83" s="17">
        <v>6.3380281690140841</v>
      </c>
      <c r="AL83" s="17">
        <v>5.7142857142857144</v>
      </c>
      <c r="AM83" s="17">
        <v>3.2374100719424459</v>
      </c>
      <c r="AN83" s="17">
        <v>3.8327526132404177</v>
      </c>
      <c r="AO83" s="17">
        <v>3.5587188612099649</v>
      </c>
      <c r="AP83" s="17">
        <v>5.28169014084507</v>
      </c>
      <c r="AQ83" s="17">
        <v>4.9822064056939501</v>
      </c>
      <c r="AR83" s="17">
        <v>5.9859154929577469</v>
      </c>
      <c r="AS83" s="17">
        <v>4.9668874172185431</v>
      </c>
      <c r="AT83" s="17">
        <v>5.5737704918032787</v>
      </c>
      <c r="BG83" s="31">
        <f t="shared" si="45"/>
        <v>1.036750483558994</v>
      </c>
      <c r="BH83" s="31">
        <f t="shared" si="46"/>
        <v>0.65011820330969261</v>
      </c>
      <c r="BI83" s="31"/>
      <c r="BJ83" s="31"/>
      <c r="BK83" s="31"/>
      <c r="BL83" s="31"/>
      <c r="BM83" s="31"/>
      <c r="CM83" s="32" t="s">
        <v>319</v>
      </c>
      <c r="CN83" s="8" t="s">
        <v>28</v>
      </c>
      <c r="CO83" s="2">
        <v>-0.75530303030303125</v>
      </c>
      <c r="CP83" s="2">
        <v>1.7333333333333334</v>
      </c>
      <c r="CQ83" s="2">
        <v>1</v>
      </c>
      <c r="CR83" s="2">
        <v>1.7333333333333334</v>
      </c>
    </row>
    <row r="84" spans="2:96" ht="14.4" x14ac:dyDescent="0.3">
      <c r="B84" t="s">
        <v>104</v>
      </c>
      <c r="D84" s="12">
        <f t="shared" si="41"/>
        <v>3.6241610738255035</v>
      </c>
      <c r="E84" s="12">
        <f t="shared" si="42"/>
        <v>1.4050209906077504</v>
      </c>
      <c r="F84" s="12">
        <f t="shared" si="43"/>
        <v>-1.6134372132356911</v>
      </c>
      <c r="G84" s="12">
        <f t="shared" si="44"/>
        <v>-1.1483367323485958</v>
      </c>
      <c r="O84" s="17">
        <v>2.219140083217753</v>
      </c>
      <c r="P84" s="17">
        <v>2.2099447513812152</v>
      </c>
      <c r="Q84" s="17">
        <v>2.1768707482993195</v>
      </c>
      <c r="R84" s="17">
        <v>2.1592442645074224</v>
      </c>
      <c r="S84" s="17">
        <v>1.8617021276595744</v>
      </c>
      <c r="T84" s="17">
        <v>2.8074866310160429</v>
      </c>
      <c r="U84" s="17">
        <v>3.6241610738255035</v>
      </c>
      <c r="V84" s="17">
        <v>4.4973544973544968</v>
      </c>
      <c r="W84" s="17">
        <v>3.9735099337748347</v>
      </c>
      <c r="X84" s="17">
        <v>3.7234042553191489</v>
      </c>
      <c r="Y84" s="17">
        <v>4.0629095674967228</v>
      </c>
      <c r="Z84" s="17">
        <v>2.8571428571428572</v>
      </c>
      <c r="AA84" s="17">
        <v>1.7639077340569878</v>
      </c>
      <c r="AB84" s="17">
        <v>1.4588859416445623</v>
      </c>
      <c r="AC84" s="17">
        <v>2.0107238605898123</v>
      </c>
      <c r="AD84" s="17">
        <v>2.4226110363391657</v>
      </c>
      <c r="AE84" s="17">
        <v>5.4127198917456019</v>
      </c>
      <c r="AF84" s="17">
        <v>9.1286307053941904</v>
      </c>
      <c r="AG84" s="17">
        <v>11.080711354309166</v>
      </c>
      <c r="AH84" s="17">
        <v>9.3278463648834027</v>
      </c>
      <c r="AI84" s="17">
        <v>8.7312414733969987</v>
      </c>
      <c r="AJ84" s="17">
        <v>8.6592178770949726</v>
      </c>
      <c r="AK84" s="17">
        <v>6.4156206415620645</v>
      </c>
      <c r="AL84" s="17">
        <v>5.1388888888888884</v>
      </c>
      <c r="AM84" s="17">
        <v>5.174825174825175</v>
      </c>
      <c r="AN84" s="17">
        <v>4.438280166435506</v>
      </c>
      <c r="AO84" s="17">
        <v>4.1958041958041958</v>
      </c>
      <c r="AP84" s="17">
        <v>5.314685314685315</v>
      </c>
      <c r="AQ84" s="17">
        <v>5.4929577464788739</v>
      </c>
      <c r="AR84" s="17">
        <v>7.0637119113573412</v>
      </c>
      <c r="AS84" s="17">
        <v>5.0964187327823689</v>
      </c>
      <c r="AT84" s="17">
        <v>5.3475935828877006</v>
      </c>
      <c r="BG84" s="31">
        <f t="shared" si="45"/>
        <v>1.4649168093180811</v>
      </c>
      <c r="BH84" s="31">
        <f t="shared" si="46"/>
        <v>0.34934885994933129</v>
      </c>
      <c r="BI84" s="31"/>
      <c r="BJ84" s="31"/>
      <c r="BK84" s="31"/>
      <c r="BL84" s="31"/>
      <c r="BM84" s="31"/>
      <c r="CM84" s="32" t="s">
        <v>320</v>
      </c>
      <c r="CN84" s="8" t="s">
        <v>29</v>
      </c>
      <c r="CO84" s="2">
        <v>-1.906060606060608</v>
      </c>
      <c r="CP84" s="2">
        <v>9.0749999999999993</v>
      </c>
      <c r="CQ84" s="2">
        <v>1</v>
      </c>
      <c r="CR84" s="2">
        <v>9.0749999999999993</v>
      </c>
    </row>
    <row r="85" spans="2:96" ht="14.4" x14ac:dyDescent="0.3">
      <c r="B85" t="s">
        <v>105</v>
      </c>
      <c r="D85" s="12">
        <f t="shared" si="41"/>
        <v>3.9045970378919019</v>
      </c>
      <c r="E85" s="12">
        <f t="shared" si="42"/>
        <v>2.5632556965505606</v>
      </c>
      <c r="F85" s="12">
        <f t="shared" si="43"/>
        <v>-1.968419196371644</v>
      </c>
      <c r="G85" s="12">
        <f t="shared" si="44"/>
        <v>-0.76793711958607813</v>
      </c>
      <c r="O85" s="17">
        <v>1.3413413413413413</v>
      </c>
      <c r="P85" s="17">
        <v>1.552547770700637</v>
      </c>
      <c r="Q85" s="17">
        <v>2.3875295974743489</v>
      </c>
      <c r="R85" s="17">
        <v>2.1645865834633389</v>
      </c>
      <c r="S85" s="17">
        <v>1.8948182521268371</v>
      </c>
      <c r="T85" s="17">
        <v>3.00462249614792</v>
      </c>
      <c r="U85" s="17">
        <v>3.9045970378919019</v>
      </c>
      <c r="V85" s="17">
        <v>4.2479908151549939</v>
      </c>
      <c r="W85" s="17">
        <v>3.8410089814637871</v>
      </c>
      <c r="X85" s="17">
        <v>3.5409960234804014</v>
      </c>
      <c r="Y85" s="17">
        <v>2.8339316077838657</v>
      </c>
      <c r="Z85" s="17">
        <v>2.6945543621631809</v>
      </c>
      <c r="AA85" s="17">
        <v>1.9962686567164181</v>
      </c>
      <c r="AB85" s="17">
        <v>1.6822088133113915</v>
      </c>
      <c r="AC85" s="17">
        <v>1.936177841520258</v>
      </c>
      <c r="AD85" s="17">
        <v>3.3619456366237483</v>
      </c>
      <c r="AE85" s="17">
        <v>5.690759377859103</v>
      </c>
      <c r="AF85" s="17">
        <v>8.7848006019563574</v>
      </c>
      <c r="AG85" s="17">
        <v>8.4214501510574031</v>
      </c>
      <c r="AH85" s="17">
        <v>8.4880636604774526</v>
      </c>
      <c r="AI85" s="17">
        <v>9.3815017968602223</v>
      </c>
      <c r="AJ85" s="17">
        <v>9.4706448508180934</v>
      </c>
      <c r="AK85" s="17">
        <v>7.8012808072967204</v>
      </c>
      <c r="AL85" s="17">
        <v>6.7955589586523741</v>
      </c>
      <c r="AM85" s="17">
        <v>5.9199398609283973</v>
      </c>
      <c r="AN85" s="17">
        <v>5.2621928859552618</v>
      </c>
      <c r="AO85" s="17">
        <v>4.8018988497352568</v>
      </c>
      <c r="AP85" s="17">
        <v>5.611692529772645</v>
      </c>
      <c r="AQ85" s="17">
        <v>6.3295678680294065</v>
      </c>
      <c r="AR85" s="17">
        <v>6.736209335219236</v>
      </c>
      <c r="AS85" s="17">
        <v>6.0305874174487313</v>
      </c>
      <c r="AT85" s="17">
        <v>5.1939291736930864</v>
      </c>
      <c r="BG85" s="31">
        <f t="shared" si="45"/>
        <v>1.7400104544285631</v>
      </c>
      <c r="BH85" s="31">
        <f t="shared" si="46"/>
        <v>-6.3588056428114825E-2</v>
      </c>
      <c r="BI85" s="31"/>
      <c r="BJ85" s="31"/>
      <c r="BK85" s="31"/>
      <c r="BL85" s="31"/>
      <c r="BM85" s="31"/>
      <c r="CM85" s="32" t="s">
        <v>321</v>
      </c>
      <c r="CN85" s="8" t="s">
        <v>30</v>
      </c>
      <c r="CO85" s="2">
        <v>-0.79696969696969688</v>
      </c>
      <c r="CP85" s="2">
        <v>2.5916666666666672</v>
      </c>
      <c r="CQ85" s="2">
        <v>1</v>
      </c>
      <c r="CR85" s="2">
        <v>2.5916666666666672</v>
      </c>
    </row>
    <row r="86" spans="2:96" ht="14.4" x14ac:dyDescent="0.3">
      <c r="B86" t="s">
        <v>106</v>
      </c>
      <c r="D86" s="12">
        <f t="shared" si="41"/>
        <v>3.3022861981371721</v>
      </c>
      <c r="E86" s="12">
        <f t="shared" si="42"/>
        <v>1.6105568748289014</v>
      </c>
      <c r="F86" s="12">
        <f t="shared" si="43"/>
        <v>-2.2448843854483505</v>
      </c>
      <c r="G86" s="12">
        <f t="shared" si="44"/>
        <v>-1.3938560137386251</v>
      </c>
      <c r="O86" s="17">
        <v>1.6917293233082706</v>
      </c>
      <c r="P86" s="17">
        <v>1.5711645101663587</v>
      </c>
      <c r="Q86" s="17">
        <v>2.0890099909173476</v>
      </c>
      <c r="R86" s="17">
        <v>2.1257750221434897</v>
      </c>
      <c r="S86" s="17">
        <v>1.6365202411714039</v>
      </c>
      <c r="T86" s="17">
        <v>2.218430034129693</v>
      </c>
      <c r="U86" s="17">
        <v>3.3022861981371721</v>
      </c>
      <c r="V86" s="17">
        <v>2.7638190954773871</v>
      </c>
      <c r="W86" s="17">
        <v>2.3887973640856672</v>
      </c>
      <c r="X86" s="17">
        <v>2.744148506860371</v>
      </c>
      <c r="Y86" s="17">
        <v>2.3659305993690851</v>
      </c>
      <c r="Z86" s="17">
        <v>1.6286644951140066</v>
      </c>
      <c r="AA86" s="17">
        <v>1.2364760432766615</v>
      </c>
      <c r="AB86" s="17">
        <v>1.4481707317073171</v>
      </c>
      <c r="AC86" s="17">
        <v>1.0574018126888218</v>
      </c>
      <c r="AD86" s="17">
        <v>1.918649270913277</v>
      </c>
      <c r="AE86" s="17">
        <v>4.8892284186401831</v>
      </c>
      <c r="AF86" s="17">
        <v>7.7039274924471295</v>
      </c>
      <c r="AG86" s="17">
        <v>7.398753894080996</v>
      </c>
      <c r="AH86" s="17">
        <v>7.2261072261072261</v>
      </c>
      <c r="AI86" s="17">
        <v>7.9749804534792803</v>
      </c>
      <c r="AJ86" s="17">
        <v>7.6566125290023201</v>
      </c>
      <c r="AK86" s="17">
        <v>6.2888198757763973</v>
      </c>
      <c r="AL86" s="17">
        <v>4.5592705167173255</v>
      </c>
      <c r="AM86" s="17">
        <v>3.5320088300220749</v>
      </c>
      <c r="AN86" s="17">
        <v>3.5766423357664232</v>
      </c>
      <c r="AO86" s="17">
        <v>3.7965616045845274</v>
      </c>
      <c r="AP86" s="17">
        <v>4.1843971631205674</v>
      </c>
      <c r="AQ86" s="17">
        <v>4.8353188507358089</v>
      </c>
      <c r="AR86" s="17">
        <v>5.0244242847173766</v>
      </c>
      <c r="AS86" s="17">
        <v>4.8135593220338979</v>
      </c>
      <c r="AT86" s="17">
        <v>3.9113428943937421</v>
      </c>
      <c r="BG86" s="31">
        <f t="shared" si="45"/>
        <v>1.1765111759936824</v>
      </c>
      <c r="BH86" s="31">
        <f t="shared" si="46"/>
        <v>-0.91348883405150483</v>
      </c>
      <c r="BI86" s="31"/>
      <c r="BJ86" s="31"/>
      <c r="BK86" s="31"/>
      <c r="BL86" s="31"/>
      <c r="BM86" s="31"/>
      <c r="CM86" s="32" t="s">
        <v>322</v>
      </c>
      <c r="CN86" s="8" t="s">
        <v>31</v>
      </c>
      <c r="CO86" s="2">
        <v>-0.15606060606060623</v>
      </c>
      <c r="CP86" s="2">
        <v>5.2750000000000012</v>
      </c>
      <c r="CQ86" s="2">
        <v>1</v>
      </c>
      <c r="CR86" s="2">
        <v>5.2750000000000012</v>
      </c>
    </row>
    <row r="87" spans="2:96" ht="14.4" x14ac:dyDescent="0.3">
      <c r="B87" t="s">
        <v>107</v>
      </c>
      <c r="D87" s="12">
        <f t="shared" si="41"/>
        <v>3.2414461836819499</v>
      </c>
      <c r="E87" s="12">
        <f t="shared" si="42"/>
        <v>1.9914461836819499</v>
      </c>
      <c r="F87" s="12">
        <f t="shared" si="43"/>
        <v>-1.6733227903657546</v>
      </c>
      <c r="G87" s="12">
        <f t="shared" si="44"/>
        <v>-0.84025508902880697</v>
      </c>
      <c r="O87" s="17">
        <v>1.25</v>
      </c>
      <c r="P87" s="17">
        <v>1.6304347826086956</v>
      </c>
      <c r="Q87" s="17">
        <v>2.0315385708197189</v>
      </c>
      <c r="R87" s="17">
        <v>2.0595288475102271</v>
      </c>
      <c r="S87" s="17">
        <v>1.9382022471910114</v>
      </c>
      <c r="T87" s="17">
        <v>2.4651810584958218</v>
      </c>
      <c r="U87" s="17">
        <v>3.2414461836819499</v>
      </c>
      <c r="V87" s="17">
        <v>3.2551724137931033</v>
      </c>
      <c r="W87" s="17">
        <v>2.8332877087325485</v>
      </c>
      <c r="X87" s="17">
        <v>2.5529603476371538</v>
      </c>
      <c r="Y87" s="17">
        <v>2.6496301277740417</v>
      </c>
      <c r="Z87" s="17">
        <v>1.8767469719153467</v>
      </c>
      <c r="AA87" s="17">
        <v>1.4949067336949331</v>
      </c>
      <c r="AB87" s="17">
        <v>1.2600675500129903</v>
      </c>
      <c r="AC87" s="17">
        <v>1.5681233933161953</v>
      </c>
      <c r="AD87" s="17">
        <v>2.8767655824802385</v>
      </c>
      <c r="AE87" s="17">
        <v>4.5551128818061084</v>
      </c>
      <c r="AF87" s="17">
        <v>8.115581363196462</v>
      </c>
      <c r="AG87" s="17">
        <v>8.169291338582676</v>
      </c>
      <c r="AH87" s="17">
        <v>7.4841204087268718</v>
      </c>
      <c r="AI87" s="17">
        <v>7.5326460481099655</v>
      </c>
      <c r="AJ87" s="17">
        <v>8.2469896387566504</v>
      </c>
      <c r="AK87" s="17">
        <v>6.3865783166502181</v>
      </c>
      <c r="AL87" s="17">
        <v>5.5679598102149033</v>
      </c>
      <c r="AM87" s="17">
        <v>4.6967813233872082</v>
      </c>
      <c r="AN87" s="17">
        <v>3.6092265943012207</v>
      </c>
      <c r="AO87" s="17">
        <v>3.9032214944526133</v>
      </c>
      <c r="AP87" s="17">
        <v>4.2135948058831323</v>
      </c>
      <c r="AQ87" s="17">
        <v>5.2659503912985812</v>
      </c>
      <c r="AR87" s="17">
        <v>5.6273664969317148</v>
      </c>
      <c r="AS87" s="17">
        <v>4.9460431654676267</v>
      </c>
      <c r="AT87" s="17">
        <v>4.4367727912031709</v>
      </c>
      <c r="BG87" s="31">
        <f t="shared" si="45"/>
        <v>1.1819173361717228</v>
      </c>
      <c r="BH87" s="31">
        <f t="shared" si="46"/>
        <v>-0.40815847494940138</v>
      </c>
      <c r="BI87" s="31"/>
      <c r="BJ87" s="31"/>
      <c r="BK87" s="31"/>
      <c r="BL87" s="31"/>
      <c r="BM87" s="31"/>
      <c r="CM87" s="32" t="s">
        <v>323</v>
      </c>
      <c r="CN87" s="8" t="s">
        <v>32</v>
      </c>
      <c r="CO87" s="2">
        <v>-1.2515151515151519</v>
      </c>
      <c r="CP87" s="2">
        <v>4.4583333333333339</v>
      </c>
      <c r="CQ87" s="2">
        <v>1</v>
      </c>
      <c r="CR87" s="2">
        <v>4.4583333333333339</v>
      </c>
    </row>
    <row r="88" spans="2:96" ht="14.4" x14ac:dyDescent="0.3">
      <c r="B88" t="s">
        <v>108</v>
      </c>
      <c r="D88" s="12">
        <f t="shared" si="41"/>
        <v>4.6099290780141837</v>
      </c>
      <c r="E88" s="12">
        <f t="shared" si="42"/>
        <v>2.6725222225745418</v>
      </c>
      <c r="F88" s="12">
        <f t="shared" si="43"/>
        <v>-1.8721769166308984</v>
      </c>
      <c r="G88" s="12">
        <f t="shared" si="44"/>
        <v>-0.70052810068960236</v>
      </c>
      <c r="O88" s="17">
        <v>1.9374068554396422</v>
      </c>
      <c r="P88" s="17">
        <v>2.8931750741839761</v>
      </c>
      <c r="Q88" s="17">
        <v>2.9905178701677606</v>
      </c>
      <c r="R88" s="17">
        <v>2.9285714285714288</v>
      </c>
      <c r="S88" s="17">
        <v>2.7162258756254465</v>
      </c>
      <c r="T88" s="17">
        <v>3.2693674484719262</v>
      </c>
      <c r="U88" s="17">
        <v>4.6099290780141837</v>
      </c>
      <c r="V88" s="17">
        <v>4.5968882602545964</v>
      </c>
      <c r="W88" s="17">
        <v>3.9173789173789171</v>
      </c>
      <c r="X88" s="17">
        <v>4.2704626334519578</v>
      </c>
      <c r="Y88" s="17">
        <v>3.5186488388458828</v>
      </c>
      <c r="Z88" s="17">
        <v>2.7326440177252587</v>
      </c>
      <c r="AA88" s="17">
        <v>2.9818181818181815</v>
      </c>
      <c r="AB88" s="17">
        <v>2.2662889518413598</v>
      </c>
      <c r="AC88" s="17">
        <v>2.7377521613832854</v>
      </c>
      <c r="AD88" s="17">
        <v>3.8406827880512093</v>
      </c>
      <c r="AE88" s="17">
        <v>5.9291395516992047</v>
      </c>
      <c r="AF88" s="17">
        <v>9.3333333333333339</v>
      </c>
      <c r="AG88" s="17">
        <v>8.2885648503453559</v>
      </c>
      <c r="AH88" s="17">
        <v>9.6011816838995561</v>
      </c>
      <c r="AI88" s="17">
        <v>10.357675111773473</v>
      </c>
      <c r="AJ88" s="17">
        <v>9.3630084420567918</v>
      </c>
      <c r="AK88" s="17">
        <v>6.7968749999999991</v>
      </c>
      <c r="AL88" s="17">
        <v>6.9821567106283942</v>
      </c>
      <c r="AM88" s="17">
        <v>6.0344827586206895</v>
      </c>
      <c r="AN88" s="17">
        <v>4.3137254901960782</v>
      </c>
      <c r="AO88" s="17">
        <v>4.6937151949085125</v>
      </c>
      <c r="AP88" s="17">
        <v>5.9561128526645764</v>
      </c>
      <c r="AQ88" s="17">
        <v>6.2155782848151064</v>
      </c>
      <c r="AR88" s="17">
        <v>6.6717791411042935</v>
      </c>
      <c r="AS88" s="17">
        <v>5.534204458109147</v>
      </c>
      <c r="AT88" s="17">
        <v>4.7832585949177879</v>
      </c>
      <c r="BG88" s="31">
        <f t="shared" si="45"/>
        <v>1.6813576494427549</v>
      </c>
      <c r="BH88" s="31">
        <f t="shared" si="46"/>
        <v>-0.69255016063526664</v>
      </c>
      <c r="BI88" s="31"/>
      <c r="BJ88" s="31"/>
      <c r="BK88" s="31"/>
      <c r="BL88" s="31"/>
      <c r="BM88" s="31"/>
      <c r="CM88" s="32" t="s">
        <v>324</v>
      </c>
      <c r="CN88" s="8" t="s">
        <v>33</v>
      </c>
      <c r="CO88" s="2">
        <v>7.2727272727272307E-2</v>
      </c>
      <c r="CP88" s="2">
        <v>4.0500000000000007</v>
      </c>
      <c r="CQ88" s="2">
        <v>1</v>
      </c>
      <c r="CR88" s="2">
        <v>4.0500000000000007</v>
      </c>
    </row>
    <row r="89" spans="2:96" ht="14.4" x14ac:dyDescent="0.3">
      <c r="B89" t="s">
        <v>109</v>
      </c>
      <c r="D89" s="12">
        <f t="shared" si="41"/>
        <v>3.40826686004351</v>
      </c>
      <c r="E89" s="12">
        <f t="shared" si="42"/>
        <v>1.8988328977793589</v>
      </c>
      <c r="F89" s="12">
        <f t="shared" si="43"/>
        <v>-1.1176440969798023</v>
      </c>
      <c r="G89" s="12">
        <f t="shared" si="44"/>
        <v>-0.58859528834099151</v>
      </c>
      <c r="O89" s="17">
        <v>1.5094339622641511</v>
      </c>
      <c r="P89" s="17">
        <v>1.5730337078651686</v>
      </c>
      <c r="Q89" s="17">
        <v>2.2271714922048997</v>
      </c>
      <c r="R89" s="17">
        <v>2.3048327137546467</v>
      </c>
      <c r="S89" s="17">
        <v>1.9809244314013204</v>
      </c>
      <c r="T89" s="17">
        <v>2.5436046511627906</v>
      </c>
      <c r="U89" s="17">
        <v>3.40826686004351</v>
      </c>
      <c r="V89" s="17">
        <v>3.6310820624546118</v>
      </c>
      <c r="W89" s="17">
        <v>4.1636230825420011</v>
      </c>
      <c r="X89" s="17">
        <v>3.0814380044020542</v>
      </c>
      <c r="Y89" s="17">
        <v>2.795698924731183</v>
      </c>
      <c r="Z89" s="17">
        <v>2.9761904761904758</v>
      </c>
      <c r="AA89" s="17">
        <v>1.6188373804267846</v>
      </c>
      <c r="AB89" s="17">
        <v>2.0158387329013676</v>
      </c>
      <c r="AC89" s="17">
        <v>2.2906227630637077</v>
      </c>
      <c r="AD89" s="17">
        <v>3.5302593659942363</v>
      </c>
      <c r="AE89" s="17">
        <v>6.1992619926199266</v>
      </c>
      <c r="AF89" s="17">
        <v>9.3889716840536508</v>
      </c>
      <c r="AG89" s="17">
        <v>8.7319665907365227</v>
      </c>
      <c r="AH89" s="17">
        <v>9.5202952029520294</v>
      </c>
      <c r="AI89" s="17">
        <v>8.8808664259927799</v>
      </c>
      <c r="AJ89" s="17">
        <v>8.1967213114754092</v>
      </c>
      <c r="AK89" s="17">
        <v>6.5598779557589619</v>
      </c>
      <c r="AL89" s="17">
        <v>5.8245083207261725</v>
      </c>
      <c r="AM89" s="17">
        <v>5.9135708870356334</v>
      </c>
      <c r="AN89" s="17">
        <v>4.8798798798798799</v>
      </c>
      <c r="AO89" s="17">
        <v>4.9205147615442844</v>
      </c>
      <c r="AP89" s="17">
        <v>5.5555555555555554</v>
      </c>
      <c r="AQ89" s="17">
        <v>6.0213414634146343</v>
      </c>
      <c r="AR89" s="17">
        <v>7.34632683658171</v>
      </c>
      <c r="AS89" s="17">
        <v>5.9479553903345721</v>
      </c>
      <c r="AT89" s="17">
        <v>5.6163384390955509</v>
      </c>
      <c r="BG89" s="31">
        <f t="shared" si="45"/>
        <v>1.1034341462888633</v>
      </c>
      <c r="BH89" s="31">
        <f t="shared" si="46"/>
        <v>0.7553562224984911</v>
      </c>
      <c r="BI89" s="31"/>
      <c r="BJ89" s="31"/>
      <c r="BK89" s="31"/>
      <c r="BL89" s="31"/>
      <c r="BM89" s="31"/>
      <c r="CM89" s="32" t="s">
        <v>325</v>
      </c>
      <c r="CN89" s="8" t="s">
        <v>34</v>
      </c>
      <c r="CO89" s="2">
        <v>-1.3522727272727284</v>
      </c>
      <c r="CP89" s="2">
        <v>6.1583333333333332</v>
      </c>
      <c r="CQ89" s="2">
        <v>1</v>
      </c>
      <c r="CR89" s="2">
        <v>6.1583333333333332</v>
      </c>
    </row>
    <row r="90" spans="2:96" ht="14.4" x14ac:dyDescent="0.3">
      <c r="B90" t="s">
        <v>110</v>
      </c>
      <c r="D90" s="12">
        <f t="shared" si="41"/>
        <v>3.9068369646882046</v>
      </c>
      <c r="E90" s="12">
        <f t="shared" si="42"/>
        <v>2.0333006649223968</v>
      </c>
      <c r="F90" s="12">
        <f t="shared" si="43"/>
        <v>-2.0965545606331721</v>
      </c>
      <c r="G90" s="12">
        <f t="shared" si="44"/>
        <v>-1.0311089731105703</v>
      </c>
      <c r="O90" s="17">
        <v>1.873536299765808</v>
      </c>
      <c r="P90" s="17">
        <v>2.5267993874425727</v>
      </c>
      <c r="Q90" s="17">
        <v>2.5384615384615383</v>
      </c>
      <c r="R90" s="17">
        <v>2.2953328232593728</v>
      </c>
      <c r="S90" s="17">
        <v>2.4558710667689945</v>
      </c>
      <c r="T90" s="17">
        <v>3.0395136778115504</v>
      </c>
      <c r="U90" s="17">
        <v>3.9068369646882046</v>
      </c>
      <c r="V90" s="17">
        <v>4.8374905517762663</v>
      </c>
      <c r="W90" s="17">
        <v>3.9453717754172986</v>
      </c>
      <c r="X90" s="17">
        <v>3.7285607755406418</v>
      </c>
      <c r="Y90" s="17">
        <v>2.9624277456647397</v>
      </c>
      <c r="Z90" s="17">
        <v>2.7231467473524962</v>
      </c>
      <c r="AA90" s="17">
        <v>2.0346646571213265</v>
      </c>
      <c r="AB90" s="17">
        <v>2.1449704142011834</v>
      </c>
      <c r="AC90" s="17">
        <v>1.8102824040550327</v>
      </c>
      <c r="AD90" s="17">
        <v>3.0211480362537766</v>
      </c>
      <c r="AE90" s="17">
        <v>6.1208875286916609</v>
      </c>
      <c r="AF90" s="17">
        <v>9.0183559457302476</v>
      </c>
      <c r="AG90" s="17">
        <v>8.9869281045751634</v>
      </c>
      <c r="AH90" s="17">
        <v>8.3536090835360906</v>
      </c>
      <c r="AI90" s="17">
        <v>8.7066779374471679</v>
      </c>
      <c r="AJ90" s="17">
        <v>8.8333333333333339</v>
      </c>
      <c r="AK90" s="17">
        <v>6.8010075566750636</v>
      </c>
      <c r="AL90" s="17">
        <v>6.3260340632603409</v>
      </c>
      <c r="AM90" s="17">
        <v>5.4339010543390103</v>
      </c>
      <c r="AN90" s="17">
        <v>4.294975688816856</v>
      </c>
      <c r="AO90" s="17">
        <v>4.8543689320388346</v>
      </c>
      <c r="AP90" s="17">
        <v>5.8587479935794544</v>
      </c>
      <c r="AQ90" s="17">
        <v>6.4205457463884423</v>
      </c>
      <c r="AR90" s="17">
        <v>6.0698027314112286</v>
      </c>
      <c r="AS90" s="17">
        <v>5.5292259083728279</v>
      </c>
      <c r="AT90" s="17">
        <v>4.5977011494252871</v>
      </c>
      <c r="BG90" s="31">
        <f t="shared" si="45"/>
        <v>1.6115041414288318</v>
      </c>
      <c r="BH90" s="31">
        <f t="shared" si="46"/>
        <v>3.8534810729093927E-2</v>
      </c>
      <c r="BI90" s="31"/>
      <c r="BJ90" s="31"/>
      <c r="BK90" s="31"/>
      <c r="BL90" s="31"/>
      <c r="BM90" s="31"/>
      <c r="CM90" s="32" t="s">
        <v>326</v>
      </c>
      <c r="CN90" s="8" t="s">
        <v>35</v>
      </c>
      <c r="CO90" s="2">
        <v>-0.78863636363636447</v>
      </c>
      <c r="CP90" s="2">
        <v>0.71666666666666767</v>
      </c>
      <c r="CQ90" s="2">
        <v>1</v>
      </c>
      <c r="CR90" s="2">
        <v>0.71666666666666767</v>
      </c>
    </row>
    <row r="91" spans="2:96" ht="14.4" x14ac:dyDescent="0.3">
      <c r="B91" t="s">
        <v>111</v>
      </c>
      <c r="D91" s="12">
        <f t="shared" si="41"/>
        <v>3.3773861967694567</v>
      </c>
      <c r="E91" s="12">
        <f t="shared" si="42"/>
        <v>1.8713621003839145</v>
      </c>
      <c r="F91" s="12">
        <f t="shared" si="43"/>
        <v>-1.4635105986833323</v>
      </c>
      <c r="G91" s="12">
        <f t="shared" si="44"/>
        <v>-0.78205634194637674</v>
      </c>
      <c r="O91" s="17">
        <v>1.5060240963855422</v>
      </c>
      <c r="P91" s="17">
        <v>1.739788199697428</v>
      </c>
      <c r="Q91" s="17">
        <v>2.4024024024024024</v>
      </c>
      <c r="R91" s="17">
        <v>2.3443223443223444</v>
      </c>
      <c r="S91" s="17">
        <v>2.5179856115107913</v>
      </c>
      <c r="T91" s="17">
        <v>2.8404952658412235</v>
      </c>
      <c r="U91" s="17">
        <v>3.3773861967694567</v>
      </c>
      <c r="V91" s="17">
        <v>3.9426523297491038</v>
      </c>
      <c r="W91" s="17">
        <v>3.4383954154727796</v>
      </c>
      <c r="X91" s="17">
        <v>3.599712023038157</v>
      </c>
      <c r="Y91" s="17">
        <v>3.9464411557434813</v>
      </c>
      <c r="Z91" s="17">
        <v>2.3994354269583629</v>
      </c>
      <c r="AA91" s="17">
        <v>1.8258426966292134</v>
      </c>
      <c r="AB91" s="17">
        <v>1.4716187806587244</v>
      </c>
      <c r="AC91" s="17">
        <v>1.9138755980861244</v>
      </c>
      <c r="AD91" s="17">
        <v>3.568929321203639</v>
      </c>
      <c r="AE91" s="17">
        <v>6.7342505430847215</v>
      </c>
      <c r="AF91" s="17">
        <v>9.9024756189047256</v>
      </c>
      <c r="AG91" s="17">
        <v>8.7124132613723972</v>
      </c>
      <c r="AH91" s="17">
        <v>8.8569265707797129</v>
      </c>
      <c r="AI91" s="17">
        <v>8.9879154078549846</v>
      </c>
      <c r="AJ91" s="17">
        <v>9.9773242630385486</v>
      </c>
      <c r="AK91" s="17">
        <v>7.6744186046511631</v>
      </c>
      <c r="AL91" s="17">
        <v>6.9314641744548284</v>
      </c>
      <c r="AM91" s="17">
        <v>5.8192955589586521</v>
      </c>
      <c r="AN91" s="17">
        <v>5.2431610942249236</v>
      </c>
      <c r="AO91" s="17">
        <v>4.3116490166414518</v>
      </c>
      <c r="AP91" s="17">
        <v>5.4804804804804803</v>
      </c>
      <c r="AQ91" s="17">
        <v>6.6467513069454824</v>
      </c>
      <c r="AR91" s="17">
        <v>6.3527653213751867</v>
      </c>
      <c r="AS91" s="17">
        <v>5.5720653789004464</v>
      </c>
      <c r="AT91" s="17">
        <v>4.9382716049382704</v>
      </c>
      <c r="BG91" s="31">
        <f t="shared" si="45"/>
        <v>1.0330638524471123</v>
      </c>
      <c r="BH91" s="31">
        <f t="shared" si="46"/>
        <v>6.1009218703322876E-2</v>
      </c>
      <c r="BI91" s="31"/>
      <c r="BJ91" s="31"/>
      <c r="BK91" s="31"/>
      <c r="BL91" s="31"/>
      <c r="BM91" s="31"/>
      <c r="CM91" s="32" t="s">
        <v>327</v>
      </c>
      <c r="CN91" s="8" t="s">
        <v>36</v>
      </c>
      <c r="CO91" s="2">
        <v>-2.6946969696969694</v>
      </c>
      <c r="CP91" s="2">
        <v>4.3166666666666682</v>
      </c>
      <c r="CQ91" s="2">
        <v>1</v>
      </c>
      <c r="CR91" s="2">
        <v>4.3166666666666682</v>
      </c>
    </row>
    <row r="92" spans="2:96" ht="14.4" x14ac:dyDescent="0.3">
      <c r="B92" t="s">
        <v>112</v>
      </c>
      <c r="D92" s="12">
        <f t="shared" si="41"/>
        <v>3.7396121883656508</v>
      </c>
      <c r="E92" s="12">
        <f t="shared" si="42"/>
        <v>1.5347757730029197</v>
      </c>
      <c r="F92" s="12">
        <f t="shared" si="43"/>
        <v>-1.5612595675351542</v>
      </c>
      <c r="G92" s="12">
        <f t="shared" si="44"/>
        <v>-1.0172558070032711</v>
      </c>
      <c r="O92" s="17">
        <v>2.2048364153627311</v>
      </c>
      <c r="P92" s="17">
        <v>2.0596590909090908</v>
      </c>
      <c r="Q92" s="17">
        <v>2.7679205110007095</v>
      </c>
      <c r="R92" s="17">
        <v>2.5983146067415732</v>
      </c>
      <c r="S92" s="17">
        <v>2.5069637883008355</v>
      </c>
      <c r="T92" s="17">
        <v>3.0555555555555554</v>
      </c>
      <c r="U92" s="17">
        <v>3.7396121883656508</v>
      </c>
      <c r="V92" s="17">
        <v>4.7255038220986796</v>
      </c>
      <c r="W92" s="17">
        <v>4.4735030970406058</v>
      </c>
      <c r="X92" s="17">
        <v>3.8881309686221006</v>
      </c>
      <c r="Y92" s="17">
        <v>3.5498995311453454</v>
      </c>
      <c r="Z92" s="17">
        <v>3.3400133600534407</v>
      </c>
      <c r="AA92" s="17">
        <v>2.2058823529411766</v>
      </c>
      <c r="AB92" s="17">
        <v>2.1932830705962991</v>
      </c>
      <c r="AC92" s="17">
        <v>2.1783526208304966</v>
      </c>
      <c r="AD92" s="17">
        <v>4.4897959183673466</v>
      </c>
      <c r="AE92" s="17">
        <v>7.389162561576355</v>
      </c>
      <c r="AF92" s="17">
        <v>9.0714285714285712</v>
      </c>
      <c r="AG92" s="17">
        <v>9.2658588738417667</v>
      </c>
      <c r="AH92" s="17">
        <v>8.5060757684060047</v>
      </c>
      <c r="AI92" s="17">
        <v>9.349890430971513</v>
      </c>
      <c r="AJ92" s="17">
        <v>9.8793363499245856</v>
      </c>
      <c r="AK92" s="17">
        <v>9.3773443360840218</v>
      </c>
      <c r="AL92" s="17">
        <v>8.4008843036109067</v>
      </c>
      <c r="AM92" s="17">
        <v>7.4460163812360385</v>
      </c>
      <c r="AN92" s="17">
        <v>6.1886792452830184</v>
      </c>
      <c r="AO92" s="17">
        <v>5.8913542463657231</v>
      </c>
      <c r="AP92" s="17">
        <v>7.5227963525835868</v>
      </c>
      <c r="AQ92" s="17">
        <v>6.9625095638867638</v>
      </c>
      <c r="AR92" s="17">
        <v>7.8927773641101995</v>
      </c>
      <c r="AS92" s="17">
        <v>6.9767441860465116</v>
      </c>
      <c r="AT92" s="17">
        <v>5.3293856402664694</v>
      </c>
      <c r="BG92" s="31">
        <f t="shared" si="45"/>
        <v>1.1412975816240776</v>
      </c>
      <c r="BH92" s="31">
        <f t="shared" si="46"/>
        <v>0.73389090867495499</v>
      </c>
      <c r="BI92" s="31"/>
      <c r="BJ92" s="31"/>
      <c r="BK92" s="31"/>
      <c r="BL92" s="31"/>
      <c r="BM92" s="31"/>
      <c r="CM92" s="32" t="s">
        <v>328</v>
      </c>
      <c r="CN92" s="8" t="s">
        <v>37</v>
      </c>
      <c r="CO92" s="2">
        <v>-1.6462121212121197</v>
      </c>
      <c r="CP92" s="2">
        <v>2.799999999999998</v>
      </c>
      <c r="CQ92" s="2">
        <v>1</v>
      </c>
      <c r="CR92" s="2">
        <v>2.799999999999998</v>
      </c>
    </row>
    <row r="93" spans="2:96" ht="14.4" x14ac:dyDescent="0.3">
      <c r="B93" t="s">
        <v>113</v>
      </c>
      <c r="D93" s="12">
        <f t="shared" si="41"/>
        <v>4.4072948328267474</v>
      </c>
      <c r="E93" s="12">
        <f t="shared" si="42"/>
        <v>1.0661914917234068</v>
      </c>
      <c r="F93" s="12">
        <f t="shared" si="43"/>
        <v>-2.2591466846785995</v>
      </c>
      <c r="G93" s="12">
        <f t="shared" si="44"/>
        <v>-2.1188939343596553</v>
      </c>
      <c r="O93" s="17">
        <v>3.3411033411033406</v>
      </c>
      <c r="P93" s="17">
        <v>2.5761124121779861</v>
      </c>
      <c r="Q93" s="17">
        <v>2.4068322981366461</v>
      </c>
      <c r="R93" s="17">
        <v>2.6535253980288096</v>
      </c>
      <c r="S93" s="17">
        <v>2.8809704321455647</v>
      </c>
      <c r="T93" s="17">
        <v>3.7347560975609753</v>
      </c>
      <c r="U93" s="17">
        <v>4.4072948328267474</v>
      </c>
      <c r="V93" s="17">
        <v>4.4866920152091252</v>
      </c>
      <c r="W93" s="17">
        <v>3.7404580152671758</v>
      </c>
      <c r="X93" s="17">
        <v>3.4586466165413534</v>
      </c>
      <c r="Y93" s="17">
        <v>4.0530582166543843</v>
      </c>
      <c r="Z93" s="17">
        <v>2.3328149300155521</v>
      </c>
      <c r="AA93" s="17">
        <v>2.07532667179093</v>
      </c>
      <c r="AB93" s="17">
        <v>1.7490494296577948</v>
      </c>
      <c r="AC93" s="17">
        <v>2.1481481481481479</v>
      </c>
      <c r="AD93" s="17">
        <v>3.9080459770114944</v>
      </c>
      <c r="AE93" s="17">
        <v>6.7809820732657826</v>
      </c>
      <c r="AF93" s="17">
        <v>9.2874299439551642</v>
      </c>
      <c r="AG93" s="17">
        <v>8.4552845528455283</v>
      </c>
      <c r="AH93" s="17">
        <v>7.1078431372549016</v>
      </c>
      <c r="AI93" s="17">
        <v>9.4693877551020407</v>
      </c>
      <c r="AJ93" s="17">
        <v>8.8870431893687716</v>
      </c>
      <c r="AK93" s="17">
        <v>7.6068376068376065</v>
      </c>
      <c r="AL93" s="17">
        <v>6.5601345668629101</v>
      </c>
      <c r="AM93" s="17">
        <v>6.9806560134566862</v>
      </c>
      <c r="AN93" s="17">
        <v>4.8843187660668379</v>
      </c>
      <c r="AO93" s="17">
        <v>4.0517241379310338</v>
      </c>
      <c r="AP93" s="17">
        <v>4.6753246753246751</v>
      </c>
      <c r="AQ93" s="17">
        <v>5.6423611111111116</v>
      </c>
      <c r="AR93" s="17">
        <v>6.6280033140016572</v>
      </c>
      <c r="AS93" s="17">
        <v>6.2709030100334449</v>
      </c>
      <c r="AT93" s="17">
        <v>4.75020475020475</v>
      </c>
      <c r="BG93" s="31">
        <f t="shared" si="45"/>
        <v>1.7537694347979378</v>
      </c>
      <c r="BH93" s="31">
        <f t="shared" si="46"/>
        <v>-0.66683681755957158</v>
      </c>
      <c r="BI93" s="31"/>
      <c r="BJ93" s="31"/>
      <c r="BK93" s="31"/>
      <c r="BL93" s="31"/>
      <c r="BM93" s="31"/>
      <c r="CM93" s="32" t="s">
        <v>329</v>
      </c>
      <c r="CN93" s="8" t="s">
        <v>38</v>
      </c>
      <c r="CO93" s="2">
        <v>-2.0234848484848467</v>
      </c>
      <c r="CP93" s="2">
        <v>5.4833333333333325</v>
      </c>
      <c r="CQ93" s="2">
        <v>1</v>
      </c>
      <c r="CR93" s="2">
        <v>5.4833333333333325</v>
      </c>
    </row>
    <row r="94" spans="2:96" ht="14.4" x14ac:dyDescent="0.3">
      <c r="B94" t="s">
        <v>114</v>
      </c>
      <c r="D94" s="12">
        <f t="shared" si="41"/>
        <v>3.7707390648567118</v>
      </c>
      <c r="E94" s="12">
        <f t="shared" si="42"/>
        <v>1.139160117488291</v>
      </c>
      <c r="F94" s="12">
        <f t="shared" si="43"/>
        <v>-2.4433054365381279</v>
      </c>
      <c r="G94" s="12">
        <f t="shared" si="44"/>
        <v>-2.1448305633498812</v>
      </c>
      <c r="O94" s="17">
        <v>2.6315789473684208</v>
      </c>
      <c r="P94" s="17">
        <v>2.5276461295418642</v>
      </c>
      <c r="Q94" s="17">
        <v>2.6194144838212634</v>
      </c>
      <c r="R94" s="17">
        <v>2.7820710973724885</v>
      </c>
      <c r="S94" s="17">
        <v>2.627511591962906</v>
      </c>
      <c r="T94" s="17">
        <v>2.7565084226646248</v>
      </c>
      <c r="U94" s="17">
        <v>3.7707390648567118</v>
      </c>
      <c r="V94" s="17">
        <v>4.6686746987951802</v>
      </c>
      <c r="W94" s="17">
        <v>4.0298507462686564</v>
      </c>
      <c r="X94" s="17">
        <v>3.6927621861152145</v>
      </c>
      <c r="Y94" s="17">
        <v>4.8316251830161052</v>
      </c>
      <c r="Z94" s="17">
        <v>2.6470588235294117</v>
      </c>
      <c r="AA94" s="17">
        <v>2.4355300859598854</v>
      </c>
      <c r="AB94" s="17">
        <v>1.6058394160583942</v>
      </c>
      <c r="AC94" s="17">
        <v>1.3274336283185841</v>
      </c>
      <c r="AD94" s="17">
        <v>3.0791788856304985</v>
      </c>
      <c r="AE94" s="17">
        <v>5.9420289855072461</v>
      </c>
      <c r="AF94" s="17">
        <v>9.8461538461538467</v>
      </c>
      <c r="AG94" s="17">
        <v>9.4801223241590211</v>
      </c>
      <c r="AH94" s="17">
        <v>9.0361445783132535</v>
      </c>
      <c r="AI94" s="17">
        <v>8.5536547433903571</v>
      </c>
      <c r="AJ94" s="17">
        <v>8.412698412698413</v>
      </c>
      <c r="AK94" s="17">
        <v>7.3170731707317067</v>
      </c>
      <c r="AL94" s="17">
        <v>6.1433447098976108</v>
      </c>
      <c r="AM94" s="17">
        <v>5.8919803600654665</v>
      </c>
      <c r="AN94" s="17">
        <v>5.427631578947369</v>
      </c>
      <c r="AO94" s="17">
        <v>4.6901172529313229</v>
      </c>
      <c r="AP94" s="17">
        <v>4.918032786885246</v>
      </c>
      <c r="AQ94" s="17">
        <v>4.918032786885246</v>
      </c>
      <c r="AR94" s="17">
        <v>6.4724919093851145</v>
      </c>
      <c r="AS94" s="17">
        <v>5.2547770700636942</v>
      </c>
      <c r="AT94" s="17">
        <v>4.5525902668759812</v>
      </c>
      <c r="BG94" s="31">
        <f t="shared" si="45"/>
        <v>0.98866796748422336</v>
      </c>
      <c r="BH94" s="31">
        <f t="shared" si="46"/>
        <v>0.25911168141194452</v>
      </c>
      <c r="BI94" s="31"/>
      <c r="BJ94" s="31"/>
      <c r="BK94" s="31"/>
      <c r="BL94" s="31"/>
      <c r="BM94" s="31"/>
      <c r="CM94" s="32" t="s">
        <v>330</v>
      </c>
      <c r="CN94" s="8" t="s">
        <v>39</v>
      </c>
      <c r="CO94" s="2">
        <v>-0.69621212121212039</v>
      </c>
      <c r="CP94" s="2">
        <v>4.0916666666666641</v>
      </c>
      <c r="CQ94" s="2">
        <v>1</v>
      </c>
      <c r="CR94" s="2">
        <v>4.0916666666666641</v>
      </c>
    </row>
    <row r="95" spans="2:96" ht="14.4" x14ac:dyDescent="0.3">
      <c r="B95" t="s">
        <v>115</v>
      </c>
      <c r="D95" s="12">
        <f t="shared" si="41"/>
        <v>4.1700080192461906</v>
      </c>
      <c r="E95" s="12">
        <f t="shared" si="42"/>
        <v>2.1595185087566802</v>
      </c>
      <c r="F95" s="12">
        <f t="shared" si="43"/>
        <v>-2.1883007021730201</v>
      </c>
      <c r="G95" s="12">
        <f t="shared" si="44"/>
        <v>-1.0133280605373978</v>
      </c>
      <c r="O95" s="17">
        <v>2.0104895104895104</v>
      </c>
      <c r="P95" s="17">
        <v>2.309666381522669</v>
      </c>
      <c r="Q95" s="17">
        <v>3.1489361702127661</v>
      </c>
      <c r="R95" s="17">
        <v>2.880658436213992</v>
      </c>
      <c r="S95" s="17">
        <v>2.5306122448979593</v>
      </c>
      <c r="T95" s="17">
        <v>3.1451612903225805</v>
      </c>
      <c r="U95" s="17">
        <v>4.1700080192461906</v>
      </c>
      <c r="V95" s="17">
        <v>4.7351524879614768</v>
      </c>
      <c r="W95" s="17">
        <v>3.8369304556354913</v>
      </c>
      <c r="X95" s="17">
        <v>3.8888888888888888</v>
      </c>
      <c r="Y95" s="17">
        <v>3.1496062992125982</v>
      </c>
      <c r="Z95" s="17">
        <v>2.8594122319301034</v>
      </c>
      <c r="AA95" s="17">
        <v>2.2924901185770752</v>
      </c>
      <c r="AB95" s="17">
        <v>2.1406727828746175</v>
      </c>
      <c r="AC95" s="17">
        <v>1.9817073170731707</v>
      </c>
      <c r="AD95" s="17">
        <v>3.2332563510392611</v>
      </c>
      <c r="AE95" s="17">
        <v>4.713275726630008</v>
      </c>
      <c r="AF95" s="17">
        <v>9.3676814988290413</v>
      </c>
      <c r="AG95" s="17">
        <v>8.4462151394422307</v>
      </c>
      <c r="AH95" s="17">
        <v>7.9365079365079358</v>
      </c>
      <c r="AI95" s="17">
        <v>8.4759576202118989</v>
      </c>
      <c r="AJ95" s="17">
        <v>7.6797385620915035</v>
      </c>
      <c r="AK95" s="17">
        <v>5.8187863674147966</v>
      </c>
      <c r="AL95" s="17">
        <v>5.5189456342668866</v>
      </c>
      <c r="AM95" s="17">
        <v>4.1700735895339323</v>
      </c>
      <c r="AN95" s="17">
        <v>3.522818254603683</v>
      </c>
      <c r="AO95" s="17">
        <v>3.664495114006515</v>
      </c>
      <c r="AP95" s="17">
        <v>4.2173560421735603</v>
      </c>
      <c r="AQ95" s="17">
        <v>5.2173913043478262</v>
      </c>
      <c r="AR95" s="17">
        <v>5.6206088992974248</v>
      </c>
      <c r="AS95" s="17">
        <v>6.1491160645657192</v>
      </c>
      <c r="AT95" s="17">
        <v>4.4360902255639099</v>
      </c>
      <c r="BG95" s="31">
        <f t="shared" si="45"/>
        <v>1.2893495830321986</v>
      </c>
      <c r="BH95" s="31">
        <f t="shared" si="46"/>
        <v>-0.33307756361069929</v>
      </c>
      <c r="BI95" s="31"/>
      <c r="BJ95" s="31"/>
      <c r="BK95" s="31"/>
      <c r="BL95" s="31"/>
      <c r="BM95" s="31"/>
      <c r="CM95" s="32" t="s">
        <v>331</v>
      </c>
      <c r="CN95" s="8" t="s">
        <v>40</v>
      </c>
      <c r="CO95" s="2">
        <v>-1.8742424242424232</v>
      </c>
      <c r="CP95" s="2">
        <v>5.1750000000000025</v>
      </c>
      <c r="CQ95" s="2">
        <v>1</v>
      </c>
      <c r="CR95" s="2">
        <v>5.1750000000000025</v>
      </c>
    </row>
    <row r="96" spans="2:96" ht="14.4" x14ac:dyDescent="0.3">
      <c r="B96" t="s">
        <v>116</v>
      </c>
      <c r="D96" s="12">
        <f t="shared" si="41"/>
        <v>6.9381598793363501</v>
      </c>
      <c r="E96" s="12">
        <f t="shared" si="42"/>
        <v>2.9349573172867105</v>
      </c>
      <c r="F96" s="12">
        <f t="shared" si="43"/>
        <v>-2.4538549466009245</v>
      </c>
      <c r="G96" s="12">
        <f t="shared" si="44"/>
        <v>-0.83607858013739289</v>
      </c>
      <c r="O96" s="17">
        <v>4.0032025620496396</v>
      </c>
      <c r="P96" s="17">
        <v>5.0592885375494072</v>
      </c>
      <c r="Q96" s="17">
        <v>6.3231850117096018</v>
      </c>
      <c r="R96" s="17">
        <v>4.8312883435582821</v>
      </c>
      <c r="S96" s="17">
        <v>5.1067073170731705</v>
      </c>
      <c r="T96" s="17">
        <v>6.5200909780136467</v>
      </c>
      <c r="U96" s="17">
        <v>6.9381598793363501</v>
      </c>
      <c r="V96" s="17">
        <v>6.607929515418502</v>
      </c>
      <c r="W96" s="17">
        <v>6.2916358253145814</v>
      </c>
      <c r="X96" s="17">
        <v>5.4355919583023082</v>
      </c>
      <c r="Y96" s="17">
        <v>5.4331864904552125</v>
      </c>
      <c r="Z96" s="17">
        <v>4.7475508666164279</v>
      </c>
      <c r="AA96" s="17">
        <v>4.0298507462686564</v>
      </c>
      <c r="AB96" s="17">
        <v>4.2442293373045423</v>
      </c>
      <c r="AC96" s="17">
        <v>4.4843049327354256</v>
      </c>
      <c r="AD96" s="17">
        <v>5.0075872534142638</v>
      </c>
      <c r="AE96" s="17">
        <v>8.3269671504965626</v>
      </c>
      <c r="AF96" s="17">
        <v>11.829652996845425</v>
      </c>
      <c r="AG96" s="17">
        <v>11.387329591018444</v>
      </c>
      <c r="AH96" s="17">
        <v>11.529223378702962</v>
      </c>
      <c r="AI96" s="17">
        <v>12.8</v>
      </c>
      <c r="AJ96" s="17">
        <v>11.45919208573784</v>
      </c>
      <c r="AK96" s="17">
        <v>10.275080906148867</v>
      </c>
      <c r="AL96" s="17">
        <v>10.082644628099173</v>
      </c>
      <c r="AM96" s="17">
        <v>6.8619246861924683</v>
      </c>
      <c r="AN96" s="17">
        <v>6.4516129032258061</v>
      </c>
      <c r="AO96" s="17">
        <v>6.212765957446809</v>
      </c>
      <c r="AP96" s="17">
        <v>7.3479729729729728</v>
      </c>
      <c r="AQ96" s="17">
        <v>7.5021312872975283</v>
      </c>
      <c r="AR96" s="17">
        <v>7.4318744838976061</v>
      </c>
      <c r="AS96" s="17">
        <v>6.5131056393963451</v>
      </c>
      <c r="AT96" s="17">
        <v>6.1062648691514667</v>
      </c>
      <c r="BG96" s="31">
        <f t="shared" si="45"/>
        <v>2.1068715357780681</v>
      </c>
      <c r="BH96" s="31">
        <f t="shared" si="46"/>
        <v>-0.64652405402176871</v>
      </c>
      <c r="BI96" s="31"/>
      <c r="BJ96" s="31"/>
      <c r="BK96" s="31"/>
      <c r="BL96" s="31"/>
      <c r="BM96" s="31"/>
      <c r="CM96" s="32" t="s">
        <v>332</v>
      </c>
      <c r="CN96" s="8" t="s">
        <v>41</v>
      </c>
      <c r="CO96" s="2">
        <v>-0.86590909090908674</v>
      </c>
      <c r="CP96" s="2">
        <v>6.4499999999999975</v>
      </c>
      <c r="CQ96" s="2">
        <v>1</v>
      </c>
      <c r="CR96" s="2">
        <v>6.4499999999999975</v>
      </c>
    </row>
    <row r="97" spans="1:96" ht="14.4" x14ac:dyDescent="0.3">
      <c r="A97" s="1" t="s">
        <v>53</v>
      </c>
      <c r="B97" s="1" t="s">
        <v>118</v>
      </c>
      <c r="D97" s="12">
        <f t="shared" si="41"/>
        <v>6.04087</v>
      </c>
      <c r="E97" s="12">
        <f t="shared" si="42"/>
        <v>3.1158979999999996</v>
      </c>
      <c r="F97" s="12">
        <f t="shared" si="43"/>
        <v>-1.1507350000000001</v>
      </c>
      <c r="G97" s="12">
        <f t="shared" si="44"/>
        <v>-0.36931086961126464</v>
      </c>
      <c r="I97">
        <v>0.24216979999999999</v>
      </c>
      <c r="J97" s="14">
        <f>I97+(L97-I97)/3</f>
        <v>0.33382233333333333</v>
      </c>
      <c r="K97" s="14">
        <f>I97+(L97-I97)*2/3</f>
        <v>0.42547486666666667</v>
      </c>
      <c r="L97">
        <v>0.51712740000000001</v>
      </c>
      <c r="M97" s="14">
        <f>L97+(N97-L97)/2</f>
        <v>1.7339476999999999</v>
      </c>
      <c r="N97">
        <v>2.9507680000000001</v>
      </c>
      <c r="O97" s="14">
        <f>N97+(P97-N97)/2</f>
        <v>2.9249720000000003</v>
      </c>
      <c r="P97">
        <v>2.8991760000000002</v>
      </c>
      <c r="Q97" s="14">
        <f>P97+(R97-P97)/2</f>
        <v>2.6742995000000001</v>
      </c>
      <c r="R97">
        <v>2.4494229999999999</v>
      </c>
      <c r="S97" s="14">
        <f>R97+(T97-R97)/2</f>
        <v>4.0402170000000002</v>
      </c>
      <c r="T97">
        <v>5.631011</v>
      </c>
      <c r="U97" s="14">
        <f>T97+(V97-T97)/2</f>
        <v>6.04087</v>
      </c>
      <c r="V97">
        <v>6.4507289999999999</v>
      </c>
      <c r="W97">
        <v>6.6739509999999997</v>
      </c>
      <c r="X97">
        <v>7.3191220000000001</v>
      </c>
      <c r="Y97">
        <v>6.6098999999999997</v>
      </c>
      <c r="Z97">
        <v>6.2880200000000004</v>
      </c>
      <c r="AA97" s="14">
        <f>Z97+(AC97-Z97)/3</f>
        <v>5.8220583333333336</v>
      </c>
      <c r="AB97" s="14">
        <f>Z97+(AC97-Z97)*2/3</f>
        <v>5.3560966666666667</v>
      </c>
      <c r="AC97">
        <v>4.8901349999999999</v>
      </c>
      <c r="AD97" s="14">
        <f>AC97+(AE97-AC97)/2</f>
        <v>5.6496680000000001</v>
      </c>
      <c r="AE97">
        <v>6.4092010000000004</v>
      </c>
      <c r="AF97">
        <v>7.6327559999999997</v>
      </c>
      <c r="AG97" s="14">
        <f>AF97+(AH97-AF97)/2</f>
        <v>7.936909</v>
      </c>
      <c r="AH97">
        <v>8.2410619999999994</v>
      </c>
      <c r="AI97">
        <v>8.8245529999999999</v>
      </c>
      <c r="CM97" s="32" t="s">
        <v>333</v>
      </c>
      <c r="CN97" s="8" t="s">
        <v>42</v>
      </c>
      <c r="CO97" s="2">
        <v>-2.1015151515151551</v>
      </c>
      <c r="CP97" s="2">
        <v>5.6000000000000023</v>
      </c>
      <c r="CQ97" s="2">
        <v>1</v>
      </c>
      <c r="CR97" s="2">
        <v>5.6000000000000023</v>
      </c>
    </row>
    <row r="98" spans="1:96" ht="14.4" x14ac:dyDescent="0.3">
      <c r="A98" s="18" t="s">
        <v>119</v>
      </c>
      <c r="B98" t="s">
        <v>120</v>
      </c>
      <c r="D98" s="12">
        <f t="shared" si="41"/>
        <v>7.1368074999999997</v>
      </c>
      <c r="E98" s="12">
        <f t="shared" si="42"/>
        <v>3.7351579999999998</v>
      </c>
      <c r="F98" s="12">
        <f t="shared" si="43"/>
        <v>-0.1840174999999995</v>
      </c>
      <c r="G98" s="12">
        <f t="shared" si="44"/>
        <v>-4.9266322870411244E-2</v>
      </c>
      <c r="I98">
        <v>0.1067236</v>
      </c>
      <c r="J98" s="14">
        <f t="shared" ref="J98:J108" si="47">I98+(L98-I98)/3</f>
        <v>0.32625110000000002</v>
      </c>
      <c r="K98" s="14">
        <f t="shared" ref="K98:K108" si="48">I98+(L98-I98)*2/3</f>
        <v>0.5457786</v>
      </c>
      <c r="L98">
        <v>0.76530609999999999</v>
      </c>
      <c r="M98" s="14">
        <f t="shared" ref="M98:O108" si="49">L98+(N98-L98)/2</f>
        <v>2.0076530500000001</v>
      </c>
      <c r="N98">
        <v>3.25</v>
      </c>
      <c r="O98" s="14">
        <f t="shared" si="49"/>
        <v>3.4016495</v>
      </c>
      <c r="P98">
        <v>3.553299</v>
      </c>
      <c r="Q98" s="14">
        <f t="shared" ref="Q98:Q107" si="50">P98+(R98-P98)/2</f>
        <v>4.1516494999999995</v>
      </c>
      <c r="R98">
        <v>4.75</v>
      </c>
      <c r="S98" s="14">
        <f t="shared" ref="S98:S107" si="51">R98+(T98-R98)/2</f>
        <v>5.6565004999999999</v>
      </c>
      <c r="T98">
        <v>6.5630009999999999</v>
      </c>
      <c r="U98" s="14">
        <f t="shared" ref="U98:U107" si="52">T98+(V98-T98)/2</f>
        <v>7.1368074999999997</v>
      </c>
      <c r="V98">
        <v>7.7106139999999996</v>
      </c>
      <c r="W98">
        <v>8.0721740000000004</v>
      </c>
      <c r="X98">
        <v>10.90498</v>
      </c>
      <c r="Y98">
        <v>10.045450000000001</v>
      </c>
      <c r="Z98">
        <v>10.190480000000001</v>
      </c>
      <c r="AA98" s="14">
        <f t="shared" ref="AA98:AA107" si="53">Z98+(AC98-Z98)/3</f>
        <v>9.1112500000000001</v>
      </c>
      <c r="AB98" s="14">
        <f t="shared" ref="AB98:AB107" si="54">Z98+(AC98-Z98)*2/3</f>
        <v>8.032020000000001</v>
      </c>
      <c r="AC98">
        <v>6.9527900000000002</v>
      </c>
      <c r="AD98" s="14">
        <f t="shared" ref="AD98:AD107" si="55">AC98+(AE98-AC98)/2</f>
        <v>6.51708</v>
      </c>
      <c r="AE98">
        <v>6.0813699999999997</v>
      </c>
      <c r="AF98">
        <v>8.0952389999999994</v>
      </c>
      <c r="AG98" s="14">
        <f t="shared" ref="AG98:AG107" si="56">AF98+(AH98-AF98)/2</f>
        <v>8.7210429999999999</v>
      </c>
      <c r="AH98">
        <v>9.3468470000000003</v>
      </c>
      <c r="AI98">
        <v>9.2550790000000003</v>
      </c>
      <c r="BG98" s="31">
        <f t="shared" ref="BG98:BG117" si="57">U98-R98</f>
        <v>2.3868074999999997</v>
      </c>
      <c r="BH98" s="31">
        <f t="shared" ref="BH98:BH117" si="58">W98-U98</f>
        <v>0.93536650000000066</v>
      </c>
      <c r="BI98" s="31"/>
      <c r="BJ98" s="31"/>
      <c r="BK98" s="31"/>
      <c r="BL98" s="31"/>
      <c r="BM98" s="31"/>
      <c r="CM98" s="32" t="s">
        <v>334</v>
      </c>
      <c r="CN98" s="8" t="s">
        <v>43</v>
      </c>
      <c r="CO98" s="2">
        <v>-0.68787878787878753</v>
      </c>
      <c r="CP98" s="2">
        <v>2.1583333333333323</v>
      </c>
      <c r="CQ98" s="2">
        <v>1</v>
      </c>
      <c r="CR98" s="2">
        <v>2.1583333333333323</v>
      </c>
    </row>
    <row r="99" spans="1:96" ht="14.4" x14ac:dyDescent="0.3">
      <c r="A99" t="s">
        <v>121</v>
      </c>
      <c r="B99" t="s">
        <v>122</v>
      </c>
      <c r="D99" s="12">
        <f t="shared" si="41"/>
        <v>4.4543619999999997</v>
      </c>
      <c r="E99" s="12">
        <f t="shared" si="42"/>
        <v>2.4039589999999995</v>
      </c>
      <c r="F99" s="12">
        <f t="shared" si="43"/>
        <v>-1.7610339999999995</v>
      </c>
      <c r="G99" s="12">
        <f t="shared" si="44"/>
        <v>-0.7325557549026418</v>
      </c>
      <c r="I99">
        <v>0.13746459999999999</v>
      </c>
      <c r="J99" s="14">
        <f t="shared" si="47"/>
        <v>0.21279646666666668</v>
      </c>
      <c r="K99" s="14">
        <f t="shared" si="48"/>
        <v>0.28812833333333332</v>
      </c>
      <c r="L99">
        <v>0.36346020000000001</v>
      </c>
      <c r="M99" s="14">
        <f t="shared" si="49"/>
        <v>1.2564616</v>
      </c>
      <c r="N99">
        <v>2.1494629999999999</v>
      </c>
      <c r="O99" s="14">
        <f t="shared" si="49"/>
        <v>2.0504030000000002</v>
      </c>
      <c r="P99">
        <v>1.951343</v>
      </c>
      <c r="Q99" s="14">
        <f t="shared" si="50"/>
        <v>1.7774755</v>
      </c>
      <c r="R99">
        <v>1.6036079999999999</v>
      </c>
      <c r="S99" s="14">
        <f t="shared" si="51"/>
        <v>3.1554019999999996</v>
      </c>
      <c r="T99">
        <v>4.7071959999999997</v>
      </c>
      <c r="U99" s="14">
        <f t="shared" si="52"/>
        <v>4.4543619999999997</v>
      </c>
      <c r="V99">
        <v>4.2015279999999997</v>
      </c>
      <c r="W99">
        <v>4.2814009999999998</v>
      </c>
      <c r="X99">
        <v>4.2357189999999996</v>
      </c>
      <c r="Y99">
        <v>3.7609520000000001</v>
      </c>
      <c r="Z99">
        <v>3.5319050000000001</v>
      </c>
      <c r="AA99" s="14">
        <f t="shared" si="53"/>
        <v>3.2523793333333333</v>
      </c>
      <c r="AB99" s="14">
        <f t="shared" si="54"/>
        <v>2.9728536666666669</v>
      </c>
      <c r="AC99">
        <v>2.6933280000000002</v>
      </c>
      <c r="AD99" s="14">
        <f t="shared" si="55"/>
        <v>2.7398210000000001</v>
      </c>
      <c r="AE99">
        <v>2.786314</v>
      </c>
      <c r="AF99">
        <v>4.3696299999999999</v>
      </c>
      <c r="AG99" s="14">
        <f t="shared" si="56"/>
        <v>4.9116355</v>
      </c>
      <c r="AH99">
        <v>5.4536410000000002</v>
      </c>
      <c r="AI99">
        <v>5.5385840000000002</v>
      </c>
      <c r="BG99" s="31">
        <f t="shared" si="57"/>
        <v>2.8507539999999998</v>
      </c>
      <c r="BH99" s="31">
        <f t="shared" si="58"/>
        <v>-0.17296099999999992</v>
      </c>
      <c r="BI99" s="31"/>
      <c r="BJ99" s="31"/>
      <c r="BK99" s="31"/>
      <c r="BL99" s="31"/>
      <c r="BM99" s="31"/>
      <c r="CM99" s="32" t="s">
        <v>335</v>
      </c>
      <c r="CN99" s="8" t="s">
        <v>44</v>
      </c>
      <c r="CO99" s="2">
        <v>-1.6939393939393952</v>
      </c>
      <c r="CP99" s="2">
        <v>5.0083333333333346</v>
      </c>
      <c r="CQ99" s="2">
        <v>1</v>
      </c>
      <c r="CR99" s="2">
        <v>5.0083333333333346</v>
      </c>
    </row>
    <row r="100" spans="1:96" ht="14.4" x14ac:dyDescent="0.3">
      <c r="A100" t="s">
        <v>123</v>
      </c>
      <c r="B100" t="s">
        <v>124</v>
      </c>
      <c r="D100" s="12">
        <f t="shared" si="41"/>
        <v>5.2986864999999996</v>
      </c>
      <c r="E100" s="12">
        <f t="shared" si="42"/>
        <v>2.3855374999999999</v>
      </c>
      <c r="F100" s="12">
        <f t="shared" si="43"/>
        <v>-2.1499034999999997</v>
      </c>
      <c r="G100" s="12">
        <f t="shared" si="44"/>
        <v>-0.90122393800139378</v>
      </c>
      <c r="I100">
        <v>0.31566369999999999</v>
      </c>
      <c r="J100" s="14">
        <f t="shared" si="47"/>
        <v>0.40776453333333335</v>
      </c>
      <c r="K100" s="14">
        <f t="shared" si="48"/>
        <v>0.4998653666666667</v>
      </c>
      <c r="L100">
        <v>0.5919662</v>
      </c>
      <c r="M100" s="14">
        <f t="shared" si="49"/>
        <v>1.8827905999999999</v>
      </c>
      <c r="N100">
        <v>3.1736149999999999</v>
      </c>
      <c r="O100" s="14">
        <f t="shared" si="49"/>
        <v>2.9131489999999998</v>
      </c>
      <c r="P100">
        <v>2.6526830000000001</v>
      </c>
      <c r="Q100" s="14">
        <f t="shared" si="50"/>
        <v>2.5204624999999998</v>
      </c>
      <c r="R100">
        <v>2.388242</v>
      </c>
      <c r="S100" s="14">
        <f t="shared" si="51"/>
        <v>3.9201134999999998</v>
      </c>
      <c r="T100">
        <v>5.4519849999999996</v>
      </c>
      <c r="U100" s="14">
        <f t="shared" si="52"/>
        <v>5.2986864999999996</v>
      </c>
      <c r="V100">
        <v>5.1453879999999996</v>
      </c>
      <c r="W100">
        <v>4.8153490000000003</v>
      </c>
      <c r="X100">
        <v>5.6672830000000003</v>
      </c>
      <c r="Y100">
        <v>4.7153150000000004</v>
      </c>
      <c r="Z100">
        <v>4.4246990000000004</v>
      </c>
      <c r="AA100" s="14">
        <f t="shared" si="53"/>
        <v>3.9993936666666667</v>
      </c>
      <c r="AB100" s="14">
        <f t="shared" si="54"/>
        <v>3.5740883333333335</v>
      </c>
      <c r="AC100">
        <v>3.1487829999999999</v>
      </c>
      <c r="AD100" s="14">
        <f t="shared" si="55"/>
        <v>3.043828</v>
      </c>
      <c r="AE100">
        <v>2.9388730000000001</v>
      </c>
      <c r="AF100">
        <v>4.0617770000000002</v>
      </c>
      <c r="AG100" s="14">
        <f t="shared" si="56"/>
        <v>4.4851919999999996</v>
      </c>
      <c r="AH100">
        <v>4.9086069999999999</v>
      </c>
      <c r="AI100">
        <v>5.2759309999999999</v>
      </c>
      <c r="BG100" s="31">
        <f t="shared" si="57"/>
        <v>2.9104444999999997</v>
      </c>
      <c r="BH100" s="31">
        <f t="shared" si="58"/>
        <v>-0.48333749999999931</v>
      </c>
      <c r="BI100" s="31"/>
      <c r="BJ100" s="31"/>
      <c r="BK100" s="31"/>
      <c r="BL100" s="31"/>
      <c r="BM100" s="31"/>
      <c r="CM100" s="32" t="s">
        <v>336</v>
      </c>
      <c r="CN100" s="8" t="s">
        <v>45</v>
      </c>
      <c r="CO100" s="2">
        <v>-1.2659090909090915</v>
      </c>
      <c r="CP100" s="2">
        <v>3.8250000000000011</v>
      </c>
      <c r="CQ100" s="2">
        <v>1</v>
      </c>
      <c r="CR100" s="2">
        <v>3.8250000000000011</v>
      </c>
    </row>
    <row r="101" spans="1:96" ht="14.4" x14ac:dyDescent="0.3">
      <c r="A101" t="s">
        <v>125</v>
      </c>
      <c r="B101" t="s">
        <v>126</v>
      </c>
      <c r="D101" s="12">
        <f t="shared" si="41"/>
        <v>7.4903390000000005</v>
      </c>
      <c r="E101" s="12">
        <f t="shared" si="42"/>
        <v>4.1168020000000007</v>
      </c>
      <c r="F101" s="12">
        <f t="shared" si="43"/>
        <v>-1.0433220000000007</v>
      </c>
      <c r="G101" s="12">
        <f t="shared" si="44"/>
        <v>-0.25343021112018516</v>
      </c>
      <c r="I101">
        <v>0.3737008</v>
      </c>
      <c r="J101" s="14">
        <f t="shared" si="47"/>
        <v>0.54217416666666662</v>
      </c>
      <c r="K101" s="14">
        <f t="shared" si="48"/>
        <v>0.7106475333333333</v>
      </c>
      <c r="L101">
        <v>0.87912089999999998</v>
      </c>
      <c r="M101" s="14">
        <f t="shared" si="49"/>
        <v>1.7940949499999999</v>
      </c>
      <c r="N101">
        <v>2.7090689999999999</v>
      </c>
      <c r="O101" s="14">
        <f t="shared" si="49"/>
        <v>3.3735369999999998</v>
      </c>
      <c r="P101">
        <v>4.0380050000000001</v>
      </c>
      <c r="Q101" s="14">
        <f t="shared" si="50"/>
        <v>3.714909</v>
      </c>
      <c r="R101">
        <v>3.391813</v>
      </c>
      <c r="S101" s="14">
        <f t="shared" si="51"/>
        <v>5.5172639999999999</v>
      </c>
      <c r="T101">
        <v>7.6427149999999999</v>
      </c>
      <c r="U101" s="14">
        <f t="shared" si="52"/>
        <v>7.4903390000000005</v>
      </c>
      <c r="V101">
        <v>7.3379630000000002</v>
      </c>
      <c r="W101">
        <v>7.6601670000000004</v>
      </c>
      <c r="X101">
        <v>8.2048450000000006</v>
      </c>
      <c r="Y101">
        <v>7.8709670000000003</v>
      </c>
      <c r="Z101">
        <v>8.0237590000000001</v>
      </c>
      <c r="AA101" s="14">
        <f t="shared" si="53"/>
        <v>7.4981783333333336</v>
      </c>
      <c r="AB101" s="14">
        <f t="shared" si="54"/>
        <v>6.9725976666666662</v>
      </c>
      <c r="AC101">
        <v>6.4470169999999998</v>
      </c>
      <c r="AD101" s="14">
        <f t="shared" si="55"/>
        <v>8.1689530000000001</v>
      </c>
      <c r="AE101">
        <v>9.8908889999999996</v>
      </c>
      <c r="AF101">
        <v>10.34235</v>
      </c>
      <c r="AG101" s="14">
        <f t="shared" si="56"/>
        <v>10.720655000000001</v>
      </c>
      <c r="AH101">
        <v>11.09896</v>
      </c>
      <c r="AI101">
        <v>11.661110000000001</v>
      </c>
      <c r="BG101" s="31">
        <f t="shared" si="57"/>
        <v>4.0985260000000006</v>
      </c>
      <c r="BH101" s="31">
        <f t="shared" si="58"/>
        <v>0.16982799999999987</v>
      </c>
      <c r="BI101" s="31"/>
      <c r="BJ101" s="31"/>
      <c r="BK101" s="31"/>
      <c r="BL101" s="31"/>
      <c r="BM101" s="31"/>
      <c r="CM101" s="32" t="s">
        <v>337</v>
      </c>
      <c r="CN101" s="8" t="s">
        <v>46</v>
      </c>
      <c r="CO101" s="2">
        <v>-2.2999999999999998</v>
      </c>
      <c r="CP101" s="2">
        <v>5.4083333333333332</v>
      </c>
      <c r="CQ101" s="2">
        <v>1</v>
      </c>
      <c r="CR101" s="2">
        <v>5.4083333333333332</v>
      </c>
    </row>
    <row r="102" spans="1:96" ht="14.4" x14ac:dyDescent="0.3">
      <c r="A102" t="s">
        <v>127</v>
      </c>
      <c r="B102" t="s">
        <v>128</v>
      </c>
      <c r="D102" s="12">
        <f t="shared" si="41"/>
        <v>8.1310149999999997</v>
      </c>
      <c r="E102" s="12">
        <f t="shared" si="42"/>
        <v>5.4910014999999994</v>
      </c>
      <c r="F102" s="12">
        <f t="shared" si="43"/>
        <v>1.6808969999999999</v>
      </c>
      <c r="G102" s="12">
        <f t="shared" si="44"/>
        <v>0.30611847401607883</v>
      </c>
      <c r="I102">
        <v>0.17857139999999999</v>
      </c>
      <c r="J102" s="14">
        <f t="shared" si="47"/>
        <v>0.34580496666666666</v>
      </c>
      <c r="K102" s="14">
        <f t="shared" si="48"/>
        <v>0.51303853333333338</v>
      </c>
      <c r="L102">
        <v>0.68027210000000005</v>
      </c>
      <c r="M102" s="14">
        <f t="shared" si="49"/>
        <v>1.21732905</v>
      </c>
      <c r="N102">
        <v>1.754386</v>
      </c>
      <c r="O102" s="14">
        <f t="shared" si="49"/>
        <v>2.6400134999999998</v>
      </c>
      <c r="P102">
        <v>3.5256409999999998</v>
      </c>
      <c r="Q102" s="14">
        <f t="shared" si="50"/>
        <v>3.1517094999999999</v>
      </c>
      <c r="R102">
        <v>2.7777780000000001</v>
      </c>
      <c r="S102" s="14">
        <f t="shared" si="51"/>
        <v>5.1705400000000008</v>
      </c>
      <c r="T102">
        <v>7.5633020000000002</v>
      </c>
      <c r="U102" s="14">
        <f t="shared" si="52"/>
        <v>8.1310149999999997</v>
      </c>
      <c r="V102">
        <v>8.6987279999999991</v>
      </c>
      <c r="W102">
        <v>10.84599</v>
      </c>
      <c r="X102">
        <v>12.956200000000001</v>
      </c>
      <c r="Y102">
        <v>11.33333</v>
      </c>
      <c r="Z102">
        <v>11.546390000000001</v>
      </c>
      <c r="AA102" s="14">
        <f t="shared" si="53"/>
        <v>10.968230666666667</v>
      </c>
      <c r="AB102" s="14">
        <f t="shared" si="54"/>
        <v>10.390071333333333</v>
      </c>
      <c r="AC102">
        <v>9.8119119999999995</v>
      </c>
      <c r="AD102" s="14">
        <f t="shared" si="55"/>
        <v>8.7294850000000004</v>
      </c>
      <c r="AE102">
        <v>7.6470580000000004</v>
      </c>
      <c r="AF102">
        <v>9.03125</v>
      </c>
      <c r="AG102" s="14">
        <f t="shared" si="56"/>
        <v>9.8990100000000005</v>
      </c>
      <c r="AH102">
        <v>10.766769999999999</v>
      </c>
      <c r="AI102">
        <v>11.38264</v>
      </c>
      <c r="BG102" s="31">
        <f t="shared" si="57"/>
        <v>5.353237</v>
      </c>
      <c r="BH102" s="31">
        <f t="shared" si="58"/>
        <v>2.7149750000000008</v>
      </c>
      <c r="BI102" s="31"/>
      <c r="BJ102" s="31"/>
      <c r="BK102" s="31"/>
      <c r="BL102" s="31"/>
      <c r="BM102" s="31"/>
      <c r="CM102" s="32" t="s">
        <v>338</v>
      </c>
      <c r="CN102" s="8" t="s">
        <v>47</v>
      </c>
      <c r="CO102" s="2">
        <v>-1.4075757575757581</v>
      </c>
      <c r="CP102" s="2">
        <v>2.4750000000000005</v>
      </c>
      <c r="CQ102" s="2">
        <v>1</v>
      </c>
      <c r="CR102" s="2">
        <v>2.4750000000000005</v>
      </c>
    </row>
    <row r="103" spans="1:96" ht="14.4" x14ac:dyDescent="0.3">
      <c r="A103" t="s">
        <v>129</v>
      </c>
      <c r="B103" t="s">
        <v>130</v>
      </c>
      <c r="D103" s="12">
        <f t="shared" si="41"/>
        <v>6.0534534999999998</v>
      </c>
      <c r="E103" s="12">
        <f t="shared" si="42"/>
        <v>3.1684749999999999</v>
      </c>
      <c r="F103" s="12">
        <f t="shared" si="43"/>
        <v>1.4190744999999998</v>
      </c>
      <c r="G103" s="12">
        <f t="shared" si="44"/>
        <v>0.44787303040106041</v>
      </c>
      <c r="I103">
        <v>0.16472200000000001</v>
      </c>
      <c r="J103" s="14">
        <f t="shared" si="47"/>
        <v>0.28320000000000001</v>
      </c>
      <c r="K103" s="14">
        <f t="shared" si="48"/>
        <v>0.40167799999999998</v>
      </c>
      <c r="L103">
        <v>0.52015599999999995</v>
      </c>
      <c r="M103" s="14">
        <f t="shared" si="49"/>
        <v>1.5951914999999999</v>
      </c>
      <c r="N103">
        <v>2.6702270000000001</v>
      </c>
      <c r="O103" s="14">
        <f t="shared" si="49"/>
        <v>2.8849784999999999</v>
      </c>
      <c r="P103">
        <v>3.0997300000000001</v>
      </c>
      <c r="Q103" s="14">
        <f t="shared" si="50"/>
        <v>3.1982165</v>
      </c>
      <c r="R103">
        <v>3.2967029999999999</v>
      </c>
      <c r="S103" s="14">
        <f t="shared" si="51"/>
        <v>4.0736270000000001</v>
      </c>
      <c r="T103">
        <v>4.8505510000000003</v>
      </c>
      <c r="U103" s="14">
        <f t="shared" si="52"/>
        <v>6.0534534999999998</v>
      </c>
      <c r="V103">
        <v>7.2563560000000003</v>
      </c>
      <c r="W103">
        <v>8.59375</v>
      </c>
      <c r="X103">
        <v>10.72678</v>
      </c>
      <c r="Y103">
        <v>10.324680000000001</v>
      </c>
      <c r="Z103">
        <v>10.581239999999999</v>
      </c>
      <c r="AA103" s="14">
        <f t="shared" si="53"/>
        <v>9.5450026666666652</v>
      </c>
      <c r="AB103" s="14">
        <f t="shared" si="54"/>
        <v>8.5087653333333328</v>
      </c>
      <c r="AC103">
        <v>7.4725279999999996</v>
      </c>
      <c r="AD103" s="14">
        <f t="shared" si="55"/>
        <v>6.3883320000000001</v>
      </c>
      <c r="AE103">
        <v>5.3041359999999997</v>
      </c>
      <c r="AF103">
        <v>5.9289940000000003</v>
      </c>
      <c r="AG103" s="14">
        <f t="shared" si="56"/>
        <v>6.7217900000000004</v>
      </c>
      <c r="AH103">
        <v>7.5145860000000004</v>
      </c>
      <c r="AI103">
        <v>8.0810490000000001</v>
      </c>
      <c r="BG103" s="31">
        <f t="shared" si="57"/>
        <v>2.7567504999999999</v>
      </c>
      <c r="BH103" s="31">
        <f t="shared" si="58"/>
        <v>2.5402965000000002</v>
      </c>
      <c r="BI103" s="31"/>
      <c r="BJ103" s="31"/>
      <c r="BK103" s="31"/>
      <c r="BL103" s="31"/>
      <c r="BM103" s="31"/>
      <c r="CM103" s="32" t="s">
        <v>339</v>
      </c>
      <c r="CN103" s="8" t="s">
        <v>48</v>
      </c>
      <c r="CO103" s="2">
        <v>-1.1810606060606039</v>
      </c>
      <c r="CP103" s="2">
        <v>3.8499999999999983</v>
      </c>
      <c r="CQ103" s="2">
        <v>1</v>
      </c>
      <c r="CR103" s="2">
        <v>3.8499999999999983</v>
      </c>
    </row>
    <row r="104" spans="1:96" ht="14.4" x14ac:dyDescent="0.3">
      <c r="A104" t="s">
        <v>131</v>
      </c>
      <c r="B104" t="s">
        <v>132</v>
      </c>
      <c r="D104" s="12">
        <f t="shared" si="41"/>
        <v>5.9777709999999997</v>
      </c>
      <c r="E104" s="12">
        <f t="shared" si="42"/>
        <v>3.5173019999999999</v>
      </c>
      <c r="F104" s="12">
        <f t="shared" si="43"/>
        <v>-2.1263709999999998</v>
      </c>
      <c r="G104" s="12">
        <f t="shared" si="44"/>
        <v>-0.60454604125548494</v>
      </c>
      <c r="I104">
        <v>0.14921780000000001</v>
      </c>
      <c r="J104" s="14">
        <f t="shared" si="47"/>
        <v>0.21407530000000002</v>
      </c>
      <c r="K104" s="14">
        <f t="shared" si="48"/>
        <v>0.27893279999999998</v>
      </c>
      <c r="L104">
        <v>0.34379029999999999</v>
      </c>
      <c r="M104" s="14">
        <f t="shared" si="49"/>
        <v>1.7212531500000001</v>
      </c>
      <c r="N104">
        <v>3.098716</v>
      </c>
      <c r="O104" s="14">
        <f t="shared" si="49"/>
        <v>2.4604689999999998</v>
      </c>
      <c r="P104">
        <v>1.822222</v>
      </c>
      <c r="Q104" s="14">
        <f t="shared" si="50"/>
        <v>1.8915030000000002</v>
      </c>
      <c r="R104">
        <v>1.9607840000000001</v>
      </c>
      <c r="S104" s="14">
        <f t="shared" si="51"/>
        <v>3.7695074999999996</v>
      </c>
      <c r="T104">
        <v>5.5782309999999997</v>
      </c>
      <c r="U104" s="14">
        <f t="shared" si="52"/>
        <v>5.9777709999999997</v>
      </c>
      <c r="V104">
        <v>6.3773109999999997</v>
      </c>
      <c r="W104">
        <v>6.2490180000000004</v>
      </c>
      <c r="X104">
        <v>5.6671779999999998</v>
      </c>
      <c r="Y104">
        <v>5.0464039999999999</v>
      </c>
      <c r="Z104">
        <v>4.7938929999999997</v>
      </c>
      <c r="AA104" s="14">
        <f t="shared" si="53"/>
        <v>4.4797286666666665</v>
      </c>
      <c r="AB104" s="14">
        <f t="shared" si="54"/>
        <v>4.1655643333333332</v>
      </c>
      <c r="AC104">
        <v>3.8513999999999999</v>
      </c>
      <c r="AD104" s="14">
        <f t="shared" si="55"/>
        <v>3.7300089999999999</v>
      </c>
      <c r="AE104">
        <v>3.6086179999999999</v>
      </c>
      <c r="AF104">
        <v>4.9169320000000001</v>
      </c>
      <c r="AG104" s="14">
        <f t="shared" si="56"/>
        <v>5.5985709999999997</v>
      </c>
      <c r="AH104">
        <v>6.2802100000000003</v>
      </c>
      <c r="AI104">
        <v>6.4785789999999999</v>
      </c>
      <c r="BG104" s="31">
        <f t="shared" si="57"/>
        <v>4.0169869999999994</v>
      </c>
      <c r="BH104" s="31">
        <f t="shared" si="58"/>
        <v>0.27124700000000068</v>
      </c>
      <c r="BI104" s="31"/>
      <c r="BJ104" s="31"/>
      <c r="BK104" s="31"/>
      <c r="BL104" s="31"/>
      <c r="BM104" s="31"/>
      <c r="CM104" s="32" t="s">
        <v>340</v>
      </c>
      <c r="CN104" s="8" t="s">
        <v>49</v>
      </c>
      <c r="CO104" s="2">
        <v>-1.6075757575757574</v>
      </c>
      <c r="CP104" s="2">
        <v>5.383333333333332</v>
      </c>
      <c r="CQ104" s="2">
        <v>1</v>
      </c>
      <c r="CR104" s="2">
        <v>5.383333333333332</v>
      </c>
    </row>
    <row r="105" spans="1:96" ht="14.4" x14ac:dyDescent="0.3">
      <c r="A105" t="s">
        <v>133</v>
      </c>
      <c r="B105" t="s">
        <v>134</v>
      </c>
      <c r="D105" s="12">
        <f t="shared" si="41"/>
        <v>7.2466404999999998</v>
      </c>
      <c r="E105" s="12">
        <f t="shared" si="42"/>
        <v>3.9742519999999999</v>
      </c>
      <c r="F105" s="12">
        <f t="shared" si="43"/>
        <v>-0.82645250000000026</v>
      </c>
      <c r="G105" s="12">
        <f t="shared" si="44"/>
        <v>-0.20795171015828898</v>
      </c>
      <c r="I105">
        <v>0.35247689999999998</v>
      </c>
      <c r="J105" s="14">
        <f t="shared" si="47"/>
        <v>0.49835343333333337</v>
      </c>
      <c r="K105" s="14">
        <f t="shared" si="48"/>
        <v>0.64422996666666665</v>
      </c>
      <c r="L105">
        <v>0.79010650000000004</v>
      </c>
      <c r="M105" s="14">
        <f t="shared" si="49"/>
        <v>2.0611532500000003</v>
      </c>
      <c r="N105">
        <v>3.3321999999999998</v>
      </c>
      <c r="O105" s="14">
        <f t="shared" si="49"/>
        <v>3.2723884999999999</v>
      </c>
      <c r="P105">
        <v>3.212577</v>
      </c>
      <c r="Q105" s="14">
        <f t="shared" si="50"/>
        <v>2.9109309999999997</v>
      </c>
      <c r="R105">
        <v>2.6092849999999999</v>
      </c>
      <c r="S105" s="14">
        <f t="shared" si="51"/>
        <v>4.6555029999999995</v>
      </c>
      <c r="T105">
        <v>6.701721</v>
      </c>
      <c r="U105" s="14">
        <f t="shared" si="52"/>
        <v>7.2466404999999998</v>
      </c>
      <c r="V105">
        <v>7.7915599999999996</v>
      </c>
      <c r="W105">
        <v>8.2264619999999997</v>
      </c>
      <c r="X105">
        <v>9.6138399999999997</v>
      </c>
      <c r="Y105">
        <v>8.4763680000000008</v>
      </c>
      <c r="Z105">
        <v>7.8720790000000003</v>
      </c>
      <c r="AA105" s="14">
        <f t="shared" si="53"/>
        <v>7.3881153333333334</v>
      </c>
      <c r="AB105" s="14">
        <f t="shared" si="54"/>
        <v>6.9041516666666665</v>
      </c>
      <c r="AC105">
        <v>6.4201879999999996</v>
      </c>
      <c r="AD105" s="14">
        <f t="shared" si="55"/>
        <v>5.8740404999999996</v>
      </c>
      <c r="AE105">
        <v>5.3278930000000004</v>
      </c>
      <c r="AF105">
        <v>6.6947960000000002</v>
      </c>
      <c r="AG105" s="14">
        <f t="shared" si="56"/>
        <v>7.3769755000000004</v>
      </c>
      <c r="AH105">
        <v>8.0591550000000005</v>
      </c>
      <c r="AI105">
        <v>8.4724540000000008</v>
      </c>
      <c r="BG105" s="31">
        <f t="shared" si="57"/>
        <v>4.6373555</v>
      </c>
      <c r="BH105" s="31">
        <f t="shared" si="58"/>
        <v>0.9798214999999999</v>
      </c>
      <c r="BI105" s="31"/>
      <c r="BJ105" s="31"/>
      <c r="BK105" s="31"/>
      <c r="BL105" s="31"/>
      <c r="BM105" s="31"/>
      <c r="CM105" s="32" t="s">
        <v>341</v>
      </c>
      <c r="CN105" s="8" t="s">
        <v>50</v>
      </c>
      <c r="CO105" s="2">
        <v>-1.2583333333333346</v>
      </c>
      <c r="CP105" s="2">
        <v>4.2333333333333343</v>
      </c>
      <c r="CQ105" s="2">
        <v>1</v>
      </c>
      <c r="CR105" s="2">
        <v>4.2333333333333343</v>
      </c>
    </row>
    <row r="106" spans="1:96" ht="14.4" x14ac:dyDescent="0.3">
      <c r="A106" t="s">
        <v>135</v>
      </c>
      <c r="B106" t="s">
        <v>136</v>
      </c>
      <c r="D106" s="12">
        <f t="shared" si="41"/>
        <v>6.1808994999999998</v>
      </c>
      <c r="E106" s="12">
        <f t="shared" si="42"/>
        <v>3.026122</v>
      </c>
      <c r="F106" s="12">
        <f t="shared" si="43"/>
        <v>0.39708150000000053</v>
      </c>
      <c r="G106" s="12">
        <f t="shared" si="44"/>
        <v>0.13121794164280243</v>
      </c>
      <c r="I106">
        <v>0.21165020000000001</v>
      </c>
      <c r="J106" s="14">
        <f t="shared" si="47"/>
        <v>0.28315253333333334</v>
      </c>
      <c r="K106" s="14">
        <f t="shared" si="48"/>
        <v>0.35465486666666668</v>
      </c>
      <c r="L106">
        <v>0.42615720000000001</v>
      </c>
      <c r="M106" s="14">
        <f t="shared" si="49"/>
        <v>1.6766030999999999</v>
      </c>
      <c r="N106">
        <v>2.9270489999999998</v>
      </c>
      <c r="O106" s="14">
        <f t="shared" si="49"/>
        <v>3.1547774999999998</v>
      </c>
      <c r="P106">
        <v>3.3825059999999998</v>
      </c>
      <c r="Q106" s="14">
        <f t="shared" si="50"/>
        <v>3.0350380000000001</v>
      </c>
      <c r="R106">
        <v>2.68757</v>
      </c>
      <c r="S106" s="14">
        <f t="shared" si="51"/>
        <v>4.0894054999999998</v>
      </c>
      <c r="T106">
        <v>5.4912409999999996</v>
      </c>
      <c r="U106" s="14">
        <f t="shared" si="52"/>
        <v>6.1808994999999998</v>
      </c>
      <c r="V106">
        <v>6.8705579999999999</v>
      </c>
      <c r="W106">
        <v>8.7037610000000001</v>
      </c>
      <c r="X106">
        <v>9.8567049999999998</v>
      </c>
      <c r="Y106">
        <v>9.2115770000000001</v>
      </c>
      <c r="Z106">
        <v>8.4916739999999997</v>
      </c>
      <c r="AA106" s="14">
        <f t="shared" si="53"/>
        <v>7.8537763333333332</v>
      </c>
      <c r="AB106" s="14">
        <f t="shared" si="54"/>
        <v>7.2158786666666668</v>
      </c>
      <c r="AC106">
        <v>6.5779810000000003</v>
      </c>
      <c r="AD106" s="14">
        <f t="shared" si="55"/>
        <v>5.9923175000000004</v>
      </c>
      <c r="AE106">
        <v>5.4066539999999996</v>
      </c>
      <c r="AF106">
        <v>6.3872080000000002</v>
      </c>
      <c r="AG106" s="14">
        <f t="shared" si="56"/>
        <v>6.9783574999999995</v>
      </c>
      <c r="AH106">
        <v>7.5695069999999998</v>
      </c>
      <c r="AI106">
        <v>7.7877700000000001</v>
      </c>
      <c r="BG106" s="31">
        <f t="shared" si="57"/>
        <v>3.4933294999999998</v>
      </c>
      <c r="BH106" s="31">
        <f t="shared" si="58"/>
        <v>2.5228615000000003</v>
      </c>
      <c r="BI106" s="31"/>
      <c r="BJ106" s="31"/>
      <c r="BK106" s="31"/>
      <c r="BL106" s="31"/>
      <c r="BM106" s="31"/>
      <c r="CM106" s="32" t="s">
        <v>342</v>
      </c>
      <c r="CN106" s="8" t="s">
        <v>51</v>
      </c>
      <c r="CO106" s="2">
        <v>-1.4681818181818178</v>
      </c>
      <c r="CP106" s="2">
        <v>3.6916666666666664</v>
      </c>
      <c r="CQ106" s="2">
        <v>1</v>
      </c>
      <c r="CR106" s="2">
        <v>3.6916666666666664</v>
      </c>
    </row>
    <row r="107" spans="1:96" ht="14.4" x14ac:dyDescent="0.3">
      <c r="A107" t="s">
        <v>137</v>
      </c>
      <c r="B107" t="s">
        <v>138</v>
      </c>
      <c r="D107" s="12">
        <f t="shared" si="41"/>
        <v>5.5266584999999999</v>
      </c>
      <c r="E107" s="12">
        <f t="shared" si="42"/>
        <v>2.3574739999999998</v>
      </c>
      <c r="F107" s="12">
        <f t="shared" si="43"/>
        <v>-1.3969655000000003</v>
      </c>
      <c r="G107" s="12">
        <f t="shared" si="44"/>
        <v>-0.59256878336728225</v>
      </c>
      <c r="I107">
        <v>0.2189506</v>
      </c>
      <c r="J107" s="14">
        <f t="shared" si="47"/>
        <v>0.30611346666666667</v>
      </c>
      <c r="K107" s="14">
        <f t="shared" si="48"/>
        <v>0.39327633333333334</v>
      </c>
      <c r="L107">
        <v>0.48043920000000001</v>
      </c>
      <c r="M107" s="14">
        <f t="shared" si="49"/>
        <v>1.7844885999999998</v>
      </c>
      <c r="N107">
        <v>3.0885379999999998</v>
      </c>
      <c r="O107" s="14">
        <f t="shared" si="49"/>
        <v>3.1691845000000001</v>
      </c>
      <c r="P107">
        <v>3.2498309999999999</v>
      </c>
      <c r="Q107" s="14">
        <f t="shared" si="50"/>
        <v>2.9745299999999997</v>
      </c>
      <c r="R107">
        <v>2.6992289999999999</v>
      </c>
      <c r="S107" s="14">
        <f t="shared" si="51"/>
        <v>3.7230129999999999</v>
      </c>
      <c r="T107">
        <v>4.7467969999999999</v>
      </c>
      <c r="U107" s="14">
        <f t="shared" si="52"/>
        <v>5.5266584999999999</v>
      </c>
      <c r="V107">
        <v>6.3065199999999999</v>
      </c>
      <c r="W107">
        <v>6.3909320000000003</v>
      </c>
      <c r="X107">
        <v>6.4975250000000004</v>
      </c>
      <c r="Y107">
        <v>5.7245509999999999</v>
      </c>
      <c r="Z107">
        <v>5.418139</v>
      </c>
      <c r="AA107" s="14">
        <f t="shared" si="53"/>
        <v>4.9886569999999999</v>
      </c>
      <c r="AB107" s="14">
        <f t="shared" si="54"/>
        <v>4.5591749999999998</v>
      </c>
      <c r="AC107">
        <v>4.1296929999999996</v>
      </c>
      <c r="AD107" s="14">
        <f t="shared" si="55"/>
        <v>3.9987029999999999</v>
      </c>
      <c r="AE107">
        <v>3.8677130000000002</v>
      </c>
      <c r="AF107">
        <v>5.5172410000000003</v>
      </c>
      <c r="AG107" s="14">
        <f t="shared" si="56"/>
        <v>6.2176720000000003</v>
      </c>
      <c r="AH107">
        <v>6.9181030000000003</v>
      </c>
      <c r="AI107">
        <v>7.0410370000000002</v>
      </c>
      <c r="BG107" s="31">
        <f t="shared" si="57"/>
        <v>2.8274295</v>
      </c>
      <c r="BH107" s="31">
        <f t="shared" si="58"/>
        <v>0.86427350000000036</v>
      </c>
      <c r="BI107" s="31"/>
      <c r="BJ107" s="31"/>
      <c r="BK107" s="31"/>
      <c r="BL107" s="31"/>
      <c r="BM107" s="31"/>
    </row>
    <row r="108" spans="1:96" ht="14.4" x14ac:dyDescent="0.3">
      <c r="A108" t="s">
        <v>139</v>
      </c>
      <c r="B108" t="s">
        <v>140</v>
      </c>
      <c r="D108" s="12"/>
      <c r="E108" s="12"/>
      <c r="F108" s="12"/>
      <c r="G108" s="12"/>
      <c r="I108">
        <v>0.45493929999999999</v>
      </c>
      <c r="J108" s="14">
        <f t="shared" si="47"/>
        <v>0.53732829999999998</v>
      </c>
      <c r="K108" s="14">
        <f t="shared" si="48"/>
        <v>0.61971730000000003</v>
      </c>
      <c r="L108">
        <v>0.70210629999999996</v>
      </c>
      <c r="M108" s="14">
        <f t="shared" si="49"/>
        <v>2.4890511499999999</v>
      </c>
      <c r="N108">
        <v>4.2759960000000001</v>
      </c>
      <c r="O108" s="14">
        <f t="shared" si="49"/>
        <v>4.1341029999999996</v>
      </c>
      <c r="P108">
        <v>3.99221</v>
      </c>
      <c r="Q108" s="14"/>
      <c r="R108"/>
      <c r="S108" s="14"/>
      <c r="T108"/>
      <c r="U108" s="14"/>
      <c r="V108"/>
      <c r="W108"/>
      <c r="X108"/>
      <c r="Y108"/>
      <c r="Z108"/>
      <c r="AA108" s="14"/>
      <c r="AB108" s="14"/>
      <c r="AC108"/>
      <c r="AD108" s="14"/>
      <c r="AE108"/>
      <c r="AF108"/>
      <c r="AG108" s="14"/>
      <c r="AH108"/>
      <c r="AI108"/>
      <c r="BG108" s="31"/>
      <c r="BH108" s="31"/>
      <c r="BI108" s="31"/>
      <c r="BJ108" s="31"/>
      <c r="BK108" s="31"/>
      <c r="BL108" s="31"/>
      <c r="BM108" s="31"/>
    </row>
    <row r="109" spans="1:96" ht="14.4" x14ac:dyDescent="0.3">
      <c r="A109" s="1" t="s">
        <v>53</v>
      </c>
      <c r="B109" s="1" t="s">
        <v>149</v>
      </c>
      <c r="D109" s="12">
        <f t="shared" ref="D109:D129" si="59">U109</f>
        <v>8.6103214999999995</v>
      </c>
      <c r="E109" s="12">
        <f t="shared" ref="E109:E129" si="60">U109-O109</f>
        <v>4.7917794999999996</v>
      </c>
      <c r="F109" s="12">
        <f t="shared" ref="F109:F129" si="61">AC109-U109</f>
        <v>0.10979250000000107</v>
      </c>
      <c r="G109" s="12">
        <f t="shared" ref="G109:G129" si="62">F109/E109</f>
        <v>2.2912677847551431E-2</v>
      </c>
      <c r="I109">
        <v>1.5225630000000001</v>
      </c>
      <c r="J109" s="14">
        <f>I109+(L109-I109)/3</f>
        <v>1.621191</v>
      </c>
      <c r="K109" s="14">
        <f>I109+(L109-I109)*2/3</f>
        <v>1.719819</v>
      </c>
      <c r="L109">
        <v>1.8184469999999999</v>
      </c>
      <c r="M109" s="14">
        <f>L109+(N109-L109)/2</f>
        <v>2.5458315000000002</v>
      </c>
      <c r="N109">
        <v>3.2732160000000001</v>
      </c>
      <c r="O109" s="14">
        <f>N109+(P109-N109)/2</f>
        <v>3.8185419999999999</v>
      </c>
      <c r="P109">
        <v>4.3638680000000001</v>
      </c>
      <c r="Q109" s="14">
        <f>P109+(R109-P109)/2</f>
        <v>4.8926429999999996</v>
      </c>
      <c r="R109">
        <v>5.4214180000000001</v>
      </c>
      <c r="S109" s="14">
        <f>R109+(T109-R109)/2</f>
        <v>7.3610419999999994</v>
      </c>
      <c r="T109">
        <v>9.3006659999999997</v>
      </c>
      <c r="U109" s="14">
        <f>T109+(V109-T109)/2</f>
        <v>8.6103214999999995</v>
      </c>
      <c r="V109">
        <v>7.9199770000000003</v>
      </c>
      <c r="W109">
        <v>9.5339030000000005</v>
      </c>
      <c r="X109">
        <v>9.9439600000000006</v>
      </c>
      <c r="Y109">
        <v>10.041309999999999</v>
      </c>
      <c r="Z109">
        <v>10.37255</v>
      </c>
      <c r="AA109" s="14">
        <f>Z109+(AC109-Z109)/3</f>
        <v>9.8217379999999999</v>
      </c>
      <c r="AB109" s="14">
        <f>Z109+(AC109-Z109)*2/3</f>
        <v>9.2709260000000011</v>
      </c>
      <c r="AC109">
        <v>8.7201140000000006</v>
      </c>
      <c r="AD109" s="14">
        <f>AC109+(AE109-AC109)/2</f>
        <v>9.2469014999999999</v>
      </c>
      <c r="AE109">
        <v>9.7736889999999992</v>
      </c>
      <c r="AF109">
        <v>11.169589999999999</v>
      </c>
      <c r="AG109" s="14">
        <f>AF109+(AH109-AF109)/2</f>
        <v>11.161835</v>
      </c>
      <c r="AH109">
        <v>11.15408</v>
      </c>
      <c r="AI109">
        <v>11.920920000000001</v>
      </c>
      <c r="BG109" s="31"/>
      <c r="BH109" s="31"/>
      <c r="BI109" s="31"/>
      <c r="BJ109" s="31"/>
      <c r="BK109" s="31"/>
      <c r="BL109" s="31"/>
      <c r="BM109" s="31"/>
    </row>
    <row r="110" spans="1:96" ht="14.4" x14ac:dyDescent="0.3">
      <c r="A110" t="s">
        <v>141</v>
      </c>
      <c r="B110" t="s">
        <v>150</v>
      </c>
      <c r="D110" s="12">
        <f t="shared" si="59"/>
        <v>6.8739380000000008</v>
      </c>
      <c r="E110" s="12">
        <f t="shared" si="60"/>
        <v>3.1601525000000006</v>
      </c>
      <c r="F110" s="12">
        <f t="shared" si="61"/>
        <v>0.25135499999999933</v>
      </c>
      <c r="G110" s="12">
        <f t="shared" si="62"/>
        <v>7.9538883012765765E-2</v>
      </c>
      <c r="I110">
        <v>1.5740940000000001</v>
      </c>
      <c r="J110" s="14">
        <f t="shared" ref="J110:J117" si="63">I110+(L110-I110)/3</f>
        <v>1.7184416666666669</v>
      </c>
      <c r="K110" s="14">
        <f t="shared" ref="K110:K117" si="64">I110+(L110-I110)*2/3</f>
        <v>1.8627893333333334</v>
      </c>
      <c r="L110">
        <v>2.0071370000000002</v>
      </c>
      <c r="M110" s="14">
        <f t="shared" ref="M110:M117" si="65">L110+(N110-L110)/2</f>
        <v>2.5504850000000001</v>
      </c>
      <c r="N110">
        <v>3.0938330000000001</v>
      </c>
      <c r="O110" s="14">
        <f t="shared" ref="O110:Q117" si="66">N110+(P110-N110)/2</f>
        <v>3.7137855000000002</v>
      </c>
      <c r="P110">
        <v>4.3337380000000003</v>
      </c>
      <c r="Q110" s="14">
        <f t="shared" si="66"/>
        <v>4.6554630000000001</v>
      </c>
      <c r="R110">
        <v>4.9771879999999999</v>
      </c>
      <c r="S110" s="14">
        <f t="shared" ref="S110:S117" si="67">R110+(T110-R110)/2</f>
        <v>6.3914485000000001</v>
      </c>
      <c r="T110">
        <v>7.8057090000000002</v>
      </c>
      <c r="U110" s="14">
        <f t="shared" ref="U110:U117" si="68">T110+(V110-T110)/2</f>
        <v>6.8739380000000008</v>
      </c>
      <c r="V110">
        <v>5.9421670000000004</v>
      </c>
      <c r="W110">
        <v>7.5435470000000002</v>
      </c>
      <c r="X110">
        <v>7.5274080000000003</v>
      </c>
      <c r="Y110">
        <v>8.0861059999999991</v>
      </c>
      <c r="Z110">
        <v>8.5776280000000007</v>
      </c>
      <c r="AA110" s="14">
        <f t="shared" ref="AA110:AA117" si="69">Z110+(AC110-Z110)/3</f>
        <v>8.0935163333333335</v>
      </c>
      <c r="AB110" s="14">
        <f t="shared" ref="AB110:AB117" si="70">Z110+(AC110-Z110)*2/3</f>
        <v>7.6094046666666673</v>
      </c>
      <c r="AC110">
        <v>7.1252930000000001</v>
      </c>
      <c r="AD110" s="14">
        <f t="shared" ref="AD110:AD117" si="71">AC110+(AE110-AC110)/2</f>
        <v>7.5679925000000008</v>
      </c>
      <c r="AE110">
        <v>8.0106920000000006</v>
      </c>
      <c r="AF110">
        <v>9.5917980000000007</v>
      </c>
      <c r="AG110" s="14">
        <f t="shared" ref="AG110:AG117" si="72">AF110+(AH110-AF110)/2</f>
        <v>9.7560129999999994</v>
      </c>
      <c r="AH110">
        <v>9.9202279999999998</v>
      </c>
      <c r="AI110">
        <v>10.607609999999999</v>
      </c>
      <c r="BG110" s="31">
        <f t="shared" si="57"/>
        <v>1.8967500000000008</v>
      </c>
      <c r="BH110" s="31">
        <f t="shared" si="58"/>
        <v>0.66960899999999945</v>
      </c>
      <c r="BI110" s="31"/>
      <c r="BJ110" s="31"/>
      <c r="BK110" s="31"/>
      <c r="BL110" s="31"/>
      <c r="BM110" s="31"/>
    </row>
    <row r="111" spans="1:96" ht="14.4" x14ac:dyDescent="0.3">
      <c r="A111" t="s">
        <v>142</v>
      </c>
      <c r="B111" t="s">
        <v>151</v>
      </c>
      <c r="D111" s="12">
        <f t="shared" si="59"/>
        <v>9.0243779999999987</v>
      </c>
      <c r="E111" s="12">
        <f t="shared" si="60"/>
        <v>5.6079594999999989</v>
      </c>
      <c r="F111" s="12">
        <f t="shared" si="61"/>
        <v>0.15876100000000193</v>
      </c>
      <c r="G111" s="12">
        <f t="shared" si="62"/>
        <v>2.83099405407621E-2</v>
      </c>
      <c r="I111">
        <v>1.3284260000000001</v>
      </c>
      <c r="J111" s="14">
        <f t="shared" si="63"/>
        <v>1.2917836666666667</v>
      </c>
      <c r="K111" s="14">
        <f t="shared" si="64"/>
        <v>1.2551413333333334</v>
      </c>
      <c r="L111">
        <v>1.218499</v>
      </c>
      <c r="M111" s="14">
        <f t="shared" si="65"/>
        <v>2.0836755</v>
      </c>
      <c r="N111">
        <v>2.948852</v>
      </c>
      <c r="O111" s="14">
        <f t="shared" si="66"/>
        <v>3.4164184999999998</v>
      </c>
      <c r="P111">
        <v>3.883985</v>
      </c>
      <c r="Q111" s="14">
        <f t="shared" si="66"/>
        <v>4.5559015</v>
      </c>
      <c r="R111">
        <v>5.2278180000000001</v>
      </c>
      <c r="S111" s="14">
        <f t="shared" si="67"/>
        <v>7.4055079999999993</v>
      </c>
      <c r="T111">
        <v>9.5831979999999994</v>
      </c>
      <c r="U111" s="14">
        <f t="shared" si="68"/>
        <v>9.0243779999999987</v>
      </c>
      <c r="V111">
        <v>8.4655579999999997</v>
      </c>
      <c r="W111">
        <v>10.496969999999999</v>
      </c>
      <c r="X111">
        <v>10.660909999999999</v>
      </c>
      <c r="Y111">
        <v>10.557460000000001</v>
      </c>
      <c r="Z111">
        <v>10.971209999999999</v>
      </c>
      <c r="AA111" s="14">
        <f t="shared" si="69"/>
        <v>10.375186333333334</v>
      </c>
      <c r="AB111" s="14">
        <f t="shared" si="70"/>
        <v>9.7791626666666662</v>
      </c>
      <c r="AC111">
        <v>9.1831390000000006</v>
      </c>
      <c r="AD111" s="14">
        <f t="shared" si="71"/>
        <v>9.5539585000000002</v>
      </c>
      <c r="AE111">
        <v>9.9247779999999999</v>
      </c>
      <c r="AF111">
        <v>11.78111</v>
      </c>
      <c r="AG111" s="14">
        <f t="shared" si="72"/>
        <v>11.796610000000001</v>
      </c>
      <c r="AH111">
        <v>11.812110000000001</v>
      </c>
      <c r="AI111">
        <v>12.54307</v>
      </c>
      <c r="BG111" s="31">
        <f t="shared" si="57"/>
        <v>3.7965599999999986</v>
      </c>
      <c r="BH111" s="31">
        <f t="shared" si="58"/>
        <v>1.4725920000000006</v>
      </c>
      <c r="BI111" s="31"/>
      <c r="BJ111" s="31"/>
      <c r="BK111" s="31"/>
      <c r="BL111" s="31"/>
      <c r="BM111" s="31"/>
    </row>
    <row r="112" spans="1:96" ht="14.4" x14ac:dyDescent="0.3">
      <c r="A112" t="s">
        <v>143</v>
      </c>
      <c r="B112" t="s">
        <v>152</v>
      </c>
      <c r="D112" s="12">
        <f t="shared" si="59"/>
        <v>10.518236999999999</v>
      </c>
      <c r="E112" s="12">
        <f t="shared" si="60"/>
        <v>6.406515999999999</v>
      </c>
      <c r="F112" s="12">
        <f t="shared" si="61"/>
        <v>1.3834030000000013</v>
      </c>
      <c r="G112" s="12">
        <f t="shared" si="62"/>
        <v>0.21593686802624101</v>
      </c>
      <c r="I112">
        <v>1.5899639999999999</v>
      </c>
      <c r="J112" s="14">
        <f t="shared" si="63"/>
        <v>1.695362</v>
      </c>
      <c r="K112" s="14">
        <f t="shared" si="64"/>
        <v>1.8007599999999999</v>
      </c>
      <c r="L112">
        <v>1.906158</v>
      </c>
      <c r="M112" s="14">
        <f t="shared" si="65"/>
        <v>2.5613704999999998</v>
      </c>
      <c r="N112">
        <v>3.216583</v>
      </c>
      <c r="O112" s="14">
        <f t="shared" si="66"/>
        <v>4.1117210000000002</v>
      </c>
      <c r="P112">
        <v>5.0068590000000004</v>
      </c>
      <c r="Q112" s="14">
        <f t="shared" si="66"/>
        <v>6.1767535000000002</v>
      </c>
      <c r="R112">
        <v>7.3466480000000001</v>
      </c>
      <c r="S112" s="14">
        <f t="shared" si="67"/>
        <v>9.544829</v>
      </c>
      <c r="T112">
        <v>11.74301</v>
      </c>
      <c r="U112" s="14">
        <f t="shared" si="68"/>
        <v>10.518236999999999</v>
      </c>
      <c r="V112">
        <v>9.2934640000000002</v>
      </c>
      <c r="W112">
        <v>11.567869999999999</v>
      </c>
      <c r="X112">
        <v>12.550689999999999</v>
      </c>
      <c r="Y112">
        <v>13.13531</v>
      </c>
      <c r="Z112">
        <v>13.981170000000001</v>
      </c>
      <c r="AA112" s="14">
        <f t="shared" si="69"/>
        <v>13.287993333333334</v>
      </c>
      <c r="AB112" s="14">
        <f t="shared" si="70"/>
        <v>12.594816666666667</v>
      </c>
      <c r="AC112">
        <v>11.90164</v>
      </c>
      <c r="AD112" s="14">
        <f t="shared" si="71"/>
        <v>12.271825</v>
      </c>
      <c r="AE112">
        <v>12.642010000000001</v>
      </c>
      <c r="AF112">
        <v>13.966839999999999</v>
      </c>
      <c r="AG112" s="14">
        <f t="shared" si="72"/>
        <v>14.574539999999999</v>
      </c>
      <c r="AH112">
        <v>15.18224</v>
      </c>
      <c r="AI112">
        <v>16.68188</v>
      </c>
      <c r="BG112" s="31">
        <f t="shared" si="57"/>
        <v>3.1715889999999991</v>
      </c>
      <c r="BH112" s="31">
        <f t="shared" si="58"/>
        <v>1.049633</v>
      </c>
      <c r="BI112" s="31"/>
      <c r="BJ112" s="31"/>
      <c r="BK112" s="31"/>
      <c r="BL112" s="31"/>
      <c r="BM112" s="31"/>
    </row>
    <row r="113" spans="1:72" ht="14.4" x14ac:dyDescent="0.3">
      <c r="A113" t="s">
        <v>144</v>
      </c>
      <c r="B113" t="s">
        <v>153</v>
      </c>
      <c r="D113" s="12">
        <f t="shared" si="59"/>
        <v>7.6014730000000004</v>
      </c>
      <c r="E113" s="12">
        <f t="shared" si="60"/>
        <v>5.1280265000000007</v>
      </c>
      <c r="F113" s="12">
        <f t="shared" si="61"/>
        <v>-1.0138389999999999</v>
      </c>
      <c r="G113" s="12">
        <f t="shared" si="62"/>
        <v>-0.1977054915765353</v>
      </c>
      <c r="I113">
        <v>0.74367609999999995</v>
      </c>
      <c r="J113" s="14">
        <f t="shared" si="63"/>
        <v>0.78083663333333331</v>
      </c>
      <c r="K113" s="14">
        <f t="shared" si="64"/>
        <v>0.81799716666666666</v>
      </c>
      <c r="L113">
        <v>0.85515770000000002</v>
      </c>
      <c r="M113" s="14">
        <f t="shared" si="65"/>
        <v>1.5565303500000001</v>
      </c>
      <c r="N113">
        <v>2.2579030000000002</v>
      </c>
      <c r="O113" s="14">
        <f t="shared" si="66"/>
        <v>2.4734465000000001</v>
      </c>
      <c r="P113">
        <v>2.68899</v>
      </c>
      <c r="Q113" s="14">
        <f t="shared" si="66"/>
        <v>3.3725370000000003</v>
      </c>
      <c r="R113">
        <v>4.0560840000000002</v>
      </c>
      <c r="S113" s="14">
        <f t="shared" si="67"/>
        <v>5.8138655000000004</v>
      </c>
      <c r="T113">
        <v>7.5716469999999996</v>
      </c>
      <c r="U113" s="14">
        <f t="shared" si="68"/>
        <v>7.6014730000000004</v>
      </c>
      <c r="V113">
        <v>7.6312990000000003</v>
      </c>
      <c r="W113">
        <v>8.3067089999999997</v>
      </c>
      <c r="X113">
        <v>9.4819150000000008</v>
      </c>
      <c r="Y113">
        <v>9.1798549999999999</v>
      </c>
      <c r="Z113">
        <v>9.3835940000000004</v>
      </c>
      <c r="AA113" s="14">
        <f t="shared" si="69"/>
        <v>8.4516073333333335</v>
      </c>
      <c r="AB113" s="14">
        <f t="shared" si="70"/>
        <v>7.5196206666666674</v>
      </c>
      <c r="AC113">
        <v>6.5876340000000004</v>
      </c>
      <c r="AD113" s="14">
        <f t="shared" si="71"/>
        <v>7.073836</v>
      </c>
      <c r="AE113">
        <v>7.5600379999999996</v>
      </c>
      <c r="AF113">
        <v>8.5759930000000004</v>
      </c>
      <c r="AG113" s="14">
        <f t="shared" si="72"/>
        <v>8.6032240000000009</v>
      </c>
      <c r="AH113">
        <v>8.6304549999999995</v>
      </c>
      <c r="AI113">
        <v>9.5313960000000009</v>
      </c>
      <c r="BG113" s="31">
        <f t="shared" si="57"/>
        <v>3.5453890000000001</v>
      </c>
      <c r="BH113" s="31">
        <f t="shared" si="58"/>
        <v>0.70523599999999931</v>
      </c>
      <c r="BI113" s="31"/>
      <c r="BJ113" s="31"/>
      <c r="BK113" s="31"/>
      <c r="BL113" s="31"/>
      <c r="BM113" s="31"/>
      <c r="BN113" s="2"/>
      <c r="BO113" s="2"/>
      <c r="BP113" s="2"/>
      <c r="BQ113" s="2"/>
      <c r="BR113" s="2"/>
      <c r="BS113" s="2"/>
      <c r="BT113" s="2"/>
    </row>
    <row r="114" spans="1:72" ht="14.4" x14ac:dyDescent="0.3">
      <c r="A114" t="s">
        <v>145</v>
      </c>
      <c r="B114" t="s">
        <v>154</v>
      </c>
      <c r="D114" s="12">
        <f t="shared" si="59"/>
        <v>8.4407375000000009</v>
      </c>
      <c r="E114" s="12">
        <f t="shared" si="60"/>
        <v>4.7121595000000003</v>
      </c>
      <c r="F114" s="12">
        <f t="shared" si="61"/>
        <v>0.69213749999999941</v>
      </c>
      <c r="G114" s="12">
        <f t="shared" si="62"/>
        <v>0.14688329204476194</v>
      </c>
      <c r="I114">
        <v>1.3238920000000001</v>
      </c>
      <c r="J114" s="14">
        <f t="shared" si="63"/>
        <v>1.3407423333333335</v>
      </c>
      <c r="K114" s="14">
        <f t="shared" si="64"/>
        <v>1.3575926666666667</v>
      </c>
      <c r="L114">
        <v>1.3744430000000001</v>
      </c>
      <c r="M114" s="14">
        <f t="shared" si="65"/>
        <v>2.2923875000000002</v>
      </c>
      <c r="N114">
        <v>3.2103320000000002</v>
      </c>
      <c r="O114" s="14">
        <f t="shared" si="66"/>
        <v>3.7285780000000002</v>
      </c>
      <c r="P114">
        <v>4.2468240000000002</v>
      </c>
      <c r="Q114" s="14">
        <f t="shared" si="66"/>
        <v>4.5358494999999994</v>
      </c>
      <c r="R114">
        <v>4.8248749999999996</v>
      </c>
      <c r="S114" s="14">
        <f t="shared" si="67"/>
        <v>6.8418720000000004</v>
      </c>
      <c r="T114">
        <v>8.8588690000000003</v>
      </c>
      <c r="U114" s="14">
        <f t="shared" si="68"/>
        <v>8.4407375000000009</v>
      </c>
      <c r="V114">
        <v>8.0226059999999997</v>
      </c>
      <c r="W114">
        <v>9.7168430000000008</v>
      </c>
      <c r="X114">
        <v>11.24056</v>
      </c>
      <c r="Y114">
        <v>11.08844</v>
      </c>
      <c r="Z114">
        <v>10.828110000000001</v>
      </c>
      <c r="AA114" s="14">
        <f t="shared" si="69"/>
        <v>10.263031666666667</v>
      </c>
      <c r="AB114" s="14">
        <f t="shared" si="70"/>
        <v>9.6979533333333343</v>
      </c>
      <c r="AC114">
        <v>9.1328750000000003</v>
      </c>
      <c r="AD114" s="14">
        <f t="shared" si="71"/>
        <v>9.5166705</v>
      </c>
      <c r="AE114">
        <v>9.9004659999999998</v>
      </c>
      <c r="AF114">
        <v>10.907400000000001</v>
      </c>
      <c r="AG114" s="14">
        <f t="shared" si="72"/>
        <v>10.642040000000001</v>
      </c>
      <c r="AH114">
        <v>10.37668</v>
      </c>
      <c r="AI114">
        <v>10.72634</v>
      </c>
      <c r="BG114" s="31">
        <f t="shared" si="57"/>
        <v>3.6158625000000013</v>
      </c>
      <c r="BH114" s="31">
        <f t="shared" si="58"/>
        <v>1.2761054999999999</v>
      </c>
      <c r="BI114" s="31"/>
      <c r="BJ114" s="31"/>
      <c r="BK114" s="31"/>
      <c r="BL114" s="31"/>
      <c r="BM114" s="31"/>
      <c r="BN114" s="2"/>
      <c r="BO114" s="2"/>
      <c r="BP114" s="2"/>
      <c r="BQ114" s="2"/>
      <c r="BR114" s="2"/>
      <c r="BS114" s="2"/>
      <c r="BT114" s="2"/>
    </row>
    <row r="115" spans="1:72" ht="14.4" x14ac:dyDescent="0.3">
      <c r="A115" t="s">
        <v>146</v>
      </c>
      <c r="B115" t="s">
        <v>155</v>
      </c>
      <c r="D115" s="12">
        <f t="shared" si="59"/>
        <v>9.1075634999999995</v>
      </c>
      <c r="E115" s="12">
        <f t="shared" si="60"/>
        <v>4.8837164999999993</v>
      </c>
      <c r="F115" s="12">
        <f t="shared" si="61"/>
        <v>-3.4475000000000477E-3</v>
      </c>
      <c r="G115" s="12">
        <f t="shared" si="62"/>
        <v>-7.0591730703451936E-4</v>
      </c>
      <c r="I115">
        <v>1.6676789999999999</v>
      </c>
      <c r="J115" s="14">
        <f t="shared" si="63"/>
        <v>1.8751446666666667</v>
      </c>
      <c r="K115" s="14">
        <f t="shared" si="64"/>
        <v>2.0826103333333332</v>
      </c>
      <c r="L115">
        <v>2.290076</v>
      </c>
      <c r="M115" s="14">
        <f t="shared" si="65"/>
        <v>2.9143395000000001</v>
      </c>
      <c r="N115">
        <v>3.5386030000000002</v>
      </c>
      <c r="O115" s="14">
        <f t="shared" si="66"/>
        <v>4.2238470000000001</v>
      </c>
      <c r="P115">
        <v>4.9090910000000001</v>
      </c>
      <c r="Q115" s="14">
        <f t="shared" si="66"/>
        <v>5.1002855</v>
      </c>
      <c r="R115">
        <v>5.29148</v>
      </c>
      <c r="S115" s="14">
        <f t="shared" si="67"/>
        <v>7.5838764999999997</v>
      </c>
      <c r="T115">
        <v>9.8762729999999994</v>
      </c>
      <c r="U115" s="14">
        <f t="shared" si="68"/>
        <v>9.1075634999999995</v>
      </c>
      <c r="V115">
        <v>8.3388539999999995</v>
      </c>
      <c r="W115">
        <v>9.8658079999999995</v>
      </c>
      <c r="X115">
        <v>9.6692210000000003</v>
      </c>
      <c r="Y115">
        <v>9.9184339999999995</v>
      </c>
      <c r="Z115">
        <v>10.42774</v>
      </c>
      <c r="AA115" s="14">
        <f t="shared" si="69"/>
        <v>9.9865320000000004</v>
      </c>
      <c r="AB115" s="14">
        <f t="shared" si="70"/>
        <v>9.545323999999999</v>
      </c>
      <c r="AC115">
        <v>9.1041159999999994</v>
      </c>
      <c r="AD115" s="14">
        <f t="shared" si="71"/>
        <v>9.5817979999999991</v>
      </c>
      <c r="AE115">
        <v>10.059480000000001</v>
      </c>
      <c r="AF115">
        <v>11.09675</v>
      </c>
      <c r="AG115" s="14">
        <f t="shared" si="72"/>
        <v>11.022825000000001</v>
      </c>
      <c r="AH115">
        <v>10.9489</v>
      </c>
      <c r="AI115">
        <v>11.41377</v>
      </c>
      <c r="BG115" s="31">
        <f t="shared" si="57"/>
        <v>3.8160834999999995</v>
      </c>
      <c r="BH115" s="31">
        <f t="shared" si="58"/>
        <v>0.75824449999999999</v>
      </c>
      <c r="BI115" s="31"/>
      <c r="BJ115" s="31"/>
      <c r="BK115" s="31"/>
      <c r="BL115" s="31"/>
      <c r="BM115" s="31"/>
      <c r="BN115" s="2"/>
      <c r="BO115" s="2"/>
      <c r="BP115" s="2"/>
      <c r="BQ115" s="2"/>
      <c r="BR115" s="2"/>
      <c r="BS115" s="2"/>
      <c r="BT115" s="2"/>
    </row>
    <row r="116" spans="1:72" ht="14.4" x14ac:dyDescent="0.3">
      <c r="A116" t="s">
        <v>147</v>
      </c>
      <c r="B116" t="s">
        <v>156</v>
      </c>
      <c r="D116" s="12">
        <f t="shared" si="59"/>
        <v>8.1450455000000002</v>
      </c>
      <c r="E116" s="12">
        <f t="shared" si="60"/>
        <v>4.5002095000000004</v>
      </c>
      <c r="F116" s="12">
        <f t="shared" si="61"/>
        <v>-0.47272449999999999</v>
      </c>
      <c r="G116" s="12">
        <f t="shared" si="62"/>
        <v>-0.1050449984606272</v>
      </c>
      <c r="I116">
        <v>1.3631249999999999</v>
      </c>
      <c r="J116" s="14">
        <f t="shared" si="63"/>
        <v>1.4554166666666666</v>
      </c>
      <c r="K116" s="14">
        <f t="shared" si="64"/>
        <v>1.5477083333333332</v>
      </c>
      <c r="L116">
        <v>1.64</v>
      </c>
      <c r="M116" s="14">
        <f t="shared" si="65"/>
        <v>2.3011849999999998</v>
      </c>
      <c r="N116">
        <v>2.9623699999999999</v>
      </c>
      <c r="O116" s="14">
        <f t="shared" si="66"/>
        <v>3.6448360000000002</v>
      </c>
      <c r="P116">
        <v>4.3273020000000004</v>
      </c>
      <c r="Q116" s="14">
        <f t="shared" si="66"/>
        <v>4.7645964999999997</v>
      </c>
      <c r="R116">
        <v>5.2018909999999998</v>
      </c>
      <c r="S116" s="14">
        <f t="shared" si="67"/>
        <v>7.3831214999999997</v>
      </c>
      <c r="T116">
        <v>9.5643519999999995</v>
      </c>
      <c r="U116" s="14">
        <f t="shared" si="68"/>
        <v>8.1450455000000002</v>
      </c>
      <c r="V116">
        <v>6.7257389999999999</v>
      </c>
      <c r="W116">
        <v>8.2929729999999999</v>
      </c>
      <c r="X116">
        <v>8.4078409999999995</v>
      </c>
      <c r="Y116">
        <v>8.5185180000000003</v>
      </c>
      <c r="Z116">
        <v>8.7513050000000003</v>
      </c>
      <c r="AA116" s="14">
        <f t="shared" si="69"/>
        <v>8.3916436666666669</v>
      </c>
      <c r="AB116" s="14">
        <f t="shared" si="70"/>
        <v>8.0319823333333336</v>
      </c>
      <c r="AC116">
        <v>7.6723210000000002</v>
      </c>
      <c r="AD116" s="14">
        <f t="shared" si="71"/>
        <v>8.613092</v>
      </c>
      <c r="AE116">
        <v>9.5538629999999998</v>
      </c>
      <c r="AF116">
        <v>10.809519999999999</v>
      </c>
      <c r="AG116" s="14">
        <f t="shared" si="72"/>
        <v>10.443860000000001</v>
      </c>
      <c r="AH116">
        <v>10.078200000000001</v>
      </c>
      <c r="AI116">
        <v>10.64587</v>
      </c>
      <c r="BG116" s="31">
        <f t="shared" si="57"/>
        <v>2.9431545000000003</v>
      </c>
      <c r="BH116" s="31">
        <f t="shared" si="58"/>
        <v>0.14792749999999977</v>
      </c>
      <c r="BI116" s="31"/>
      <c r="BJ116" s="31"/>
      <c r="BK116" s="31"/>
      <c r="BL116" s="31"/>
      <c r="BM116" s="31"/>
      <c r="BN116" s="2"/>
      <c r="BO116" s="2"/>
      <c r="BP116" s="2"/>
      <c r="BQ116" s="2"/>
      <c r="BR116" s="2"/>
      <c r="BS116" s="2"/>
      <c r="BT116" s="2"/>
    </row>
    <row r="117" spans="1:72" ht="14.4" x14ac:dyDescent="0.3">
      <c r="A117" t="s">
        <v>148</v>
      </c>
      <c r="B117" t="s">
        <v>157</v>
      </c>
      <c r="D117" s="12">
        <f t="shared" si="59"/>
        <v>11.500500000000001</v>
      </c>
      <c r="E117" s="12">
        <f t="shared" si="60"/>
        <v>5.7271805000000011</v>
      </c>
      <c r="F117" s="12">
        <f t="shared" si="61"/>
        <v>-0.24424000000000134</v>
      </c>
      <c r="G117" s="12">
        <f t="shared" si="62"/>
        <v>-4.2645766097297144E-2</v>
      </c>
      <c r="I117">
        <v>2.7833420000000002</v>
      </c>
      <c r="J117" s="14">
        <f t="shared" si="63"/>
        <v>3.0869620000000002</v>
      </c>
      <c r="K117" s="14">
        <f t="shared" si="64"/>
        <v>3.3905820000000002</v>
      </c>
      <c r="L117">
        <v>3.6942020000000002</v>
      </c>
      <c r="M117" s="14">
        <f t="shared" si="65"/>
        <v>4.6072379999999997</v>
      </c>
      <c r="N117">
        <v>5.5202739999999997</v>
      </c>
      <c r="O117" s="14">
        <f t="shared" si="66"/>
        <v>5.7733194999999995</v>
      </c>
      <c r="P117">
        <v>6.0263650000000002</v>
      </c>
      <c r="Q117" s="14">
        <f t="shared" si="66"/>
        <v>6.9420675000000003</v>
      </c>
      <c r="R117">
        <v>7.8577700000000004</v>
      </c>
      <c r="S117" s="14">
        <f t="shared" si="67"/>
        <v>9.6956550000000004</v>
      </c>
      <c r="T117">
        <v>11.53354</v>
      </c>
      <c r="U117" s="14">
        <f t="shared" si="68"/>
        <v>11.500500000000001</v>
      </c>
      <c r="V117">
        <v>11.467460000000001</v>
      </c>
      <c r="W117">
        <v>12.685700000000001</v>
      </c>
      <c r="X117">
        <v>13.11777</v>
      </c>
      <c r="Y117">
        <v>12.615259999999999</v>
      </c>
      <c r="Z117">
        <v>12.919890000000001</v>
      </c>
      <c r="AA117" s="14">
        <f t="shared" si="69"/>
        <v>12.365346666666667</v>
      </c>
      <c r="AB117" s="14">
        <f t="shared" si="70"/>
        <v>11.810803333333332</v>
      </c>
      <c r="AC117">
        <v>11.256259999999999</v>
      </c>
      <c r="AD117" s="14">
        <f t="shared" si="71"/>
        <v>12.094695</v>
      </c>
      <c r="AE117">
        <v>12.93313</v>
      </c>
      <c r="AF117">
        <v>14.602399999999999</v>
      </c>
      <c r="AG117" s="14">
        <f t="shared" si="72"/>
        <v>14.592790000000001</v>
      </c>
      <c r="AH117">
        <v>14.58318</v>
      </c>
      <c r="AI117">
        <v>16.007180000000002</v>
      </c>
      <c r="BG117" s="31">
        <f t="shared" si="57"/>
        <v>3.6427300000000002</v>
      </c>
      <c r="BH117" s="31">
        <f t="shared" si="58"/>
        <v>1.1852</v>
      </c>
      <c r="BI117" s="31"/>
      <c r="BJ117" s="31"/>
      <c r="BK117" s="31"/>
      <c r="BL117" s="31"/>
      <c r="BM117" s="31"/>
      <c r="BN117" s="2"/>
      <c r="BO117" s="2"/>
      <c r="BP117" s="2"/>
      <c r="BQ117" s="2"/>
      <c r="BR117" s="2"/>
      <c r="BS117" s="2"/>
      <c r="BT117" s="2"/>
    </row>
    <row r="118" spans="1:72" ht="14.4" x14ac:dyDescent="0.3">
      <c r="A118" s="1" t="s">
        <v>53</v>
      </c>
      <c r="B118" s="1" t="s">
        <v>158</v>
      </c>
      <c r="D118" s="12">
        <f t="shared" si="59"/>
        <v>11.812619999999999</v>
      </c>
      <c r="E118" s="12">
        <f t="shared" si="60"/>
        <v>7.345385499999999</v>
      </c>
      <c r="F118" s="12">
        <f t="shared" si="61"/>
        <v>-4.5608289999999991</v>
      </c>
      <c r="G118" s="12">
        <f t="shared" si="62"/>
        <v>-0.62091077452640164</v>
      </c>
      <c r="L118">
        <v>1.65035</v>
      </c>
      <c r="M118" s="14">
        <f>L118+(N118-L118)/2</f>
        <v>2.4424625</v>
      </c>
      <c r="N118">
        <v>3.234575</v>
      </c>
      <c r="O118" s="14">
        <f>N118+(P118-N118)/2</f>
        <v>4.4672345</v>
      </c>
      <c r="P118">
        <v>5.6998939999999996</v>
      </c>
      <c r="Q118" s="14">
        <f>P118+(R118-P118)/2</f>
        <v>6.3431689999999996</v>
      </c>
      <c r="R118">
        <v>6.9864439999999997</v>
      </c>
      <c r="S118" s="14">
        <f>R118+(T118-R118)/2</f>
        <v>9.4757420000000003</v>
      </c>
      <c r="T118">
        <v>11.96504</v>
      </c>
      <c r="U118" s="14">
        <f>T118+(V118-T118)/2</f>
        <v>11.812619999999999</v>
      </c>
      <c r="V118">
        <v>11.6602</v>
      </c>
      <c r="W118">
        <v>11.89021</v>
      </c>
      <c r="X118">
        <v>11.313129999999999</v>
      </c>
      <c r="Y118">
        <v>11.2774</v>
      </c>
      <c r="Z118">
        <v>11.25703</v>
      </c>
      <c r="AA118" s="14">
        <f>Z118+(AC118-Z118)/3</f>
        <v>9.9219503333333332</v>
      </c>
      <c r="AB118" s="14">
        <f>Z118+(AC118-Z118)*2/3</f>
        <v>8.5868706666666661</v>
      </c>
      <c r="AC118">
        <v>7.2517909999999999</v>
      </c>
      <c r="AD118" s="14">
        <f>AC118+(AE118-AC118)/2</f>
        <v>7.4765709999999999</v>
      </c>
      <c r="AE118">
        <v>7.7013509999999998</v>
      </c>
      <c r="AF118">
        <v>8.0775839999999999</v>
      </c>
      <c r="AG118" s="14">
        <f>AF118+(AH118-AF118)/2</f>
        <v>8.7495259999999995</v>
      </c>
      <c r="AH118">
        <v>9.4214680000000008</v>
      </c>
      <c r="AI118">
        <v>9.5606489999999997</v>
      </c>
      <c r="BN118" s="2"/>
      <c r="BO118" s="2"/>
      <c r="BP118" s="2"/>
      <c r="BQ118" s="2"/>
      <c r="BR118" s="2"/>
      <c r="BS118" s="2"/>
      <c r="BT118" s="2"/>
    </row>
    <row r="119" spans="1:72" ht="14.4" x14ac:dyDescent="0.3">
      <c r="A119" t="s">
        <v>159</v>
      </c>
      <c r="B119" t="s">
        <v>160</v>
      </c>
      <c r="D119" s="12">
        <f t="shared" si="59"/>
        <v>11.63336</v>
      </c>
      <c r="E119" s="12">
        <f t="shared" si="60"/>
        <v>7.1873269999999998</v>
      </c>
      <c r="F119" s="12">
        <f t="shared" si="61"/>
        <v>-2.3751180000000005</v>
      </c>
      <c r="G119" s="12">
        <f t="shared" si="62"/>
        <v>-0.33045915400815917</v>
      </c>
      <c r="L119">
        <v>1.3574660000000001</v>
      </c>
      <c r="M119" s="14">
        <f t="shared" ref="M119:O129" si="73">L119+(N119-L119)/2</f>
        <v>2.4805349999999997</v>
      </c>
      <c r="N119">
        <v>3.6036039999999998</v>
      </c>
      <c r="O119" s="14">
        <f t="shared" si="73"/>
        <v>4.4460329999999999</v>
      </c>
      <c r="P119">
        <v>5.288462</v>
      </c>
      <c r="Q119" s="14">
        <f t="shared" ref="Q119:Q129" si="74">P119+(R119-P119)/2</f>
        <v>6.5277259999999995</v>
      </c>
      <c r="R119">
        <v>7.7669899999999998</v>
      </c>
      <c r="S119" s="14">
        <f t="shared" ref="S119:S129" si="75">R119+(T119-R119)/2</f>
        <v>9.5009499999999996</v>
      </c>
      <c r="T119">
        <v>11.234909999999999</v>
      </c>
      <c r="U119" s="14">
        <f t="shared" ref="U119:U129" si="76">T119+(V119-T119)/2</f>
        <v>11.63336</v>
      </c>
      <c r="V119">
        <v>12.03181</v>
      </c>
      <c r="W119">
        <v>13.35778</v>
      </c>
      <c r="X119">
        <v>12.56997</v>
      </c>
      <c r="Y119">
        <v>14.225720000000001</v>
      </c>
      <c r="Z119">
        <v>12.25201</v>
      </c>
      <c r="AA119" s="14">
        <f t="shared" ref="AA119:AA129" si="77">Z119+(AC119-Z119)/3</f>
        <v>11.254087333333333</v>
      </c>
      <c r="AB119" s="14">
        <f t="shared" ref="AB119:AB129" si="78">Z119+(AC119-Z119)*2/3</f>
        <v>10.256164666666667</v>
      </c>
      <c r="AC119">
        <v>9.2582419999999992</v>
      </c>
      <c r="AD119" s="14">
        <f t="shared" ref="AD119:AD129" si="79">AC119+(AE119-AC119)/2</f>
        <v>9.7628109999999992</v>
      </c>
      <c r="AE119">
        <v>10.267379999999999</v>
      </c>
      <c r="AF119">
        <v>10.256410000000001</v>
      </c>
      <c r="AG119" s="14">
        <f t="shared" ref="AG119:AG129" si="80">AF119+(AH119-AF119)/2</f>
        <v>11.78185</v>
      </c>
      <c r="AH119">
        <v>13.30729</v>
      </c>
      <c r="AI119">
        <v>14.12533</v>
      </c>
      <c r="BG119" s="31">
        <f t="shared" ref="BG119:BG129" si="81">U119-R119</f>
        <v>3.8663699999999999</v>
      </c>
      <c r="BH119" s="31">
        <f t="shared" ref="BH119:BH129" si="82">W119-U119</f>
        <v>1.7244200000000003</v>
      </c>
      <c r="BI119" s="31"/>
      <c r="BJ119" s="31"/>
      <c r="BK119" s="31"/>
      <c r="BL119" s="31"/>
      <c r="BM119" s="31"/>
      <c r="BN119" s="2"/>
      <c r="BO119" s="2"/>
      <c r="BP119" s="2"/>
      <c r="BQ119" s="2"/>
      <c r="BR119" s="2"/>
      <c r="BS119" s="2"/>
      <c r="BT119" s="2"/>
    </row>
    <row r="120" spans="1:72" ht="14.4" x14ac:dyDescent="0.3">
      <c r="A120" t="s">
        <v>161</v>
      </c>
      <c r="B120" t="s">
        <v>162</v>
      </c>
      <c r="D120" s="12">
        <f t="shared" si="59"/>
        <v>10.865880000000001</v>
      </c>
      <c r="E120" s="12">
        <f t="shared" si="60"/>
        <v>6.8096105000000007</v>
      </c>
      <c r="F120" s="12">
        <f t="shared" si="61"/>
        <v>-4.6240500000000004</v>
      </c>
      <c r="G120" s="12">
        <f t="shared" si="62"/>
        <v>-0.67904764890737879</v>
      </c>
      <c r="L120">
        <v>1.4035089999999999</v>
      </c>
      <c r="M120" s="14">
        <f t="shared" si="73"/>
        <v>2.0531060000000001</v>
      </c>
      <c r="N120">
        <v>2.7027030000000001</v>
      </c>
      <c r="O120" s="14">
        <f t="shared" si="73"/>
        <v>4.0562695</v>
      </c>
      <c r="P120">
        <v>5.4098360000000003</v>
      </c>
      <c r="Q120" s="14">
        <f t="shared" si="74"/>
        <v>5.5504464999999996</v>
      </c>
      <c r="R120">
        <v>5.6910569999999998</v>
      </c>
      <c r="S120" s="14">
        <f t="shared" si="75"/>
        <v>8.2430334999999992</v>
      </c>
      <c r="T120">
        <v>10.79501</v>
      </c>
      <c r="U120" s="14">
        <f t="shared" si="76"/>
        <v>10.865880000000001</v>
      </c>
      <c r="V120">
        <v>10.93675</v>
      </c>
      <c r="W120">
        <v>11.464560000000001</v>
      </c>
      <c r="X120">
        <v>11.070869999999999</v>
      </c>
      <c r="Y120">
        <v>10.455260000000001</v>
      </c>
      <c r="Z120">
        <v>10.45016</v>
      </c>
      <c r="AA120" s="14">
        <f t="shared" si="77"/>
        <v>9.0473833333333342</v>
      </c>
      <c r="AB120" s="14">
        <f t="shared" si="78"/>
        <v>7.6446066666666663</v>
      </c>
      <c r="AC120">
        <v>6.2418300000000002</v>
      </c>
      <c r="AD120" s="14">
        <f t="shared" si="79"/>
        <v>6.4039040000000007</v>
      </c>
      <c r="AE120">
        <v>6.5659780000000003</v>
      </c>
      <c r="AF120">
        <v>6.9359760000000001</v>
      </c>
      <c r="AG120" s="14">
        <f t="shared" si="80"/>
        <v>7.5230474999999997</v>
      </c>
      <c r="AH120">
        <v>8.1101189999999992</v>
      </c>
      <c r="AI120">
        <v>8.2732729999999997</v>
      </c>
      <c r="BG120" s="31">
        <f t="shared" si="81"/>
        <v>5.1748230000000008</v>
      </c>
      <c r="BH120" s="31">
        <f t="shared" si="82"/>
        <v>0.59867999999999988</v>
      </c>
      <c r="BI120" s="31"/>
      <c r="BJ120" s="31"/>
      <c r="BK120" s="31"/>
      <c r="BL120" s="31"/>
      <c r="BM120" s="31"/>
      <c r="BN120" s="2"/>
      <c r="BO120" s="2"/>
      <c r="BP120" s="2"/>
      <c r="BQ120" s="2"/>
      <c r="BR120" s="2"/>
      <c r="BS120" s="2"/>
      <c r="BT120" s="2"/>
    </row>
    <row r="121" spans="1:72" ht="14.4" x14ac:dyDescent="0.3">
      <c r="A121" t="s">
        <v>163</v>
      </c>
      <c r="B121" t="s">
        <v>164</v>
      </c>
      <c r="D121" s="12">
        <f t="shared" si="59"/>
        <v>16.487130000000001</v>
      </c>
      <c r="E121" s="12">
        <f t="shared" si="60"/>
        <v>9.9356860000000005</v>
      </c>
      <c r="F121" s="12">
        <f t="shared" si="61"/>
        <v>-8.0857690000000009</v>
      </c>
      <c r="G121" s="12">
        <f t="shared" si="62"/>
        <v>-0.81381084305603058</v>
      </c>
      <c r="L121">
        <v>2.6666669999999999</v>
      </c>
      <c r="M121" s="14">
        <f t="shared" si="73"/>
        <v>3.6540084999999998</v>
      </c>
      <c r="N121">
        <v>4.6413500000000001</v>
      </c>
      <c r="O121" s="14">
        <f t="shared" si="73"/>
        <v>6.551444</v>
      </c>
      <c r="P121">
        <v>8.4615379999999991</v>
      </c>
      <c r="Q121" s="14">
        <f t="shared" si="74"/>
        <v>8.3674594999999989</v>
      </c>
      <c r="R121">
        <v>8.2733810000000005</v>
      </c>
      <c r="S121" s="14">
        <f t="shared" si="75"/>
        <v>12.345905500000001</v>
      </c>
      <c r="T121">
        <v>16.418430000000001</v>
      </c>
      <c r="U121" s="14">
        <f t="shared" si="76"/>
        <v>16.487130000000001</v>
      </c>
      <c r="V121">
        <v>16.55583</v>
      </c>
      <c r="W121">
        <v>17.654900000000001</v>
      </c>
      <c r="X121">
        <v>14.813560000000001</v>
      </c>
      <c r="Y121">
        <v>13.9404</v>
      </c>
      <c r="Z121">
        <v>14.109590000000001</v>
      </c>
      <c r="AA121" s="14">
        <f t="shared" si="77"/>
        <v>12.206847</v>
      </c>
      <c r="AB121" s="14">
        <f t="shared" si="78"/>
        <v>10.304104000000001</v>
      </c>
      <c r="AC121">
        <v>8.4013609999999996</v>
      </c>
      <c r="AD121" s="14">
        <f t="shared" si="79"/>
        <v>8.1292519999999993</v>
      </c>
      <c r="AE121">
        <v>7.8571429999999998</v>
      </c>
      <c r="AF121">
        <v>8.533334</v>
      </c>
      <c r="AG121" s="14">
        <f t="shared" si="80"/>
        <v>9.0278135000000006</v>
      </c>
      <c r="AH121">
        <v>9.5222929999999995</v>
      </c>
      <c r="AI121">
        <v>9.34375</v>
      </c>
      <c r="BG121" s="31">
        <f t="shared" si="81"/>
        <v>8.213749</v>
      </c>
      <c r="BH121" s="31">
        <f t="shared" si="82"/>
        <v>1.1677700000000009</v>
      </c>
      <c r="BI121" s="31"/>
      <c r="BJ121" s="31"/>
      <c r="BK121" s="31"/>
      <c r="BL121" s="31"/>
      <c r="BM121" s="31"/>
      <c r="BN121" s="2"/>
      <c r="BO121" s="2"/>
      <c r="BP121" s="2"/>
      <c r="BQ121" s="2"/>
      <c r="BR121" s="2"/>
      <c r="BS121" s="2"/>
      <c r="BT121" s="2"/>
    </row>
    <row r="122" spans="1:72" ht="14.4" x14ac:dyDescent="0.3">
      <c r="A122" t="s">
        <v>165</v>
      </c>
      <c r="B122" t="s">
        <v>166</v>
      </c>
      <c r="D122" s="12">
        <f t="shared" si="59"/>
        <v>10.729005000000001</v>
      </c>
      <c r="E122" s="12">
        <f t="shared" si="60"/>
        <v>7.0396850000000004</v>
      </c>
      <c r="F122" s="12">
        <f t="shared" si="61"/>
        <v>-5.7290050000000008</v>
      </c>
      <c r="G122" s="12">
        <f t="shared" si="62"/>
        <v>-0.81381553293932907</v>
      </c>
      <c r="L122">
        <v>1.4056219999999999</v>
      </c>
      <c r="M122" s="14">
        <f t="shared" si="73"/>
        <v>2.0620340000000001</v>
      </c>
      <c r="N122">
        <v>2.7184460000000001</v>
      </c>
      <c r="O122" s="14">
        <f t="shared" si="73"/>
        <v>3.6893199999999999</v>
      </c>
      <c r="P122">
        <v>4.6601939999999997</v>
      </c>
      <c r="Q122" s="14">
        <f t="shared" si="74"/>
        <v>5.293768</v>
      </c>
      <c r="R122">
        <v>5.9273420000000003</v>
      </c>
      <c r="S122" s="14">
        <f t="shared" si="75"/>
        <v>8.4957810000000009</v>
      </c>
      <c r="T122">
        <v>11.064220000000001</v>
      </c>
      <c r="U122" s="14">
        <f t="shared" si="76"/>
        <v>10.729005000000001</v>
      </c>
      <c r="V122">
        <v>10.393789999999999</v>
      </c>
      <c r="W122">
        <v>9.3150680000000001</v>
      </c>
      <c r="X122">
        <v>9.6564200000000007</v>
      </c>
      <c r="Y122">
        <v>9.0217390000000002</v>
      </c>
      <c r="Z122">
        <v>9.0090090000000007</v>
      </c>
      <c r="AA122" s="14">
        <f t="shared" si="77"/>
        <v>7.6726726666666671</v>
      </c>
      <c r="AB122" s="14">
        <f t="shared" si="78"/>
        <v>6.3363363333333336</v>
      </c>
      <c r="AC122">
        <v>5</v>
      </c>
      <c r="AD122" s="14">
        <f t="shared" si="79"/>
        <v>5.1612904999999998</v>
      </c>
      <c r="AE122">
        <v>5.3225809999999996</v>
      </c>
      <c r="AF122">
        <v>5.9059239999999997</v>
      </c>
      <c r="AG122" s="14">
        <f t="shared" si="80"/>
        <v>6.3713294999999999</v>
      </c>
      <c r="AH122">
        <v>6.836735</v>
      </c>
      <c r="AI122">
        <v>7.1768710000000002</v>
      </c>
      <c r="BG122" s="31">
        <f t="shared" si="81"/>
        <v>4.8016630000000005</v>
      </c>
      <c r="BH122" s="31">
        <f t="shared" si="82"/>
        <v>-1.4139370000000007</v>
      </c>
      <c r="BI122" s="31"/>
      <c r="BJ122" s="31"/>
      <c r="BK122" s="31"/>
      <c r="BL122" s="31"/>
      <c r="BM122" s="31"/>
      <c r="BN122" s="2"/>
      <c r="BO122" s="2"/>
      <c r="BP122" s="2"/>
      <c r="BQ122" s="2"/>
      <c r="BR122" s="2"/>
      <c r="BS122" s="2"/>
      <c r="BT122" s="2"/>
    </row>
    <row r="123" spans="1:72" ht="14.4" x14ac:dyDescent="0.3">
      <c r="A123" t="s">
        <v>167</v>
      </c>
      <c r="B123" t="s">
        <v>168</v>
      </c>
      <c r="D123" s="12">
        <f t="shared" si="59"/>
        <v>10.27238</v>
      </c>
      <c r="E123" s="12">
        <f t="shared" si="60"/>
        <v>6.2225774999999999</v>
      </c>
      <c r="F123" s="12">
        <f t="shared" si="61"/>
        <v>-3.976496</v>
      </c>
      <c r="G123" s="12">
        <f t="shared" si="62"/>
        <v>-0.63904322605865493</v>
      </c>
      <c r="L123">
        <v>1.388889</v>
      </c>
      <c r="M123" s="14">
        <f t="shared" si="73"/>
        <v>2.2302805000000001</v>
      </c>
      <c r="N123">
        <v>3.071672</v>
      </c>
      <c r="O123" s="14">
        <f t="shared" si="73"/>
        <v>4.0498025000000002</v>
      </c>
      <c r="P123">
        <v>5.027933</v>
      </c>
      <c r="Q123" s="14">
        <f t="shared" si="74"/>
        <v>5.6806330000000003</v>
      </c>
      <c r="R123">
        <v>6.3333329999999997</v>
      </c>
      <c r="S123" s="14">
        <f t="shared" si="75"/>
        <v>8.3301665000000007</v>
      </c>
      <c r="T123">
        <v>10.327</v>
      </c>
      <c r="U123" s="14">
        <f t="shared" si="76"/>
        <v>10.27238</v>
      </c>
      <c r="V123">
        <v>10.21776</v>
      </c>
      <c r="W123">
        <v>11.146140000000001</v>
      </c>
      <c r="X123">
        <v>10.087429999999999</v>
      </c>
      <c r="Y123">
        <v>10.32931</v>
      </c>
      <c r="Z123">
        <v>9.5179379999999991</v>
      </c>
      <c r="AA123" s="14">
        <f t="shared" si="77"/>
        <v>8.4439199999999985</v>
      </c>
      <c r="AB123" s="14">
        <f t="shared" si="78"/>
        <v>7.3699019999999997</v>
      </c>
      <c r="AC123">
        <v>6.295884</v>
      </c>
      <c r="AD123" s="14">
        <f t="shared" si="79"/>
        <v>6.6484814999999999</v>
      </c>
      <c r="AE123">
        <v>7.0010789999999998</v>
      </c>
      <c r="AF123">
        <v>4.5754710000000003</v>
      </c>
      <c r="AG123" s="14">
        <f t="shared" si="80"/>
        <v>4.9253499999999999</v>
      </c>
      <c r="AH123">
        <v>5.2752290000000004</v>
      </c>
      <c r="AI123">
        <v>5.1363640000000004</v>
      </c>
      <c r="BG123" s="31">
        <f t="shared" si="81"/>
        <v>3.9390470000000004</v>
      </c>
      <c r="BH123" s="31">
        <f t="shared" si="82"/>
        <v>0.87376000000000076</v>
      </c>
      <c r="BI123" s="31"/>
      <c r="BJ123" s="31"/>
      <c r="BK123" s="31"/>
      <c r="BL123" s="31"/>
      <c r="BM123" s="31"/>
      <c r="BN123" s="2"/>
      <c r="BO123" s="2"/>
      <c r="BP123" s="2"/>
      <c r="BQ123" s="2"/>
      <c r="BR123" s="2"/>
      <c r="BS123" s="2"/>
      <c r="BT123" s="2"/>
    </row>
    <row r="124" spans="1:72" ht="14.4" x14ac:dyDescent="0.3">
      <c r="A124" t="s">
        <v>169</v>
      </c>
      <c r="B124" t="s">
        <v>170</v>
      </c>
      <c r="D124" s="12">
        <f t="shared" si="59"/>
        <v>9.5969040000000003</v>
      </c>
      <c r="E124" s="12">
        <f t="shared" si="60"/>
        <v>6.5535710000000007</v>
      </c>
      <c r="F124" s="12">
        <f t="shared" si="61"/>
        <v>-6.047797000000001</v>
      </c>
      <c r="G124" s="12">
        <f t="shared" si="62"/>
        <v>-0.92282467070243079</v>
      </c>
      <c r="L124">
        <v>1.0126580000000001</v>
      </c>
      <c r="M124" s="14">
        <f t="shared" si="73"/>
        <v>1.4915505</v>
      </c>
      <c r="N124">
        <v>1.9704429999999999</v>
      </c>
      <c r="O124" s="14">
        <f t="shared" si="73"/>
        <v>3.0433329999999996</v>
      </c>
      <c r="P124">
        <v>4.1162229999999997</v>
      </c>
      <c r="Q124" s="14">
        <f t="shared" si="74"/>
        <v>4.9718644999999997</v>
      </c>
      <c r="R124">
        <v>5.8275059999999996</v>
      </c>
      <c r="S124" s="14">
        <f t="shared" si="75"/>
        <v>8.2094579999999997</v>
      </c>
      <c r="T124">
        <v>10.59141</v>
      </c>
      <c r="U124" s="14">
        <f t="shared" si="76"/>
        <v>9.5969040000000003</v>
      </c>
      <c r="V124">
        <v>8.6023980000000009</v>
      </c>
      <c r="W124">
        <v>9.7461459999999995</v>
      </c>
      <c r="X124">
        <v>8.2666660000000007</v>
      </c>
      <c r="Y124">
        <v>7.8935690000000003</v>
      </c>
      <c r="Z124">
        <v>7.6116070000000002</v>
      </c>
      <c r="AA124" s="14">
        <f t="shared" si="77"/>
        <v>6.2574403333333333</v>
      </c>
      <c r="AB124" s="14">
        <f t="shared" si="78"/>
        <v>4.9032736666666672</v>
      </c>
      <c r="AC124">
        <v>3.5491069999999998</v>
      </c>
      <c r="AD124" s="14">
        <f t="shared" si="79"/>
        <v>3.9206209999999997</v>
      </c>
      <c r="AE124">
        <v>4.292135</v>
      </c>
      <c r="AF124">
        <v>4.7505420000000003</v>
      </c>
      <c r="AG124" s="14">
        <f t="shared" si="80"/>
        <v>5.0217144999999999</v>
      </c>
      <c r="AH124">
        <v>5.2928870000000003</v>
      </c>
      <c r="AI124">
        <v>5.51579</v>
      </c>
      <c r="BG124" s="31">
        <f t="shared" si="81"/>
        <v>3.7693980000000007</v>
      </c>
      <c r="BH124" s="31">
        <f t="shared" si="82"/>
        <v>0.14924199999999921</v>
      </c>
      <c r="BI124" s="31"/>
      <c r="BJ124" s="31"/>
      <c r="BK124" s="31"/>
      <c r="BL124" s="31"/>
      <c r="BM124" s="31"/>
      <c r="BN124" s="2"/>
      <c r="BO124" s="2"/>
      <c r="BP124" s="2"/>
      <c r="BQ124" s="2"/>
      <c r="BR124" s="2"/>
      <c r="BS124" s="2"/>
      <c r="BT124" s="2"/>
    </row>
    <row r="125" spans="1:72" ht="14.4" x14ac:dyDescent="0.3">
      <c r="A125" t="s">
        <v>171</v>
      </c>
      <c r="B125" t="s">
        <v>168</v>
      </c>
      <c r="D125" s="12">
        <f t="shared" si="59"/>
        <v>10.27238</v>
      </c>
      <c r="E125" s="12">
        <f t="shared" si="60"/>
        <v>6.2225774999999999</v>
      </c>
      <c r="F125" s="12">
        <f t="shared" si="61"/>
        <v>-3.976496</v>
      </c>
      <c r="G125" s="12">
        <f t="shared" si="62"/>
        <v>-0.63904322605865493</v>
      </c>
      <c r="L125">
        <v>1.388889</v>
      </c>
      <c r="M125" s="14">
        <f t="shared" si="73"/>
        <v>2.2302805000000001</v>
      </c>
      <c r="N125">
        <v>3.071672</v>
      </c>
      <c r="O125" s="14">
        <f t="shared" si="73"/>
        <v>4.0498025000000002</v>
      </c>
      <c r="P125">
        <v>5.027933</v>
      </c>
      <c r="Q125" s="14">
        <f t="shared" si="74"/>
        <v>5.6806330000000003</v>
      </c>
      <c r="R125">
        <v>6.3333329999999997</v>
      </c>
      <c r="S125" s="14">
        <f t="shared" si="75"/>
        <v>8.3301665000000007</v>
      </c>
      <c r="T125">
        <v>10.327</v>
      </c>
      <c r="U125" s="14">
        <f t="shared" si="76"/>
        <v>10.27238</v>
      </c>
      <c r="V125">
        <v>10.21776</v>
      </c>
      <c r="W125">
        <v>11.146140000000001</v>
      </c>
      <c r="X125">
        <v>10.087429999999999</v>
      </c>
      <c r="Y125">
        <v>10.32931</v>
      </c>
      <c r="Z125">
        <v>9.5179379999999991</v>
      </c>
      <c r="AA125" s="14">
        <f t="shared" si="77"/>
        <v>8.4439199999999985</v>
      </c>
      <c r="AB125" s="14">
        <f t="shared" si="78"/>
        <v>7.3699019999999997</v>
      </c>
      <c r="AC125">
        <v>6.295884</v>
      </c>
      <c r="AD125" s="14">
        <f t="shared" si="79"/>
        <v>6.6484814999999999</v>
      </c>
      <c r="AE125">
        <v>7.0010789999999998</v>
      </c>
      <c r="AF125">
        <v>6.7153280000000004</v>
      </c>
      <c r="AG125" s="14">
        <f t="shared" si="80"/>
        <v>7.5362349999999996</v>
      </c>
      <c r="AH125">
        <v>8.3571419999999996</v>
      </c>
      <c r="AI125">
        <v>7.9720279999999999</v>
      </c>
      <c r="BG125" s="31">
        <f t="shared" si="81"/>
        <v>3.9390470000000004</v>
      </c>
      <c r="BH125" s="31">
        <f t="shared" si="82"/>
        <v>0.87376000000000076</v>
      </c>
      <c r="BI125" s="31"/>
      <c r="BJ125" s="31"/>
      <c r="BK125" s="31"/>
      <c r="BL125" s="31"/>
      <c r="BM125" s="31"/>
      <c r="BN125" s="2"/>
      <c r="BO125" s="2"/>
      <c r="BP125" s="2"/>
      <c r="BQ125" s="2"/>
      <c r="BR125" s="2"/>
      <c r="BS125" s="2"/>
      <c r="BT125" s="2"/>
    </row>
    <row r="126" spans="1:72" ht="14.4" x14ac:dyDescent="0.3">
      <c r="A126" t="s">
        <v>172</v>
      </c>
      <c r="B126" t="s">
        <v>173</v>
      </c>
      <c r="D126" s="12">
        <f t="shared" si="59"/>
        <v>15.52777</v>
      </c>
      <c r="E126" s="12">
        <f t="shared" si="60"/>
        <v>9.9802049999999998</v>
      </c>
      <c r="F126" s="12">
        <f t="shared" si="61"/>
        <v>-2.9745799999999996</v>
      </c>
      <c r="G126" s="12">
        <f t="shared" si="62"/>
        <v>-0.29804798598826371</v>
      </c>
      <c r="L126">
        <v>1.969365</v>
      </c>
      <c r="M126" s="14">
        <f t="shared" si="73"/>
        <v>3.1352200000000003</v>
      </c>
      <c r="N126">
        <v>4.301075</v>
      </c>
      <c r="O126" s="14">
        <f t="shared" si="73"/>
        <v>5.5475650000000005</v>
      </c>
      <c r="P126">
        <v>6.7940550000000002</v>
      </c>
      <c r="Q126" s="14">
        <f t="shared" si="74"/>
        <v>8.1740975000000002</v>
      </c>
      <c r="R126">
        <v>9.5541400000000003</v>
      </c>
      <c r="S126" s="14">
        <f t="shared" si="75"/>
        <v>12.189385000000001</v>
      </c>
      <c r="T126">
        <v>14.824630000000001</v>
      </c>
      <c r="U126" s="14">
        <f t="shared" si="76"/>
        <v>15.52777</v>
      </c>
      <c r="V126">
        <v>16.230910000000002</v>
      </c>
      <c r="W126">
        <v>15.375400000000001</v>
      </c>
      <c r="X126">
        <v>14.72917</v>
      </c>
      <c r="Y126">
        <v>15.55785</v>
      </c>
      <c r="Z126">
        <v>16.773499999999999</v>
      </c>
      <c r="AA126" s="14">
        <f t="shared" si="77"/>
        <v>15.366729999999999</v>
      </c>
      <c r="AB126" s="14">
        <f t="shared" si="78"/>
        <v>13.959960000000001</v>
      </c>
      <c r="AC126">
        <v>12.553190000000001</v>
      </c>
      <c r="AD126" s="14">
        <f t="shared" si="79"/>
        <v>12.939730000000001</v>
      </c>
      <c r="AE126">
        <v>13.326269999999999</v>
      </c>
      <c r="AF126">
        <v>13.948499999999999</v>
      </c>
      <c r="AG126" s="14">
        <f t="shared" si="80"/>
        <v>14.919035000000001</v>
      </c>
      <c r="AH126">
        <v>15.889570000000001</v>
      </c>
      <c r="AI126">
        <v>15.79477</v>
      </c>
      <c r="BG126" s="31">
        <f t="shared" si="81"/>
        <v>5.97363</v>
      </c>
      <c r="BH126" s="31">
        <f t="shared" si="82"/>
        <v>-0.15236999999999945</v>
      </c>
      <c r="BI126" s="31"/>
      <c r="BJ126" s="31"/>
      <c r="BK126" s="31"/>
      <c r="BL126" s="31"/>
      <c r="BM126" s="31"/>
      <c r="BN126" s="2"/>
      <c r="BO126" s="2"/>
      <c r="BP126" s="2"/>
      <c r="BQ126" s="2"/>
      <c r="BR126" s="2"/>
      <c r="BS126" s="2"/>
      <c r="BT126" s="2"/>
    </row>
    <row r="127" spans="1:72" ht="14.4" x14ac:dyDescent="0.3">
      <c r="A127" t="s">
        <v>174</v>
      </c>
      <c r="B127" t="s">
        <v>175</v>
      </c>
      <c r="D127" s="12">
        <f t="shared" si="59"/>
        <v>13.87532</v>
      </c>
      <c r="E127" s="12">
        <f t="shared" si="60"/>
        <v>7.3847185</v>
      </c>
      <c r="F127" s="12">
        <f t="shared" si="61"/>
        <v>-3.2359299999999998</v>
      </c>
      <c r="G127" s="12">
        <f t="shared" si="62"/>
        <v>-0.43819273544414722</v>
      </c>
      <c r="L127">
        <v>2.724796</v>
      </c>
      <c r="M127" s="14">
        <f t="shared" si="73"/>
        <v>3.7817530000000001</v>
      </c>
      <c r="N127">
        <v>4.8387099999999998</v>
      </c>
      <c r="O127" s="14">
        <f t="shared" si="73"/>
        <v>6.4906015000000004</v>
      </c>
      <c r="P127">
        <v>8.142493</v>
      </c>
      <c r="Q127" s="14">
        <f t="shared" si="74"/>
        <v>9.0079554999999996</v>
      </c>
      <c r="R127">
        <v>9.8734179999999991</v>
      </c>
      <c r="S127" s="14">
        <f t="shared" si="75"/>
        <v>12.410999</v>
      </c>
      <c r="T127">
        <v>14.94858</v>
      </c>
      <c r="U127" s="14">
        <f t="shared" si="76"/>
        <v>13.87532</v>
      </c>
      <c r="V127">
        <v>12.802060000000001</v>
      </c>
      <c r="W127">
        <v>12.2668</v>
      </c>
      <c r="X127">
        <v>13.62468</v>
      </c>
      <c r="Y127">
        <v>14.087400000000001</v>
      </c>
      <c r="Z127">
        <v>14.151899999999999</v>
      </c>
      <c r="AA127" s="14">
        <f t="shared" si="77"/>
        <v>12.981063333333333</v>
      </c>
      <c r="AB127" s="14">
        <f t="shared" si="78"/>
        <v>11.810226666666667</v>
      </c>
      <c r="AC127">
        <v>10.639390000000001</v>
      </c>
      <c r="AD127" s="14">
        <f t="shared" si="79"/>
        <v>10.787675</v>
      </c>
      <c r="AE127">
        <v>10.93596</v>
      </c>
      <c r="AF127">
        <v>11.37157</v>
      </c>
      <c r="AG127" s="14">
        <f t="shared" si="80"/>
        <v>12.050519999999999</v>
      </c>
      <c r="AH127">
        <v>12.729469999999999</v>
      </c>
      <c r="AI127">
        <v>13.00995</v>
      </c>
      <c r="BG127" s="31">
        <f t="shared" si="81"/>
        <v>4.0019020000000012</v>
      </c>
      <c r="BH127" s="31">
        <f t="shared" si="82"/>
        <v>-1.6085200000000004</v>
      </c>
      <c r="BI127" s="31"/>
      <c r="BJ127" s="31"/>
      <c r="BK127" s="31"/>
      <c r="BL127" s="31"/>
      <c r="BM127" s="31"/>
      <c r="BN127" s="2"/>
      <c r="BO127" s="2"/>
      <c r="BP127" s="2"/>
      <c r="BQ127" s="2"/>
      <c r="BR127" s="2"/>
      <c r="BS127" s="2"/>
      <c r="BT127" s="2"/>
    </row>
    <row r="128" spans="1:72" ht="14.4" x14ac:dyDescent="0.3">
      <c r="A128" t="s">
        <v>176</v>
      </c>
      <c r="B128" t="s">
        <v>177</v>
      </c>
      <c r="D128" s="12">
        <f t="shared" si="59"/>
        <v>7.5825320000000005</v>
      </c>
      <c r="E128" s="12">
        <f t="shared" si="60"/>
        <v>4.3011465000000006</v>
      </c>
      <c r="F128" s="12">
        <f t="shared" si="61"/>
        <v>-1.8047540000000009</v>
      </c>
      <c r="G128" s="12">
        <f t="shared" si="62"/>
        <v>-0.41959835592672806</v>
      </c>
      <c r="L128">
        <v>1.4084509999999999</v>
      </c>
      <c r="M128" s="14">
        <f t="shared" si="73"/>
        <v>2.0375589999999999</v>
      </c>
      <c r="N128">
        <v>2.6666669999999999</v>
      </c>
      <c r="O128" s="14">
        <f t="shared" si="73"/>
        <v>3.2813854999999998</v>
      </c>
      <c r="P128">
        <v>3.8961039999999998</v>
      </c>
      <c r="Q128" s="14">
        <f t="shared" si="74"/>
        <v>4.5121545000000003</v>
      </c>
      <c r="R128">
        <v>5.1282050000000003</v>
      </c>
      <c r="S128" s="14">
        <f t="shared" si="75"/>
        <v>6.4381944999999998</v>
      </c>
      <c r="T128">
        <v>7.7481840000000002</v>
      </c>
      <c r="U128" s="14">
        <f t="shared" si="76"/>
        <v>7.5825320000000005</v>
      </c>
      <c r="V128">
        <v>7.4168799999999999</v>
      </c>
      <c r="W128">
        <v>7.4906370000000004</v>
      </c>
      <c r="X128">
        <v>9.523809</v>
      </c>
      <c r="Y128">
        <v>10.84337</v>
      </c>
      <c r="Z128">
        <v>11.309519999999999</v>
      </c>
      <c r="AA128" s="14">
        <f t="shared" si="77"/>
        <v>9.4656059999999993</v>
      </c>
      <c r="AB128" s="14">
        <f t="shared" si="78"/>
        <v>7.6216919999999995</v>
      </c>
      <c r="AC128">
        <v>5.7777779999999996</v>
      </c>
      <c r="AD128" s="14">
        <f t="shared" si="79"/>
        <v>5.7460315</v>
      </c>
      <c r="AE128">
        <v>5.7142850000000003</v>
      </c>
      <c r="AF128">
        <v>6.0416670000000003</v>
      </c>
      <c r="AG128" s="14">
        <f t="shared" si="80"/>
        <v>6.5259885000000004</v>
      </c>
      <c r="AH128">
        <v>7.0103099999999996</v>
      </c>
      <c r="AI128">
        <v>7.1578949999999999</v>
      </c>
      <c r="BG128" s="31">
        <f t="shared" si="81"/>
        <v>2.4543270000000001</v>
      </c>
      <c r="BH128" s="31">
        <f t="shared" si="82"/>
        <v>-9.189500000000006E-2</v>
      </c>
      <c r="BI128" s="31"/>
      <c r="BJ128" s="31"/>
      <c r="BK128" s="31"/>
      <c r="BL128" s="31"/>
      <c r="BM128" s="31"/>
      <c r="BN128" s="2"/>
      <c r="BO128" s="2"/>
      <c r="BP128" s="2"/>
      <c r="BQ128" s="2"/>
      <c r="BR128" s="2"/>
      <c r="BS128" s="2"/>
      <c r="BT128" s="2"/>
    </row>
    <row r="129" spans="1:72" ht="14.4" x14ac:dyDescent="0.3">
      <c r="A129" t="s">
        <v>178</v>
      </c>
      <c r="B129" t="s">
        <v>179</v>
      </c>
      <c r="D129" s="12">
        <f t="shared" si="59"/>
        <v>11.392635</v>
      </c>
      <c r="E129" s="12">
        <f t="shared" si="60"/>
        <v>7.4071280000000002</v>
      </c>
      <c r="F129" s="12">
        <f t="shared" si="61"/>
        <v>-2.0137529999999995</v>
      </c>
      <c r="G129" s="12">
        <f t="shared" si="62"/>
        <v>-0.2718669098198383</v>
      </c>
      <c r="L129">
        <v>2.34375</v>
      </c>
      <c r="M129" s="14">
        <f t="shared" si="73"/>
        <v>2.9834689999999999</v>
      </c>
      <c r="N129">
        <v>3.6231879999999999</v>
      </c>
      <c r="O129" s="14">
        <f t="shared" si="73"/>
        <v>3.9855070000000001</v>
      </c>
      <c r="P129">
        <v>4.3478260000000004</v>
      </c>
      <c r="Q129" s="14">
        <f t="shared" si="74"/>
        <v>4.8950015000000002</v>
      </c>
      <c r="R129">
        <v>5.442177</v>
      </c>
      <c r="S129" s="14">
        <f t="shared" si="75"/>
        <v>8.1474434999999996</v>
      </c>
      <c r="T129">
        <v>10.85271</v>
      </c>
      <c r="U129" s="14">
        <f t="shared" si="76"/>
        <v>11.392635</v>
      </c>
      <c r="V129">
        <v>11.93256</v>
      </c>
      <c r="W129">
        <v>11.942170000000001</v>
      </c>
      <c r="X129">
        <v>12.32704</v>
      </c>
      <c r="Y129">
        <v>12.625</v>
      </c>
      <c r="Z129">
        <v>13.630570000000001</v>
      </c>
      <c r="AA129" s="14">
        <f t="shared" si="77"/>
        <v>12.213340666666667</v>
      </c>
      <c r="AB129" s="14">
        <f t="shared" si="78"/>
        <v>10.796111333333334</v>
      </c>
      <c r="AC129">
        <v>9.3788820000000008</v>
      </c>
      <c r="AD129" s="14">
        <f t="shared" si="79"/>
        <v>9.6894410000000004</v>
      </c>
      <c r="AE129">
        <v>10</v>
      </c>
      <c r="AF129">
        <v>10.11834</v>
      </c>
      <c r="AG129" s="14">
        <f t="shared" si="80"/>
        <v>11.228760000000001</v>
      </c>
      <c r="AH129">
        <v>12.339180000000001</v>
      </c>
      <c r="AI129">
        <v>11.966290000000001</v>
      </c>
      <c r="BG129" s="31">
        <f t="shared" si="81"/>
        <v>5.9504580000000002</v>
      </c>
      <c r="BH129" s="31">
        <f t="shared" si="82"/>
        <v>0.54953500000000055</v>
      </c>
      <c r="BI129" s="31"/>
      <c r="BJ129" s="31"/>
      <c r="BK129" s="31"/>
      <c r="BL129" s="31"/>
      <c r="BM129" s="31"/>
      <c r="BN129" s="2"/>
      <c r="BO129" s="2"/>
      <c r="BP129" s="2"/>
      <c r="BQ129" s="2"/>
      <c r="BR129" s="2"/>
      <c r="BS129" s="2"/>
      <c r="BT129" s="2"/>
    </row>
    <row r="130" spans="1:72" x14ac:dyDescent="0.25">
      <c r="A130" s="15" t="s">
        <v>53</v>
      </c>
      <c r="B130" s="15" t="s">
        <v>199</v>
      </c>
      <c r="D130" s="12"/>
      <c r="E130" s="12"/>
      <c r="F130" s="12"/>
      <c r="G130" s="12"/>
      <c r="BN130" s="2"/>
      <c r="BO130" s="2"/>
      <c r="BP130" s="2"/>
      <c r="BQ130" s="2"/>
      <c r="BR130" s="2"/>
      <c r="BS130" s="2"/>
      <c r="BT130" s="2"/>
    </row>
    <row r="131" spans="1:72" ht="14.4" x14ac:dyDescent="0.3">
      <c r="A131" t="s">
        <v>181</v>
      </c>
      <c r="B131" t="s">
        <v>182</v>
      </c>
      <c r="D131" s="12">
        <f t="shared" ref="D131:D193" si="83">U131</f>
        <v>4.6272493573264777</v>
      </c>
      <c r="E131" s="12">
        <f t="shared" ref="E131:E193" si="84">U131-O131</f>
        <v>2.6253687916041279</v>
      </c>
      <c r="F131" s="12">
        <f t="shared" ref="F131:F193" si="85">AC131-U131</f>
        <v>-1.4499918322428655</v>
      </c>
      <c r="G131" s="12">
        <f t="shared" ref="G131:G193" si="86">F131/E131</f>
        <v>-0.55230024706620562</v>
      </c>
      <c r="I131" s="19">
        <v>1.1833580238099488</v>
      </c>
      <c r="J131" s="20">
        <v>1.3197784474620158</v>
      </c>
      <c r="K131" s="20">
        <v>1.4561988711140825</v>
      </c>
      <c r="L131" s="20">
        <v>1.5926192947661493</v>
      </c>
      <c r="M131" s="20">
        <v>1.7290397184182162</v>
      </c>
      <c r="N131" s="20">
        <v>1.8654601420702832</v>
      </c>
      <c r="O131" s="20">
        <v>2.0018805657223497</v>
      </c>
      <c r="P131" s="20">
        <v>2.1383009893744167</v>
      </c>
      <c r="Q131" s="20">
        <v>2.2747214130264837</v>
      </c>
      <c r="R131" s="20">
        <v>2.4111418366785502</v>
      </c>
      <c r="S131" s="20">
        <v>2.5475622603306176</v>
      </c>
      <c r="T131" s="21">
        <v>2.6839826839826841</v>
      </c>
      <c r="U131" s="21">
        <v>4.6272493573264777</v>
      </c>
      <c r="V131" s="21">
        <v>5.1259774109470024</v>
      </c>
      <c r="W131" s="21">
        <v>4.2372881355932206</v>
      </c>
      <c r="X131" s="21">
        <v>4.5068027210884356</v>
      </c>
      <c r="Y131" s="21">
        <v>4.1272570937231299</v>
      </c>
      <c r="Z131" s="21">
        <v>4.5571797076526224</v>
      </c>
      <c r="AA131" s="21">
        <v>4.3177892918825567</v>
      </c>
      <c r="AB131" s="21">
        <v>3.5072711719418304</v>
      </c>
      <c r="AC131" s="21">
        <v>3.1772575250836121</v>
      </c>
      <c r="AD131" s="21">
        <v>3.4341782502044156</v>
      </c>
      <c r="AE131" s="21">
        <v>3.1300160513643656</v>
      </c>
      <c r="AF131" s="21">
        <v>4.4374009508716323</v>
      </c>
      <c r="AG131" s="21">
        <v>3.7878787878787881</v>
      </c>
      <c r="AH131" s="21">
        <v>3.7965072133637059</v>
      </c>
      <c r="AI131" s="21">
        <v>4.1952707856598019</v>
      </c>
      <c r="AJ131" s="21">
        <v>4.3511450381679388</v>
      </c>
      <c r="AK131" s="21">
        <v>3.387220939183988</v>
      </c>
      <c r="AL131" s="21">
        <v>3.6042944785276072</v>
      </c>
      <c r="AM131" s="21">
        <v>3.1758326878388843</v>
      </c>
      <c r="AN131" s="21">
        <v>4.0752351097178678</v>
      </c>
      <c r="AO131" s="21">
        <v>4.2340261739799843</v>
      </c>
      <c r="AP131" s="21">
        <v>4.1947565543071157</v>
      </c>
      <c r="AQ131" s="21">
        <v>5.5895865237366005</v>
      </c>
      <c r="AR131" s="21">
        <v>6.0402684563758395</v>
      </c>
      <c r="AS131" s="21">
        <v>5.0147492625368724</v>
      </c>
      <c r="AT131" s="21">
        <v>3.7010676156583631</v>
      </c>
      <c r="AU131" s="21">
        <v>3.5890218156228006</v>
      </c>
      <c r="AV131" s="21">
        <v>4.5903954802259888</v>
      </c>
      <c r="AW131" s="21">
        <v>3.884180790960452</v>
      </c>
      <c r="AX131" s="21">
        <v>3.6221590909090908</v>
      </c>
      <c r="BG131" s="31">
        <f t="shared" ref="BG131:BG139" si="87">U131-R131</f>
        <v>2.2161075206479275</v>
      </c>
      <c r="BH131" s="31">
        <f t="shared" ref="BH131:BH139" si="88">W131-U131</f>
        <v>-0.38996122173325709</v>
      </c>
      <c r="BI131" s="31"/>
      <c r="BJ131" s="31"/>
      <c r="BK131" s="31"/>
      <c r="BL131" s="31"/>
      <c r="BM131" s="31"/>
      <c r="BN131" s="2"/>
      <c r="BO131" s="2"/>
      <c r="BP131" s="2"/>
      <c r="BQ131" s="2"/>
      <c r="BR131" s="2"/>
      <c r="BS131" s="2"/>
      <c r="BT131" s="2"/>
    </row>
    <row r="132" spans="1:72" ht="14.4" x14ac:dyDescent="0.3">
      <c r="A132" t="s">
        <v>183</v>
      </c>
      <c r="B132" t="s">
        <v>184</v>
      </c>
      <c r="D132" s="12">
        <f t="shared" si="83"/>
        <v>4.4695259593679459</v>
      </c>
      <c r="E132" s="12">
        <f t="shared" si="84"/>
        <v>1.4376916996408111</v>
      </c>
      <c r="F132" s="12">
        <f t="shared" si="85"/>
        <v>-1.3391657535360424</v>
      </c>
      <c r="G132" s="12">
        <f t="shared" si="86"/>
        <v>-0.93146935039731804</v>
      </c>
      <c r="I132" s="19">
        <v>2.2696588392975494</v>
      </c>
      <c r="J132" s="20">
        <v>2.3617458392924098</v>
      </c>
      <c r="K132" s="20">
        <v>2.4538328392872701</v>
      </c>
      <c r="L132" s="20">
        <v>2.5459198392821301</v>
      </c>
      <c r="M132" s="21">
        <v>2.6380068392769904</v>
      </c>
      <c r="N132" s="21">
        <v>3.2646911099949776</v>
      </c>
      <c r="O132" s="21">
        <v>3.0318342597271348</v>
      </c>
      <c r="P132" s="21">
        <v>3.0481809242871192</v>
      </c>
      <c r="Q132" s="21">
        <v>4.0172166427546632</v>
      </c>
      <c r="R132" s="21">
        <v>3.6527514231499056</v>
      </c>
      <c r="S132" s="21">
        <v>3.3914272256241169</v>
      </c>
      <c r="T132" s="21">
        <v>3.8906901343214448</v>
      </c>
      <c r="U132" s="21">
        <v>4.4695259593679459</v>
      </c>
      <c r="V132" s="21">
        <v>5.4308797127468589</v>
      </c>
      <c r="W132" s="21">
        <v>4.2996453900709213</v>
      </c>
      <c r="X132" s="21">
        <v>3.6689038031319905</v>
      </c>
      <c r="Y132" s="21">
        <v>3.8359788359788358</v>
      </c>
      <c r="Z132" s="21">
        <v>4.0735873850197111</v>
      </c>
      <c r="AA132" s="21">
        <v>4.5596781403665618</v>
      </c>
      <c r="AB132" s="21">
        <v>3.225806451612903</v>
      </c>
      <c r="AC132" s="21">
        <v>3.1303602058319036</v>
      </c>
      <c r="AD132" s="21">
        <v>2.8246205733558178</v>
      </c>
      <c r="AE132" s="21">
        <v>2.8186274509803919</v>
      </c>
      <c r="AF132" s="21">
        <v>3.7887948407900041</v>
      </c>
      <c r="AG132" s="21">
        <v>2.6389444222311078</v>
      </c>
      <c r="AH132" s="21">
        <v>2.9493822239936227</v>
      </c>
      <c r="AI132" s="21">
        <v>2.9494949494949494</v>
      </c>
      <c r="AJ132" s="21">
        <v>3.3442088091353992</v>
      </c>
      <c r="AK132" s="21">
        <v>3.4371209057824501</v>
      </c>
      <c r="AL132" s="21">
        <v>3.4869739478957911</v>
      </c>
      <c r="AM132" s="21">
        <v>3.1085991118288252</v>
      </c>
      <c r="AN132" s="21">
        <v>3.2102728731942216</v>
      </c>
      <c r="AO132" s="21">
        <v>2.7100271002710028</v>
      </c>
      <c r="AP132" s="21">
        <v>3.4131031777167515</v>
      </c>
      <c r="AQ132" s="21">
        <v>4.6321525885558588</v>
      </c>
      <c r="AR132" s="21">
        <v>4.8073254483021746</v>
      </c>
      <c r="AS132" s="21">
        <v>4.3678160919540234</v>
      </c>
      <c r="AT132" s="21">
        <v>3.8676087764968394</v>
      </c>
      <c r="AU132" s="21">
        <v>3.4457478005865108</v>
      </c>
      <c r="AV132" s="21">
        <v>4.2097488921713451</v>
      </c>
      <c r="AW132" s="21">
        <v>3.9027982326951394</v>
      </c>
      <c r="AX132" s="21">
        <v>3.5388544326887996</v>
      </c>
      <c r="BG132" s="31">
        <f t="shared" si="87"/>
        <v>0.8167745362180403</v>
      </c>
      <c r="BH132" s="31">
        <f t="shared" si="88"/>
        <v>-0.16988056929702466</v>
      </c>
      <c r="BI132" s="31"/>
      <c r="BJ132" s="31"/>
      <c r="BK132" s="31"/>
      <c r="BL132" s="31"/>
      <c r="BM132" s="31"/>
      <c r="BN132" s="2"/>
      <c r="BO132" s="2"/>
      <c r="BP132" s="2"/>
      <c r="BQ132" s="2"/>
      <c r="BR132" s="2"/>
      <c r="BS132" s="2"/>
      <c r="BT132" s="2"/>
    </row>
    <row r="133" spans="1:72" ht="14.4" x14ac:dyDescent="0.3">
      <c r="A133" t="s">
        <v>185</v>
      </c>
      <c r="B133" t="s">
        <v>186</v>
      </c>
      <c r="D133" s="12">
        <f t="shared" si="83"/>
        <v>2.741035856573705</v>
      </c>
      <c r="E133" s="12">
        <f t="shared" si="84"/>
        <v>1.2963013047895446</v>
      </c>
      <c r="F133" s="12">
        <f t="shared" si="85"/>
        <v>0.52839496524231544</v>
      </c>
      <c r="G133" s="12">
        <f t="shared" si="86"/>
        <v>0.40761739827771037</v>
      </c>
      <c r="I133" s="19">
        <v>1.1476893662029128</v>
      </c>
      <c r="J133" s="20">
        <v>1.0866449653272614</v>
      </c>
      <c r="K133" s="20">
        <v>1.02560056445161</v>
      </c>
      <c r="L133" s="20">
        <v>0.96455616357595841</v>
      </c>
      <c r="M133" s="21">
        <v>0.90351176270030698</v>
      </c>
      <c r="N133" s="21">
        <v>1.5264527320034693</v>
      </c>
      <c r="O133" s="21">
        <v>1.4447345517841603</v>
      </c>
      <c r="P133" s="21">
        <v>1.1164548265200962</v>
      </c>
      <c r="Q133" s="21">
        <v>1.7472434266327397</v>
      </c>
      <c r="R133" s="21">
        <v>1.7764370705547174</v>
      </c>
      <c r="S133" s="21">
        <v>1.7338177014531042</v>
      </c>
      <c r="T133" s="21">
        <v>2.3218054879038807</v>
      </c>
      <c r="U133" s="21">
        <v>2.741035856573705</v>
      </c>
      <c r="V133" s="21">
        <v>2.6160472164619555</v>
      </c>
      <c r="W133" s="21">
        <v>3.2743224189252707</v>
      </c>
      <c r="X133" s="21">
        <v>2.808988764044944</v>
      </c>
      <c r="Y133" s="21">
        <v>2.7626881887319574</v>
      </c>
      <c r="Z133" s="21">
        <v>3.4135934166412683</v>
      </c>
      <c r="AA133" s="21">
        <v>2.5551330798479088</v>
      </c>
      <c r="AB133" s="21">
        <v>2.6602176541717051</v>
      </c>
      <c r="AC133" s="21">
        <v>3.2694308218160204</v>
      </c>
      <c r="AD133" s="21">
        <v>2.8912818999852492</v>
      </c>
      <c r="AE133" s="21">
        <v>2.8171007927519818</v>
      </c>
      <c r="AF133" s="21">
        <v>3.4338940636730153</v>
      </c>
      <c r="AG133" s="21">
        <v>3.5174498488595765</v>
      </c>
      <c r="AH133" s="21">
        <v>3.3820346320346317</v>
      </c>
      <c r="AI133" s="21">
        <v>3.7782340862422998</v>
      </c>
      <c r="AJ133" s="21">
        <v>3.8007683863885835</v>
      </c>
      <c r="AK133" s="21">
        <v>4.3930155210643012</v>
      </c>
      <c r="AL133" s="21">
        <v>3.2784636488340193</v>
      </c>
      <c r="AM133" s="21">
        <v>3.0232238559846087</v>
      </c>
      <c r="AN133" s="21">
        <v>3.1806964628461745</v>
      </c>
      <c r="AO133" s="21">
        <v>3.5490326884589725</v>
      </c>
      <c r="AP133" s="21">
        <v>3.5276890308839191</v>
      </c>
      <c r="AQ133" s="21">
        <v>4.2378492914845713</v>
      </c>
      <c r="AR133" s="21">
        <v>4.260880930597307</v>
      </c>
      <c r="AS133" s="21">
        <v>3.9719029374201789</v>
      </c>
      <c r="AT133" s="21">
        <v>3.5540591096146654</v>
      </c>
      <c r="AU133" s="21">
        <v>3.4133853468243327</v>
      </c>
      <c r="AV133" s="21">
        <v>4.2705504813626263</v>
      </c>
      <c r="AW133" s="21">
        <v>3.6309744349759172</v>
      </c>
      <c r="AX133" s="21">
        <v>4.2297903284450369</v>
      </c>
      <c r="BG133" s="31">
        <f t="shared" si="87"/>
        <v>0.96459878601898752</v>
      </c>
      <c r="BH133" s="31">
        <f t="shared" si="88"/>
        <v>0.53328656235156568</v>
      </c>
      <c r="BI133" s="31"/>
      <c r="BJ133" s="31"/>
      <c r="BK133" s="31"/>
      <c r="BL133" s="31"/>
      <c r="BM133" s="31"/>
      <c r="BN133" s="2"/>
      <c r="BO133" s="2"/>
      <c r="BP133" s="2"/>
      <c r="BQ133" s="2"/>
      <c r="BR133" s="2"/>
      <c r="BS133" s="2"/>
      <c r="BT133" s="2"/>
    </row>
    <row r="134" spans="1:72" ht="14.4" x14ac:dyDescent="0.3">
      <c r="A134" t="s">
        <v>187</v>
      </c>
      <c r="B134" t="s">
        <v>188</v>
      </c>
      <c r="D134" s="12">
        <f t="shared" si="83"/>
        <v>3.4125424334464891</v>
      </c>
      <c r="E134" s="12">
        <f t="shared" si="84"/>
        <v>1.7442778121617337</v>
      </c>
      <c r="F134" s="12">
        <f t="shared" si="85"/>
        <v>-0.8283477018692964</v>
      </c>
      <c r="G134" s="12">
        <f t="shared" si="86"/>
        <v>-0.47489436378411604</v>
      </c>
      <c r="I134" s="19">
        <v>1.2401409470483178</v>
      </c>
      <c r="J134" s="20">
        <v>1.2715832016290625</v>
      </c>
      <c r="K134" s="20">
        <v>1.3030254562098071</v>
      </c>
      <c r="L134" s="20">
        <v>1.3344677107905518</v>
      </c>
      <c r="M134" s="21">
        <v>1.3659099653712965</v>
      </c>
      <c r="N134" s="21">
        <v>1.433275227580864</v>
      </c>
      <c r="O134" s="21">
        <v>1.6682646212847554</v>
      </c>
      <c r="P134" s="21">
        <v>1.3657056145675264</v>
      </c>
      <c r="Q134" s="21">
        <v>1.8618506795754979</v>
      </c>
      <c r="R134" s="21">
        <v>1.8823529411764706</v>
      </c>
      <c r="S134" s="21">
        <v>1.659751037344398</v>
      </c>
      <c r="T134" s="21">
        <v>2.2385386819484241</v>
      </c>
      <c r="U134" s="21">
        <v>3.4125424334464891</v>
      </c>
      <c r="V134" s="21">
        <v>3.7506697624575818</v>
      </c>
      <c r="W134" s="21">
        <v>2.9213483146067412</v>
      </c>
      <c r="X134" s="21">
        <v>3.0381050463439752</v>
      </c>
      <c r="Y134" s="21">
        <v>2.7740189445196211</v>
      </c>
      <c r="Z134" s="21">
        <v>2.85424759331194</v>
      </c>
      <c r="AA134" s="21">
        <v>2.8212100611828692</v>
      </c>
      <c r="AB134" s="21">
        <v>2.4390243902439024</v>
      </c>
      <c r="AC134" s="21">
        <v>2.5841947315771927</v>
      </c>
      <c r="AD134" s="21">
        <v>3.2681885367055341</v>
      </c>
      <c r="AE134" s="21">
        <v>4.1265253692999355</v>
      </c>
      <c r="AF134" s="21">
        <v>4.8453282828282829</v>
      </c>
      <c r="AG134" s="21">
        <v>3.3282674772036476</v>
      </c>
      <c r="AH134" s="21">
        <v>3.1666666666666665</v>
      </c>
      <c r="AI134" s="21">
        <v>3.6917892156862742</v>
      </c>
      <c r="AJ134" s="21">
        <v>3.5184335322013154</v>
      </c>
      <c r="AK134" s="21">
        <v>3.5341118623232948</v>
      </c>
      <c r="AL134" s="21">
        <v>3.4651198290337351</v>
      </c>
      <c r="AM134" s="21">
        <v>3.1382015691007847</v>
      </c>
      <c r="AN134" s="21">
        <v>2.8498575071246437</v>
      </c>
      <c r="AO134" s="21">
        <v>3.1305375073833428</v>
      </c>
      <c r="AP134" s="21">
        <v>3.2753623188405796</v>
      </c>
      <c r="AQ134" s="21">
        <v>3.6998668047950272</v>
      </c>
      <c r="AR134" s="21">
        <v>3.9918710988532444</v>
      </c>
      <c r="AS134" s="21">
        <v>3.1961533022203366</v>
      </c>
      <c r="AT134" s="21">
        <v>3.2382527215102659</v>
      </c>
      <c r="AU134" s="21">
        <v>2.6179438232887917</v>
      </c>
      <c r="AV134" s="21">
        <v>4.0097534543484148</v>
      </c>
      <c r="AW134" s="21">
        <v>3.7267922482721239</v>
      </c>
      <c r="AX134" s="21">
        <v>3.2005401755570562</v>
      </c>
      <c r="BG134" s="31">
        <f t="shared" si="87"/>
        <v>1.5301894922700185</v>
      </c>
      <c r="BH134" s="31">
        <f t="shared" si="88"/>
        <v>-0.49119411883974795</v>
      </c>
      <c r="BI134" s="31"/>
      <c r="BJ134" s="31"/>
      <c r="BK134" s="31"/>
      <c r="BL134" s="31"/>
      <c r="BM134" s="31"/>
      <c r="BN134" s="2"/>
      <c r="BO134" s="2"/>
      <c r="BP134" s="2"/>
      <c r="BQ134" s="2"/>
      <c r="BR134" s="2"/>
      <c r="BS134" s="2"/>
      <c r="BT134" s="2"/>
    </row>
    <row r="135" spans="1:72" ht="14.4" x14ac:dyDescent="0.3">
      <c r="A135" t="s">
        <v>189</v>
      </c>
      <c r="B135" t="s">
        <v>190</v>
      </c>
      <c r="D135" s="12">
        <f t="shared" si="83"/>
        <v>3.507880020335536</v>
      </c>
      <c r="E135" s="12">
        <f t="shared" si="84"/>
        <v>1.8208865708244861</v>
      </c>
      <c r="F135" s="12">
        <f t="shared" si="85"/>
        <v>-1.1895563466841761</v>
      </c>
      <c r="G135" s="12">
        <f t="shared" si="86"/>
        <v>-0.65328415605017742</v>
      </c>
      <c r="I135" s="19">
        <v>1.2044955371746344</v>
      </c>
      <c r="J135" s="20">
        <v>1.2849118558973704</v>
      </c>
      <c r="K135" s="20">
        <v>1.3653281746201062</v>
      </c>
      <c r="L135" s="20">
        <v>1.4457444933428421</v>
      </c>
      <c r="M135" s="20">
        <v>1.5261608120655781</v>
      </c>
      <c r="N135" s="20">
        <v>1.6065771307883141</v>
      </c>
      <c r="O135" s="20">
        <v>1.6869934495110499</v>
      </c>
      <c r="P135" s="20">
        <v>1.7674097682337857</v>
      </c>
      <c r="Q135" s="21">
        <v>1.8478260869565217</v>
      </c>
      <c r="R135" s="21">
        <v>1.843817787418655</v>
      </c>
      <c r="S135" s="21">
        <v>1.7913593256059008</v>
      </c>
      <c r="T135" s="21">
        <v>1.9517205957883923</v>
      </c>
      <c r="U135" s="21">
        <v>3.507880020335536</v>
      </c>
      <c r="V135" s="21">
        <v>3.7055583375062593</v>
      </c>
      <c r="W135" s="21">
        <v>2.8985507246376812</v>
      </c>
      <c r="X135" s="21">
        <v>2.9284685549687954</v>
      </c>
      <c r="Y135" s="21">
        <v>2.4136299100804544</v>
      </c>
      <c r="Z135" s="21">
        <v>3.2756200280767431</v>
      </c>
      <c r="AA135" s="21">
        <v>2.4141132776230272</v>
      </c>
      <c r="AB135" s="21">
        <v>2.0737327188940093</v>
      </c>
      <c r="AC135" s="21">
        <v>2.3183236736513599</v>
      </c>
      <c r="AD135" s="21">
        <v>2.1926053310404123</v>
      </c>
      <c r="AE135" s="21">
        <v>2.3275145469659186</v>
      </c>
      <c r="AF135" s="21">
        <v>2.9808084932625563</v>
      </c>
      <c r="AG135" s="21">
        <v>2.6357827476038338</v>
      </c>
      <c r="AH135" s="21">
        <v>2.7548209366391183</v>
      </c>
      <c r="AI135" s="21">
        <v>3.1927473393772172</v>
      </c>
      <c r="AJ135" s="21">
        <v>3.1536926147704589</v>
      </c>
      <c r="AK135" s="21">
        <v>3.3951835767864194</v>
      </c>
      <c r="AL135" s="21">
        <v>2.7069438995684583</v>
      </c>
      <c r="AM135" s="21">
        <v>2.3319082782743878</v>
      </c>
      <c r="AN135" s="21">
        <v>1.9379844961240309</v>
      </c>
      <c r="AO135" s="21">
        <v>2.7480916030534353</v>
      </c>
      <c r="AP135" s="21">
        <v>2.2493328250095312</v>
      </c>
      <c r="AQ135" s="21">
        <v>3.6823935558112777</v>
      </c>
      <c r="AR135" s="21">
        <v>3.168754605747973</v>
      </c>
      <c r="AS135" s="21">
        <v>3.1099592743428364</v>
      </c>
      <c r="AT135" s="21">
        <v>3.0085959885386822</v>
      </c>
      <c r="AU135" s="21">
        <v>2.5026814444047196</v>
      </c>
      <c r="AV135" s="21">
        <v>3.2407407407407405</v>
      </c>
      <c r="AW135" s="21">
        <v>2.8715003589375447</v>
      </c>
      <c r="AX135" s="21">
        <v>2.5298664792691499</v>
      </c>
      <c r="BG135" s="31">
        <f t="shared" si="87"/>
        <v>1.664062232916881</v>
      </c>
      <c r="BH135" s="31">
        <f t="shared" si="88"/>
        <v>-0.60932929569785488</v>
      </c>
      <c r="BI135" s="31"/>
      <c r="BJ135" s="31"/>
      <c r="BK135" s="31"/>
      <c r="BL135" s="31"/>
      <c r="BM135" s="31"/>
      <c r="BN135" s="2"/>
      <c r="BO135" s="2"/>
      <c r="BP135" s="2"/>
      <c r="BQ135" s="2"/>
      <c r="BR135" s="2"/>
      <c r="BS135" s="2"/>
      <c r="BT135" s="2"/>
    </row>
    <row r="136" spans="1:72" ht="14.4" x14ac:dyDescent="0.3">
      <c r="A136" t="s">
        <v>191</v>
      </c>
      <c r="B136" t="s">
        <v>192</v>
      </c>
      <c r="D136" s="12">
        <f t="shared" si="83"/>
        <v>3.5642771325590705</v>
      </c>
      <c r="E136" s="12">
        <f t="shared" si="84"/>
        <v>0.96440395564087167</v>
      </c>
      <c r="F136" s="12">
        <f t="shared" si="85"/>
        <v>-0.4252636796442717</v>
      </c>
      <c r="G136" s="12">
        <f t="shared" si="86"/>
        <v>-0.4409601154753382</v>
      </c>
      <c r="I136" s="19">
        <v>1.4985201723869361</v>
      </c>
      <c r="J136" s="20">
        <v>1.4843432703818602</v>
      </c>
      <c r="K136" s="20">
        <v>1.4701663683767843</v>
      </c>
      <c r="L136" s="20">
        <v>1.4559894663717083</v>
      </c>
      <c r="M136" s="21">
        <v>1.4418125643666324</v>
      </c>
      <c r="N136" s="21">
        <v>2.0679468242245203</v>
      </c>
      <c r="O136" s="21">
        <v>2.5998731769181989</v>
      </c>
      <c r="P136" s="21">
        <v>2.1050437682367651</v>
      </c>
      <c r="Q136" s="21">
        <v>2.4556335121749897</v>
      </c>
      <c r="R136" s="21">
        <v>2.3361587761008891</v>
      </c>
      <c r="S136" s="21">
        <v>2.1561649570860375</v>
      </c>
      <c r="T136" s="21">
        <v>2.3965587873822205</v>
      </c>
      <c r="U136" s="21">
        <v>3.5642771325590705</v>
      </c>
      <c r="V136" s="21">
        <v>4.4718737353298259</v>
      </c>
      <c r="W136" s="21">
        <v>3.9023414048429057</v>
      </c>
      <c r="X136" s="21">
        <v>3.3710133225676224</v>
      </c>
      <c r="Y136" s="21">
        <v>2.7894842464378891</v>
      </c>
      <c r="Z136" s="21">
        <v>4.057232457859663</v>
      </c>
      <c r="AA136" s="21">
        <v>3.4743788819875769</v>
      </c>
      <c r="AB136" s="21">
        <v>3.2007759456838021</v>
      </c>
      <c r="AC136" s="21">
        <v>3.1390134529147988</v>
      </c>
      <c r="AD136" s="21">
        <v>3.4254573764110554</v>
      </c>
      <c r="AE136" s="21">
        <v>3.4996133023975253</v>
      </c>
      <c r="AF136" s="21">
        <v>4.4647967945048652</v>
      </c>
      <c r="AG136" s="21">
        <v>3.6753731343283582</v>
      </c>
      <c r="AH136" s="21">
        <v>3.5168477260173083</v>
      </c>
      <c r="AI136" s="21">
        <v>4.1385767790262173</v>
      </c>
      <c r="AJ136" s="21">
        <v>4.0044288614135439</v>
      </c>
      <c r="AK136" s="21">
        <v>3.7577526450200653</v>
      </c>
      <c r="AL136" s="21">
        <v>3.1985294117647056</v>
      </c>
      <c r="AM136" s="21">
        <v>3.2056005895357407</v>
      </c>
      <c r="AN136" s="21">
        <v>3.6574325547709572</v>
      </c>
      <c r="AO136" s="21">
        <v>3.7819602272727275</v>
      </c>
      <c r="AP136" s="21">
        <v>4.0407589599437808</v>
      </c>
      <c r="AQ136" s="21">
        <v>3.7281484124152691</v>
      </c>
      <c r="AR136" s="21">
        <v>4.1192692175112038</v>
      </c>
      <c r="AS136" s="21">
        <v>3.9573820395738206</v>
      </c>
      <c r="AT136" s="21">
        <v>3.7284734994148141</v>
      </c>
      <c r="AU136" s="21">
        <v>3.3767089441607641</v>
      </c>
      <c r="AV136" s="21">
        <v>4.575270580518203</v>
      </c>
      <c r="AW136" s="21">
        <v>4.1937581274382323</v>
      </c>
      <c r="AX136" s="21">
        <v>3.2465445194471227</v>
      </c>
      <c r="BG136" s="31">
        <f t="shared" si="87"/>
        <v>1.2281183564581815</v>
      </c>
      <c r="BH136" s="31">
        <f t="shared" si="88"/>
        <v>0.33806427228383518</v>
      </c>
      <c r="BI136" s="31"/>
      <c r="BJ136" s="31"/>
      <c r="BK136" s="31"/>
      <c r="BL136" s="31"/>
      <c r="BM136" s="31"/>
      <c r="BN136" s="2"/>
      <c r="BO136" s="2"/>
      <c r="BP136" s="2"/>
      <c r="BQ136" s="2"/>
      <c r="BR136" s="2"/>
      <c r="BS136" s="2"/>
      <c r="BT136" s="2"/>
    </row>
    <row r="137" spans="1:72" ht="14.4" x14ac:dyDescent="0.3">
      <c r="A137" t="s">
        <v>193</v>
      </c>
      <c r="B137" t="s">
        <v>194</v>
      </c>
      <c r="D137" s="12">
        <f t="shared" si="83"/>
        <v>3.6883547451305425</v>
      </c>
      <c r="E137" s="12">
        <f t="shared" si="84"/>
        <v>1.6714691916596234</v>
      </c>
      <c r="F137" s="12">
        <f t="shared" si="85"/>
        <v>-1.682624086104755</v>
      </c>
      <c r="G137" s="12">
        <f t="shared" si="86"/>
        <v>-1.006673706282349</v>
      </c>
      <c r="I137" s="19">
        <v>1.8165770831095691</v>
      </c>
      <c r="J137" s="20">
        <v>1.8699283331543219</v>
      </c>
      <c r="K137" s="20">
        <v>1.9232795831990748</v>
      </c>
      <c r="L137" s="20">
        <v>1.9766308332438278</v>
      </c>
      <c r="M137" s="20">
        <v>2.0299820832885804</v>
      </c>
      <c r="N137" s="21">
        <v>2.0833333333333335</v>
      </c>
      <c r="O137" s="21">
        <v>2.0168855534709191</v>
      </c>
      <c r="P137" s="21">
        <v>2.0823692734844981</v>
      </c>
      <c r="Q137" s="21">
        <v>2.2849462365591395</v>
      </c>
      <c r="R137" s="21">
        <v>1.9119608714984437</v>
      </c>
      <c r="S137" s="21">
        <v>1.8769096464426014</v>
      </c>
      <c r="T137" s="21">
        <v>2.6666666666666665</v>
      </c>
      <c r="U137" s="21">
        <v>3.6883547451305425</v>
      </c>
      <c r="V137" s="21">
        <v>3.8149350649350651</v>
      </c>
      <c r="W137" s="21">
        <v>3.0805687203791465</v>
      </c>
      <c r="X137" s="21">
        <v>3.2369942196531793</v>
      </c>
      <c r="Y137" s="21">
        <v>2.4761904761904763</v>
      </c>
      <c r="Z137" s="21">
        <v>3.2616753150481843</v>
      </c>
      <c r="AA137" s="21">
        <v>3.6859565057132326</v>
      </c>
      <c r="AB137" s="21">
        <v>2.0029133284777858</v>
      </c>
      <c r="AC137" s="21">
        <v>2.0057306590257875</v>
      </c>
      <c r="AD137" s="21">
        <v>2.3125437981779955</v>
      </c>
      <c r="AE137" s="21">
        <v>2.8266115132712857</v>
      </c>
      <c r="AF137" s="21">
        <v>3.1313131313131315</v>
      </c>
      <c r="AG137" s="21">
        <v>2.7839999999999998</v>
      </c>
      <c r="AH137" s="21">
        <v>2.9307568438003222</v>
      </c>
      <c r="AI137" s="21">
        <v>3.1828515751867488</v>
      </c>
      <c r="AJ137" s="21">
        <v>3.450520833333333</v>
      </c>
      <c r="AK137" s="21">
        <v>2.8580708022085095</v>
      </c>
      <c r="AL137" s="21">
        <v>2.5244556642473968</v>
      </c>
      <c r="AM137" s="21">
        <v>2.5212732429877085</v>
      </c>
      <c r="AN137" s="21">
        <v>2.3067331670822946</v>
      </c>
      <c r="AO137" s="21">
        <v>2.0121951219512195</v>
      </c>
      <c r="AP137" s="21">
        <v>2.569465192709889</v>
      </c>
      <c r="AQ137" s="21">
        <v>3.285968028419183</v>
      </c>
      <c r="AR137" s="21">
        <v>3.4837235865219878</v>
      </c>
      <c r="AS137" s="21">
        <v>2.9486099410278008</v>
      </c>
      <c r="AT137" s="21">
        <v>2.7610716238381627</v>
      </c>
      <c r="AU137" s="21">
        <v>2.433023510114817</v>
      </c>
      <c r="AV137" s="21">
        <v>2.8640256959314776</v>
      </c>
      <c r="AW137" s="21">
        <v>2.7970165157165692</v>
      </c>
      <c r="AX137" s="21">
        <v>2.5289211729889698</v>
      </c>
      <c r="BG137" s="31">
        <f t="shared" si="87"/>
        <v>1.7763938736320988</v>
      </c>
      <c r="BH137" s="31">
        <f t="shared" si="88"/>
        <v>-0.60778602475139598</v>
      </c>
      <c r="BI137" s="31"/>
      <c r="BJ137" s="31"/>
      <c r="BK137" s="31"/>
      <c r="BL137" s="31"/>
      <c r="BM137" s="31"/>
      <c r="BN137" s="2"/>
      <c r="BO137" s="2"/>
      <c r="BP137" s="2"/>
      <c r="BQ137" s="2"/>
      <c r="BR137" s="2"/>
      <c r="BS137" s="2"/>
      <c r="BT137" s="2"/>
    </row>
    <row r="138" spans="1:72" ht="14.4" x14ac:dyDescent="0.3">
      <c r="A138" t="s">
        <v>195</v>
      </c>
      <c r="B138" t="s">
        <v>196</v>
      </c>
      <c r="D138" s="12">
        <f t="shared" si="83"/>
        <v>2.7550260610573347</v>
      </c>
      <c r="E138" s="12">
        <f t="shared" si="84"/>
        <v>1.0167651137208629</v>
      </c>
      <c r="F138" s="12">
        <f t="shared" si="85"/>
        <v>-0.63002606105733472</v>
      </c>
      <c r="G138" s="12">
        <f t="shared" si="86"/>
        <v>-0.61963776348673838</v>
      </c>
      <c r="I138" s="19">
        <v>0.72149583361560865</v>
      </c>
      <c r="J138" s="20">
        <v>0.89095668590241917</v>
      </c>
      <c r="K138" s="20">
        <v>1.0604175381892298</v>
      </c>
      <c r="L138" s="20">
        <v>1.2298783904760402</v>
      </c>
      <c r="M138" s="20">
        <v>1.3993392427628506</v>
      </c>
      <c r="N138" s="20">
        <v>1.5688000950496612</v>
      </c>
      <c r="O138" s="20">
        <v>1.7382609473364719</v>
      </c>
      <c r="P138" s="20">
        <v>1.9077217996232823</v>
      </c>
      <c r="Q138" s="20">
        <v>2.0771826519100927</v>
      </c>
      <c r="R138" s="20">
        <v>2.2466435041969035</v>
      </c>
      <c r="S138" s="20">
        <v>2.4161043564837139</v>
      </c>
      <c r="T138" s="20">
        <v>2.5855652087705243</v>
      </c>
      <c r="U138" s="21">
        <v>2.7550260610573347</v>
      </c>
      <c r="V138" s="21">
        <v>2.7108433734939763</v>
      </c>
      <c r="W138" s="21">
        <v>2.2480058013052937</v>
      </c>
      <c r="X138" s="21"/>
      <c r="Y138" s="21"/>
      <c r="Z138" s="21"/>
      <c r="AA138" s="21"/>
      <c r="AB138" s="21"/>
      <c r="AC138" s="22">
        <f>AD138</f>
        <v>2.125</v>
      </c>
      <c r="AD138" s="21">
        <v>2.125</v>
      </c>
      <c r="AE138" s="21">
        <v>2.7590435315757205</v>
      </c>
      <c r="AF138" s="21">
        <v>4</v>
      </c>
      <c r="AG138" s="21">
        <v>3.3052884615384612</v>
      </c>
      <c r="AH138" s="21">
        <v>3.3452807646356031</v>
      </c>
      <c r="AI138" s="21">
        <v>3.8577456298975283</v>
      </c>
      <c r="AJ138" s="21">
        <v>3.8507821901323704</v>
      </c>
      <c r="AK138" s="21">
        <v>3.556359252561784</v>
      </c>
      <c r="AL138" s="21">
        <v>3.4730538922155687</v>
      </c>
      <c r="AM138" s="21">
        <v>2.4433849821215734</v>
      </c>
      <c r="AN138" s="21">
        <v>2.3215322112594312</v>
      </c>
      <c r="AO138" s="21">
        <v>2.5087514585764294</v>
      </c>
      <c r="AP138" s="21">
        <v>4.1064198958935796</v>
      </c>
      <c r="AQ138" s="21">
        <v>4.1294642857142856</v>
      </c>
      <c r="AR138" s="21">
        <v>5.2944354403025393</v>
      </c>
      <c r="AS138" s="21">
        <v>4.3571812802582031</v>
      </c>
      <c r="AT138" s="21">
        <v>3.5997882477501322</v>
      </c>
      <c r="AU138" s="21">
        <v>3.9515279241306636</v>
      </c>
      <c r="AV138" s="21">
        <v>4.9070247933884303</v>
      </c>
      <c r="AW138" s="21">
        <v>3.9548022598870061</v>
      </c>
      <c r="AX138" s="21">
        <v>3.6372950819672134</v>
      </c>
      <c r="BG138" s="31">
        <f t="shared" si="87"/>
        <v>0.50838255686043121</v>
      </c>
      <c r="BH138" s="31">
        <f t="shared" si="88"/>
        <v>-0.50702025975204101</v>
      </c>
      <c r="BI138" s="31"/>
      <c r="BJ138" s="31"/>
      <c r="BK138" s="31"/>
      <c r="BL138" s="31"/>
      <c r="BM138" s="31"/>
      <c r="BN138" s="2"/>
      <c r="BO138" s="2"/>
      <c r="BP138" s="2"/>
      <c r="BQ138" s="2"/>
      <c r="BR138" s="2"/>
      <c r="BS138" s="2"/>
      <c r="BT138" s="2"/>
    </row>
    <row r="139" spans="1:72" ht="14.4" x14ac:dyDescent="0.3">
      <c r="A139" t="s">
        <v>197</v>
      </c>
      <c r="B139" t="s">
        <v>198</v>
      </c>
      <c r="D139" s="12">
        <f t="shared" si="83"/>
        <v>4.5567765567765566</v>
      </c>
      <c r="E139" s="12">
        <f t="shared" si="84"/>
        <v>2.7157479185532951</v>
      </c>
      <c r="F139" s="12">
        <f t="shared" si="85"/>
        <v>0.56781868467071916</v>
      </c>
      <c r="G139" s="12">
        <f t="shared" si="86"/>
        <v>0.20908372267968139</v>
      </c>
      <c r="I139" s="19">
        <v>1.6710324021297795</v>
      </c>
      <c r="J139" s="20">
        <v>1.6661766166735628</v>
      </c>
      <c r="K139" s="20">
        <v>1.661320831217346</v>
      </c>
      <c r="L139" s="20">
        <v>1.656465045761129</v>
      </c>
      <c r="M139" s="21">
        <v>1.6516092603049122</v>
      </c>
      <c r="N139" s="21">
        <v>1.8079259473531966</v>
      </c>
      <c r="O139" s="21">
        <v>1.8410286382232612</v>
      </c>
      <c r="P139" s="21">
        <v>1.8229166666666665</v>
      </c>
      <c r="Q139" s="21">
        <v>2.3462547362285049</v>
      </c>
      <c r="R139" s="21">
        <v>2.8469750889679712</v>
      </c>
      <c r="S139" s="21">
        <v>2.1929174692547044</v>
      </c>
      <c r="T139" s="21">
        <v>3.5069699192956714</v>
      </c>
      <c r="U139" s="21">
        <v>4.5567765567765566</v>
      </c>
      <c r="V139" s="21">
        <v>5.6787932564330088</v>
      </c>
      <c r="W139" s="21">
        <v>5.5330829240104018</v>
      </c>
      <c r="X139" s="21">
        <v>5.5189576928707371</v>
      </c>
      <c r="Y139" s="21">
        <v>4.4278825076720736</v>
      </c>
      <c r="Z139" s="21">
        <v>5.4314498466929475</v>
      </c>
      <c r="AA139" s="21">
        <v>5.4930606281957637</v>
      </c>
      <c r="AB139" s="21">
        <v>5.3317878875688205</v>
      </c>
      <c r="AC139" s="21">
        <v>5.1245952414472757</v>
      </c>
      <c r="AD139" s="21">
        <v>5.5312157721796273</v>
      </c>
      <c r="AE139" s="21">
        <v>5.2205100956429327</v>
      </c>
      <c r="AF139" s="21">
        <v>5.1388147357180989</v>
      </c>
      <c r="AG139" s="21">
        <v>4.5310015898251192</v>
      </c>
      <c r="AH139" s="21">
        <v>5.3338653897313106</v>
      </c>
      <c r="AI139" s="21">
        <v>5.9412550066755676</v>
      </c>
      <c r="AJ139" s="21">
        <v>6.3120285827709406</v>
      </c>
      <c r="AK139" s="21">
        <v>6.3025210084033612</v>
      </c>
      <c r="AL139" s="21">
        <v>5.7060594163067657</v>
      </c>
      <c r="AM139" s="21">
        <v>5.6975228161668836</v>
      </c>
      <c r="AN139" s="21">
        <v>5.8427257416763831</v>
      </c>
      <c r="AO139" s="21">
        <v>7.2538194890229812</v>
      </c>
      <c r="AP139" s="21">
        <v>7.7533039647577091</v>
      </c>
      <c r="AQ139" s="21">
        <v>8.8618925831202038</v>
      </c>
      <c r="AR139" s="21">
        <v>9.1069182389937122</v>
      </c>
      <c r="AS139" s="21">
        <v>8.7801367398344716</v>
      </c>
      <c r="AT139" s="21">
        <v>8.3155650319829419</v>
      </c>
      <c r="AU139" s="21">
        <v>6.7395697135385708</v>
      </c>
      <c r="AV139" s="21">
        <v>7.5408316923433318</v>
      </c>
      <c r="AW139" s="21">
        <v>7.3496918246307699</v>
      </c>
      <c r="AX139" s="21">
        <v>7.1025670542189472</v>
      </c>
      <c r="BG139" s="31">
        <f t="shared" si="87"/>
        <v>1.7098014678085853</v>
      </c>
      <c r="BH139" s="31">
        <f t="shared" si="88"/>
        <v>0.97630636723384523</v>
      </c>
      <c r="BI139" s="31"/>
      <c r="BJ139" s="31"/>
      <c r="BK139" s="31"/>
      <c r="BL139" s="31"/>
      <c r="BM139" s="31"/>
      <c r="BN139" s="2"/>
      <c r="BO139" s="2"/>
      <c r="BP139" s="2"/>
      <c r="BQ139" s="2"/>
      <c r="BR139" s="2"/>
      <c r="BS139" s="2"/>
      <c r="BT139" s="2"/>
    </row>
    <row r="140" spans="1:72" ht="14.4" x14ac:dyDescent="0.3">
      <c r="A140" s="1" t="s">
        <v>200</v>
      </c>
      <c r="B140" s="24" t="s">
        <v>225</v>
      </c>
      <c r="D140" s="12">
        <f t="shared" si="83"/>
        <v>6.2</v>
      </c>
      <c r="E140" s="12">
        <f t="shared" si="84"/>
        <v>0.54713590208366636</v>
      </c>
      <c r="F140" s="12">
        <f t="shared" si="85"/>
        <v>-2.8000000000000003</v>
      </c>
      <c r="G140" s="12">
        <f t="shared" si="86"/>
        <v>-5.1175585249235445</v>
      </c>
      <c r="I140" s="19">
        <v>2.9700486854143424</v>
      </c>
      <c r="J140" s="25">
        <v>3.4171845874980078</v>
      </c>
      <c r="K140" s="25">
        <v>3.8643204895816732</v>
      </c>
      <c r="L140" s="25">
        <v>4.3114563916653381</v>
      </c>
      <c r="M140" s="25">
        <v>4.7585922937490039</v>
      </c>
      <c r="N140" s="25">
        <v>5.2057281958326689</v>
      </c>
      <c r="O140" s="25">
        <v>5.6528640979163338</v>
      </c>
      <c r="P140" s="26">
        <v>6.1</v>
      </c>
      <c r="Q140" s="27">
        <v>7.5</v>
      </c>
      <c r="R140" s="27">
        <v>6.1</v>
      </c>
      <c r="S140" s="27">
        <v>4.8</v>
      </c>
      <c r="T140" s="28">
        <v>5.5</v>
      </c>
      <c r="U140" s="27">
        <v>6.2</v>
      </c>
      <c r="V140" s="26">
        <v>6.1</v>
      </c>
      <c r="W140" s="26">
        <v>6.2</v>
      </c>
      <c r="X140" s="27">
        <v>6.3</v>
      </c>
      <c r="Y140" s="26">
        <v>6.9</v>
      </c>
      <c r="Z140" s="27">
        <v>5.0999999999999996</v>
      </c>
      <c r="AA140" s="27">
        <v>4.5</v>
      </c>
      <c r="AB140" s="27">
        <v>3.5</v>
      </c>
      <c r="AC140" s="27">
        <v>3.4</v>
      </c>
      <c r="AD140" s="27">
        <v>7.6</v>
      </c>
      <c r="AE140" s="27">
        <v>13.1</v>
      </c>
      <c r="AF140" s="27">
        <v>17.899999999999999</v>
      </c>
      <c r="AG140" s="27">
        <v>18.399999999999999</v>
      </c>
      <c r="AH140" s="27">
        <v>17.2</v>
      </c>
      <c r="AI140" s="27">
        <v>16.3</v>
      </c>
      <c r="BN140" s="2"/>
      <c r="BO140" s="2"/>
      <c r="BP140" s="2"/>
      <c r="BQ140" s="2"/>
      <c r="BR140" s="2"/>
      <c r="BS140" s="2"/>
      <c r="BT140" s="2"/>
    </row>
    <row r="141" spans="1:72" ht="14.4" x14ac:dyDescent="0.3">
      <c r="A141" t="s">
        <v>201</v>
      </c>
      <c r="B141" s="23" t="s">
        <v>202</v>
      </c>
      <c r="D141" s="12">
        <f t="shared" si="83"/>
        <v>2.6</v>
      </c>
      <c r="E141" s="12">
        <f t="shared" si="84"/>
        <v>-0.37501749397366479</v>
      </c>
      <c r="F141" s="12">
        <f t="shared" si="85"/>
        <v>-1.3</v>
      </c>
      <c r="G141" s="12">
        <f t="shared" si="86"/>
        <v>3.4665049521430888</v>
      </c>
      <c r="I141" s="19">
        <v>1.6251224578156518</v>
      </c>
      <c r="J141" s="25">
        <v>1.8501049638419873</v>
      </c>
      <c r="K141" s="25">
        <v>2.0750874698683228</v>
      </c>
      <c r="L141" s="25">
        <v>2.3000699758946581</v>
      </c>
      <c r="M141" s="25">
        <v>2.5250524819209939</v>
      </c>
      <c r="N141" s="25">
        <v>2.7500349879473291</v>
      </c>
      <c r="O141" s="25">
        <v>2.9750174939736649</v>
      </c>
      <c r="P141" s="26">
        <v>3.2</v>
      </c>
      <c r="Q141" s="27">
        <v>3.8</v>
      </c>
      <c r="R141" s="27">
        <v>3.4</v>
      </c>
      <c r="S141" s="27">
        <v>2.2000000000000002</v>
      </c>
      <c r="T141" s="28">
        <v>2.4000000000000004</v>
      </c>
      <c r="U141" s="27">
        <v>2.6</v>
      </c>
      <c r="V141" s="26">
        <v>2.8</v>
      </c>
      <c r="W141" s="26">
        <v>2.5</v>
      </c>
      <c r="X141" s="27">
        <v>2.4</v>
      </c>
      <c r="Y141" s="26">
        <v>2.9</v>
      </c>
      <c r="Z141" s="27">
        <v>2.4</v>
      </c>
      <c r="AA141" s="27">
        <v>1.9</v>
      </c>
      <c r="AB141" s="27">
        <v>1.3</v>
      </c>
      <c r="AC141" s="27">
        <v>1.3</v>
      </c>
      <c r="AD141" s="27">
        <v>4.5</v>
      </c>
      <c r="AE141" s="27">
        <v>9.6</v>
      </c>
      <c r="AF141" s="27">
        <v>14</v>
      </c>
      <c r="AG141" s="27">
        <v>14.9</v>
      </c>
      <c r="AH141" s="27">
        <v>13.1</v>
      </c>
      <c r="AI141" s="27">
        <v>12.4</v>
      </c>
      <c r="BG141" s="31">
        <f t="shared" ref="BG141:BG152" si="89">U141-R141</f>
        <v>-0.79999999999999982</v>
      </c>
      <c r="BH141" s="31">
        <f t="shared" ref="BH141:BH152" si="90">W141-U141</f>
        <v>-0.10000000000000009</v>
      </c>
      <c r="BI141" s="31"/>
      <c r="BJ141" s="31"/>
      <c r="BK141" s="31"/>
      <c r="BL141" s="31"/>
      <c r="BM141" s="31"/>
      <c r="BN141" s="2"/>
      <c r="BO141" s="2"/>
      <c r="BP141" s="2"/>
      <c r="BQ141" s="2"/>
      <c r="BR141" s="2"/>
      <c r="BS141" s="2"/>
      <c r="BT141" s="2"/>
    </row>
    <row r="142" spans="1:72" ht="14.4" x14ac:dyDescent="0.3">
      <c r="A142" t="s">
        <v>203</v>
      </c>
      <c r="B142" s="23" t="s">
        <v>204</v>
      </c>
      <c r="D142" s="12">
        <f t="shared" si="83"/>
        <v>6.1</v>
      </c>
      <c r="E142" s="12">
        <f t="shared" si="84"/>
        <v>1.115816129611451</v>
      </c>
      <c r="F142" s="12">
        <f t="shared" si="85"/>
        <v>-2.5999999999999996</v>
      </c>
      <c r="G142" s="12">
        <f t="shared" si="86"/>
        <v>-2.3301330129591964</v>
      </c>
      <c r="I142" s="19">
        <v>2.4892870927198412</v>
      </c>
      <c r="J142" s="25">
        <v>2.9051032223312925</v>
      </c>
      <c r="K142" s="25">
        <v>3.3209193519427438</v>
      </c>
      <c r="L142" s="25">
        <v>3.7367354815541951</v>
      </c>
      <c r="M142" s="25">
        <v>4.1525516111656469</v>
      </c>
      <c r="N142" s="25">
        <v>4.5683677407770977</v>
      </c>
      <c r="O142" s="25">
        <v>4.9841838703885486</v>
      </c>
      <c r="P142" s="26">
        <v>5.4</v>
      </c>
      <c r="Q142" s="27">
        <v>7</v>
      </c>
      <c r="R142" s="27">
        <v>6.2</v>
      </c>
      <c r="S142" s="27">
        <v>4.5999999999999996</v>
      </c>
      <c r="T142" s="28">
        <v>5.35</v>
      </c>
      <c r="U142" s="27">
        <v>6.1</v>
      </c>
      <c r="V142" s="26">
        <v>6.4</v>
      </c>
      <c r="W142" s="26">
        <v>6.1</v>
      </c>
      <c r="X142" s="27">
        <v>5.9</v>
      </c>
      <c r="Y142" s="26">
        <v>7.3</v>
      </c>
      <c r="Z142" s="27">
        <v>4.5</v>
      </c>
      <c r="AA142" s="27">
        <v>4.4000000000000004</v>
      </c>
      <c r="AB142" s="27">
        <v>3.6</v>
      </c>
      <c r="AC142" s="27">
        <v>3.5</v>
      </c>
      <c r="AD142" s="27">
        <v>7.2</v>
      </c>
      <c r="AE142" s="27">
        <v>13.1</v>
      </c>
      <c r="AF142" s="27">
        <v>17.899999999999999</v>
      </c>
      <c r="AG142" s="27">
        <v>18</v>
      </c>
      <c r="AH142" s="27">
        <v>16.899999999999999</v>
      </c>
      <c r="AI142" s="27">
        <v>14.9</v>
      </c>
      <c r="BG142" s="31">
        <f t="shared" si="89"/>
        <v>-0.10000000000000053</v>
      </c>
      <c r="BH142" s="31">
        <f t="shared" si="90"/>
        <v>0</v>
      </c>
      <c r="BI142" s="31"/>
      <c r="BJ142" s="31"/>
      <c r="BK142" s="31"/>
      <c r="BL142" s="31"/>
      <c r="BM142" s="31"/>
      <c r="BN142" s="2"/>
      <c r="BO142" s="2"/>
      <c r="BP142" s="2"/>
      <c r="BQ142" s="2"/>
      <c r="BR142" s="2"/>
      <c r="BS142" s="2"/>
      <c r="BT142" s="2"/>
    </row>
    <row r="143" spans="1:72" ht="14.4" x14ac:dyDescent="0.3">
      <c r="A143" t="s">
        <v>205</v>
      </c>
      <c r="B143" s="23" t="s">
        <v>206</v>
      </c>
      <c r="D143" s="12">
        <f t="shared" si="83"/>
        <v>1.1000000000000001</v>
      </c>
      <c r="E143" s="12">
        <f t="shared" si="84"/>
        <v>-1.2977629126000658</v>
      </c>
      <c r="F143" s="12">
        <f t="shared" si="85"/>
        <v>-0.8</v>
      </c>
      <c r="G143" s="12">
        <f t="shared" si="86"/>
        <v>0.61644541713493828</v>
      </c>
      <c r="I143" s="19">
        <v>1.1843403882004606</v>
      </c>
      <c r="J143" s="25">
        <v>1.3865774756003948</v>
      </c>
      <c r="K143" s="25">
        <v>1.588814563000329</v>
      </c>
      <c r="L143" s="25">
        <v>1.7910516504002634</v>
      </c>
      <c r="M143" s="25">
        <v>1.9932887378001976</v>
      </c>
      <c r="N143" s="25">
        <v>2.1955258252001317</v>
      </c>
      <c r="O143" s="25">
        <v>2.3977629126000659</v>
      </c>
      <c r="P143" s="26">
        <v>2.6</v>
      </c>
      <c r="Q143" s="27">
        <v>2.7</v>
      </c>
      <c r="R143" s="27">
        <v>1.8</v>
      </c>
      <c r="S143" s="27">
        <v>0.9</v>
      </c>
      <c r="T143" s="28">
        <v>1</v>
      </c>
      <c r="U143" s="27">
        <v>1.1000000000000001</v>
      </c>
      <c r="V143" s="26">
        <v>1.3</v>
      </c>
      <c r="W143" s="26">
        <v>1.3</v>
      </c>
      <c r="X143" s="27">
        <v>2.1</v>
      </c>
      <c r="Y143" s="26">
        <v>2.2000000000000002</v>
      </c>
      <c r="Z143" s="27">
        <v>1.3</v>
      </c>
      <c r="AA143" s="27">
        <v>1.7</v>
      </c>
      <c r="AB143" s="27">
        <v>0.6</v>
      </c>
      <c r="AC143" s="27">
        <v>0.3</v>
      </c>
      <c r="AD143" s="27">
        <v>8.3000000000000007</v>
      </c>
      <c r="AE143" s="27">
        <v>15.5</v>
      </c>
      <c r="AF143" s="27">
        <v>20.3</v>
      </c>
      <c r="AG143" s="27">
        <v>19.899999999999999</v>
      </c>
      <c r="AH143" s="27">
        <v>18.5</v>
      </c>
      <c r="AI143" s="27">
        <v>18.100000000000001</v>
      </c>
      <c r="BG143" s="31">
        <f t="shared" si="89"/>
        <v>-0.7</v>
      </c>
      <c r="BH143" s="31">
        <f t="shared" si="90"/>
        <v>0.19999999999999996</v>
      </c>
      <c r="BI143" s="31"/>
      <c r="BJ143" s="31"/>
      <c r="BK143" s="31"/>
      <c r="BL143" s="31"/>
      <c r="BM143" s="31"/>
      <c r="BN143" s="2"/>
      <c r="BO143" s="2"/>
      <c r="BP143" s="2"/>
      <c r="BQ143" s="2"/>
      <c r="BR143" s="2"/>
      <c r="BS143" s="2"/>
      <c r="BT143" s="2"/>
    </row>
    <row r="144" spans="1:72" ht="14.4" x14ac:dyDescent="0.3">
      <c r="A144" t="s">
        <v>207</v>
      </c>
      <c r="B144" s="23" t="s">
        <v>208</v>
      </c>
      <c r="D144" s="12">
        <f t="shared" si="83"/>
        <v>7</v>
      </c>
      <c r="E144" s="12">
        <f t="shared" si="84"/>
        <v>1.7540827736655444</v>
      </c>
      <c r="F144" s="12">
        <f t="shared" si="85"/>
        <v>-3.6</v>
      </c>
      <c r="G144" s="12">
        <f t="shared" si="86"/>
        <v>-2.0523546859063</v>
      </c>
      <c r="I144" s="19">
        <v>2.5214205843411928</v>
      </c>
      <c r="J144" s="25">
        <v>2.9755033580067365</v>
      </c>
      <c r="K144" s="25">
        <v>3.4295861316722807</v>
      </c>
      <c r="L144" s="25">
        <v>3.8836689053378244</v>
      </c>
      <c r="M144" s="25">
        <v>4.3377516790033681</v>
      </c>
      <c r="N144" s="25">
        <v>4.7918344526689118</v>
      </c>
      <c r="O144" s="25">
        <v>5.2459172263344556</v>
      </c>
      <c r="P144" s="26">
        <v>5.7</v>
      </c>
      <c r="Q144" s="27">
        <v>7.4</v>
      </c>
      <c r="R144" s="27">
        <v>6</v>
      </c>
      <c r="S144" s="27">
        <v>5.0999999999999996</v>
      </c>
      <c r="T144" s="28">
        <v>6.05</v>
      </c>
      <c r="U144" s="27">
        <v>7</v>
      </c>
      <c r="V144" s="26">
        <v>6.8</v>
      </c>
      <c r="W144" s="26">
        <v>6.9</v>
      </c>
      <c r="X144" s="27">
        <v>7.2</v>
      </c>
      <c r="Y144" s="26">
        <v>7.9</v>
      </c>
      <c r="Z144" s="27">
        <v>5.4</v>
      </c>
      <c r="AA144" s="27">
        <v>4.9000000000000004</v>
      </c>
      <c r="AB144" s="27">
        <v>3.3</v>
      </c>
      <c r="AC144" s="27">
        <v>3.4</v>
      </c>
      <c r="AD144" s="27">
        <v>9</v>
      </c>
      <c r="AE144" s="27">
        <v>14.1</v>
      </c>
      <c r="AF144" s="27">
        <v>19</v>
      </c>
      <c r="AG144" s="27">
        <v>20.3</v>
      </c>
      <c r="AH144" s="27">
        <v>18.2</v>
      </c>
      <c r="AI144" s="27">
        <v>17.2</v>
      </c>
      <c r="BG144" s="31">
        <f t="shared" si="89"/>
        <v>1</v>
      </c>
      <c r="BH144" s="31">
        <f t="shared" si="90"/>
        <v>-9.9999999999999645E-2</v>
      </c>
      <c r="BI144" s="31"/>
      <c r="BJ144" s="31"/>
      <c r="BK144" s="31"/>
      <c r="BL144" s="31"/>
      <c r="BM144" s="31"/>
      <c r="BN144" s="2"/>
      <c r="BO144" s="2"/>
      <c r="BP144" s="2"/>
      <c r="BQ144" s="2"/>
      <c r="BR144" s="2"/>
      <c r="BS144" s="2"/>
      <c r="BT144" s="2"/>
    </row>
    <row r="145" spans="1:72" ht="14.4" x14ac:dyDescent="0.3">
      <c r="A145" t="s">
        <v>209</v>
      </c>
      <c r="B145" s="23" t="s">
        <v>210</v>
      </c>
      <c r="D145" s="12">
        <f t="shared" si="83"/>
        <v>7.5</v>
      </c>
      <c r="E145" s="12">
        <f t="shared" si="84"/>
        <v>1.8015353760360391</v>
      </c>
      <c r="F145" s="12">
        <f t="shared" si="85"/>
        <v>-3.0999999999999996</v>
      </c>
      <c r="G145" s="12">
        <f t="shared" si="86"/>
        <v>-1.7207544415924838</v>
      </c>
      <c r="I145" s="19">
        <v>2.6892523677477258</v>
      </c>
      <c r="J145" s="25">
        <v>3.1907877437837651</v>
      </c>
      <c r="K145" s="25">
        <v>3.6923231198198039</v>
      </c>
      <c r="L145" s="25">
        <v>4.1938584958558431</v>
      </c>
      <c r="M145" s="25">
        <v>4.6953938718918824</v>
      </c>
      <c r="N145" s="25">
        <v>5.1969292479279217</v>
      </c>
      <c r="O145" s="25">
        <v>5.6984646239639609</v>
      </c>
      <c r="P145" s="26">
        <v>6.2</v>
      </c>
      <c r="Q145" s="27">
        <v>8.6</v>
      </c>
      <c r="R145" s="27">
        <v>6.5</v>
      </c>
      <c r="S145" s="27">
        <v>5.4</v>
      </c>
      <c r="T145" s="28">
        <v>6.45</v>
      </c>
      <c r="U145" s="27">
        <v>7.5</v>
      </c>
      <c r="V145" s="26">
        <v>7.5</v>
      </c>
      <c r="W145" s="26">
        <v>7.3</v>
      </c>
      <c r="X145" s="27">
        <v>7.7</v>
      </c>
      <c r="Y145" s="26">
        <v>8</v>
      </c>
      <c r="Z145" s="27">
        <v>6.5</v>
      </c>
      <c r="AA145" s="27">
        <v>5.4</v>
      </c>
      <c r="AB145" s="27">
        <v>4.3</v>
      </c>
      <c r="AC145" s="27">
        <v>4.4000000000000004</v>
      </c>
      <c r="AD145" s="27">
        <v>9</v>
      </c>
      <c r="AE145" s="27">
        <v>14.5</v>
      </c>
      <c r="AF145" s="27">
        <v>19.600000000000001</v>
      </c>
      <c r="AG145" s="27">
        <v>19.100000000000001</v>
      </c>
      <c r="AH145" s="27">
        <v>19.2</v>
      </c>
      <c r="AI145" s="27">
        <v>18.399999999999999</v>
      </c>
      <c r="BG145" s="31">
        <f t="shared" si="89"/>
        <v>1</v>
      </c>
      <c r="BH145" s="31">
        <f t="shared" si="90"/>
        <v>-0.20000000000000018</v>
      </c>
      <c r="BI145" s="31"/>
      <c r="BJ145" s="31"/>
      <c r="BK145" s="31"/>
      <c r="BL145" s="31"/>
      <c r="BM145" s="31"/>
      <c r="BN145" s="2"/>
      <c r="BO145" s="2"/>
      <c r="BP145" s="2"/>
      <c r="BQ145" s="2"/>
      <c r="BR145" s="2"/>
      <c r="BS145" s="2"/>
      <c r="BT145" s="2"/>
    </row>
    <row r="146" spans="1:72" ht="14.4" x14ac:dyDescent="0.3">
      <c r="A146" t="s">
        <v>211</v>
      </c>
      <c r="B146" s="23" t="s">
        <v>212</v>
      </c>
      <c r="D146" s="12">
        <f t="shared" si="83"/>
        <v>7.6</v>
      </c>
      <c r="E146" s="12">
        <f t="shared" si="84"/>
        <v>4.0116070523780856E-2</v>
      </c>
      <c r="F146" s="12">
        <f t="shared" si="85"/>
        <v>-3.5</v>
      </c>
      <c r="G146" s="12">
        <f t="shared" si="86"/>
        <v>-87.246830367525547</v>
      </c>
      <c r="I146" s="19">
        <v>4.3191875063335319</v>
      </c>
      <c r="J146" s="25">
        <v>4.8593035768573127</v>
      </c>
      <c r="K146" s="25">
        <v>5.3994196473810945</v>
      </c>
      <c r="L146" s="25">
        <v>5.9395357179048753</v>
      </c>
      <c r="M146" s="25">
        <v>6.4796517884286562</v>
      </c>
      <c r="N146" s="25">
        <v>7.0197678589524379</v>
      </c>
      <c r="O146" s="25">
        <v>7.5598839294762188</v>
      </c>
      <c r="P146" s="26">
        <v>8.1</v>
      </c>
      <c r="Q146" s="27">
        <v>9.1</v>
      </c>
      <c r="R146" s="27">
        <v>7.5</v>
      </c>
      <c r="S146" s="27">
        <v>6.5</v>
      </c>
      <c r="T146" s="28">
        <v>7.05</v>
      </c>
      <c r="U146" s="27">
        <v>7.6</v>
      </c>
      <c r="V146" s="26">
        <v>6.4</v>
      </c>
      <c r="W146" s="26">
        <v>6.8</v>
      </c>
      <c r="X146" s="27">
        <v>6.7</v>
      </c>
      <c r="Y146" s="26">
        <v>8.3000000000000007</v>
      </c>
      <c r="Z146" s="27">
        <v>6.1</v>
      </c>
      <c r="AA146" s="27">
        <v>5.5</v>
      </c>
      <c r="AB146" s="27">
        <v>4.8</v>
      </c>
      <c r="AC146" s="27">
        <v>4.0999999999999996</v>
      </c>
      <c r="AD146" s="27">
        <v>10.9</v>
      </c>
      <c r="AE146" s="27">
        <v>16.100000000000001</v>
      </c>
      <c r="AF146" s="27">
        <v>22.7</v>
      </c>
      <c r="AG146" s="27">
        <v>22.1</v>
      </c>
      <c r="AH146" s="27">
        <v>21.9</v>
      </c>
      <c r="AI146" s="27">
        <v>19.399999999999999</v>
      </c>
      <c r="BG146" s="31">
        <f t="shared" si="89"/>
        <v>9.9999999999999645E-2</v>
      </c>
      <c r="BH146" s="31">
        <f t="shared" si="90"/>
        <v>-0.79999999999999982</v>
      </c>
      <c r="BI146" s="31"/>
      <c r="BJ146" s="31"/>
      <c r="BK146" s="31"/>
      <c r="BL146" s="31"/>
      <c r="BM146" s="31"/>
      <c r="BN146" s="2"/>
      <c r="BO146" s="2"/>
      <c r="BP146" s="2"/>
      <c r="BQ146" s="2"/>
      <c r="BR146" s="2"/>
      <c r="BS146" s="2"/>
      <c r="BT146" s="2"/>
    </row>
    <row r="147" spans="1:72" ht="15" x14ac:dyDescent="0.3">
      <c r="A147" t="s">
        <v>213</v>
      </c>
      <c r="B147" s="23" t="s">
        <v>214</v>
      </c>
      <c r="D147" s="12">
        <f t="shared" si="83"/>
        <v>9.1</v>
      </c>
      <c r="E147" s="12">
        <f t="shared" si="84"/>
        <v>-0.54223954642097816</v>
      </c>
      <c r="F147" s="12">
        <f t="shared" si="85"/>
        <v>-1.5999999999999996</v>
      </c>
      <c r="G147" s="12">
        <f t="shared" si="86"/>
        <v>2.9507253953731527</v>
      </c>
      <c r="I147" s="19">
        <v>5.095676824946846</v>
      </c>
      <c r="J147" s="25">
        <v>5.8534372785258677</v>
      </c>
      <c r="K147" s="25">
        <v>6.6111977321048903</v>
      </c>
      <c r="L147" s="25">
        <v>7.3689581856839119</v>
      </c>
      <c r="M147" s="25">
        <v>8.1267186392629345</v>
      </c>
      <c r="N147" s="25">
        <v>8.884479092841957</v>
      </c>
      <c r="O147" s="25">
        <v>9.6422395464209778</v>
      </c>
      <c r="P147" s="26">
        <v>10.4</v>
      </c>
      <c r="Q147" s="27">
        <v>11.4</v>
      </c>
      <c r="R147" s="27">
        <v>9.1999999999999993</v>
      </c>
      <c r="S147" s="27">
        <v>7.6</v>
      </c>
      <c r="T147" s="28">
        <v>8.35</v>
      </c>
      <c r="U147" s="27">
        <v>9.1</v>
      </c>
      <c r="V147" s="26">
        <v>9.6</v>
      </c>
      <c r="W147" s="26">
        <v>9</v>
      </c>
      <c r="X147" s="26"/>
      <c r="Y147" s="26">
        <v>10.7</v>
      </c>
      <c r="Z147" s="27">
        <v>7.2</v>
      </c>
      <c r="AA147" s="27">
        <v>7.7</v>
      </c>
      <c r="AB147" s="27">
        <v>6.5</v>
      </c>
      <c r="AC147" s="27">
        <v>7.5</v>
      </c>
      <c r="AD147" s="27">
        <v>9</v>
      </c>
      <c r="AE147" s="27">
        <v>14.4</v>
      </c>
      <c r="AF147" s="27">
        <v>20.5</v>
      </c>
      <c r="AG147" s="27">
        <v>20.2</v>
      </c>
      <c r="AH147" s="27">
        <v>20.399999999999999</v>
      </c>
      <c r="AI147" s="27">
        <v>19.899999999999999</v>
      </c>
      <c r="BG147" s="31">
        <f t="shared" si="89"/>
        <v>-9.9999999999999645E-2</v>
      </c>
      <c r="BH147" s="31">
        <f t="shared" si="90"/>
        <v>-9.9999999999999645E-2</v>
      </c>
      <c r="BI147" s="31"/>
      <c r="BJ147" s="31"/>
      <c r="BK147" s="31"/>
      <c r="BL147" s="31"/>
      <c r="BM147" s="31"/>
      <c r="BN147" s="2"/>
      <c r="BO147" s="2"/>
      <c r="BP147" s="2"/>
      <c r="BQ147" s="2"/>
      <c r="BR147" s="2"/>
      <c r="BS147" s="2"/>
      <c r="BT147" s="2"/>
    </row>
    <row r="148" spans="1:72" ht="14.4" x14ac:dyDescent="0.3">
      <c r="A148" t="s">
        <v>215</v>
      </c>
      <c r="B148" s="23" t="s">
        <v>216</v>
      </c>
      <c r="D148" s="12">
        <f t="shared" si="83"/>
        <v>8.6999999999999993</v>
      </c>
      <c r="E148" s="12">
        <f t="shared" si="84"/>
        <v>0.34486165230054588</v>
      </c>
      <c r="F148" s="12">
        <f t="shared" si="85"/>
        <v>-3.7999999999999989</v>
      </c>
      <c r="G148" s="12">
        <f t="shared" si="86"/>
        <v>-11.018911423321461</v>
      </c>
      <c r="I148" s="19">
        <v>4.4859684338961703</v>
      </c>
      <c r="J148" s="25">
        <v>5.1308300861967178</v>
      </c>
      <c r="K148" s="25">
        <v>5.7756917384972644</v>
      </c>
      <c r="L148" s="25">
        <v>6.4205533907978118</v>
      </c>
      <c r="M148" s="25">
        <v>7.0654150430983584</v>
      </c>
      <c r="N148" s="25">
        <v>7.7102766953989059</v>
      </c>
      <c r="O148" s="25">
        <v>8.3551383476994534</v>
      </c>
      <c r="P148" s="26">
        <v>9</v>
      </c>
      <c r="Q148" s="27">
        <v>10.199999999999999</v>
      </c>
      <c r="R148" s="27">
        <v>8.6</v>
      </c>
      <c r="S148" s="27">
        <v>6</v>
      </c>
      <c r="T148" s="28">
        <v>7.35</v>
      </c>
      <c r="U148" s="27">
        <v>8.6999999999999993</v>
      </c>
      <c r="V148" s="26">
        <v>7.4</v>
      </c>
      <c r="W148" s="26">
        <v>8.1999999999999993</v>
      </c>
      <c r="X148" s="27">
        <v>8.3000000000000007</v>
      </c>
      <c r="Y148" s="26">
        <v>7.5</v>
      </c>
      <c r="Z148" s="27">
        <v>6.4</v>
      </c>
      <c r="AA148" s="27">
        <v>5.9</v>
      </c>
      <c r="AB148" s="27">
        <v>4.9000000000000004</v>
      </c>
      <c r="AC148" s="27">
        <v>4.9000000000000004</v>
      </c>
      <c r="AD148" s="27">
        <v>10.199999999999999</v>
      </c>
      <c r="AE148" s="27">
        <v>14.8</v>
      </c>
      <c r="AF148" s="27">
        <v>19.100000000000001</v>
      </c>
      <c r="AG148" s="27">
        <v>21.4</v>
      </c>
      <c r="AH148" s="27">
        <v>21.1</v>
      </c>
      <c r="AI148" s="27">
        <v>21.4</v>
      </c>
      <c r="BG148" s="31">
        <f t="shared" si="89"/>
        <v>9.9999999999999645E-2</v>
      </c>
      <c r="BH148" s="31">
        <f t="shared" si="90"/>
        <v>-0.5</v>
      </c>
      <c r="BI148" s="31"/>
      <c r="BJ148" s="31"/>
      <c r="BK148" s="31"/>
      <c r="BL148" s="31"/>
      <c r="BM148" s="31"/>
      <c r="BN148" s="2"/>
      <c r="BO148" s="2"/>
      <c r="BP148" s="2"/>
      <c r="BQ148" s="2"/>
      <c r="BR148" s="2"/>
      <c r="BS148" s="2"/>
      <c r="BT148" s="2"/>
    </row>
    <row r="149" spans="1:72" ht="14.4" x14ac:dyDescent="0.3">
      <c r="A149" t="s">
        <v>217</v>
      </c>
      <c r="B149" s="23" t="s">
        <v>218</v>
      </c>
      <c r="D149" s="12">
        <f t="shared" si="83"/>
        <v>7.3</v>
      </c>
      <c r="E149" s="12">
        <f t="shared" si="84"/>
        <v>-1.2990688277911948</v>
      </c>
      <c r="F149" s="12">
        <f t="shared" si="85"/>
        <v>-2.5999999999999996</v>
      </c>
      <c r="G149" s="12">
        <f t="shared" si="86"/>
        <v>2.0014335994966306</v>
      </c>
      <c r="I149" s="19">
        <v>3.7934817945383612</v>
      </c>
      <c r="J149" s="25">
        <v>4.5944129667471669</v>
      </c>
      <c r="K149" s="25">
        <v>5.3953441389559726</v>
      </c>
      <c r="L149" s="25">
        <v>6.1962753111647775</v>
      </c>
      <c r="M149" s="25">
        <v>6.9972064833735832</v>
      </c>
      <c r="N149" s="25">
        <v>7.7981376555823889</v>
      </c>
      <c r="O149" s="25">
        <v>8.5990688277911946</v>
      </c>
      <c r="P149" s="26">
        <v>9.4</v>
      </c>
      <c r="Q149" s="27">
        <v>10.1</v>
      </c>
      <c r="R149" s="27">
        <v>7.2</v>
      </c>
      <c r="S149" s="27">
        <v>5.4</v>
      </c>
      <c r="T149" s="28">
        <v>6.35</v>
      </c>
      <c r="U149" s="27">
        <v>7.3</v>
      </c>
      <c r="V149" s="26">
        <v>7.1</v>
      </c>
      <c r="W149" s="26">
        <v>7.6</v>
      </c>
      <c r="X149" s="27">
        <v>8.8000000000000007</v>
      </c>
      <c r="Y149" s="26">
        <v>9.3000000000000007</v>
      </c>
      <c r="Z149" s="27">
        <v>6.4</v>
      </c>
      <c r="AA149" s="27">
        <v>6.3</v>
      </c>
      <c r="AB149" s="27">
        <v>4.8</v>
      </c>
      <c r="AC149" s="27">
        <v>4.7</v>
      </c>
      <c r="AD149" s="27">
        <v>8</v>
      </c>
      <c r="AE149" s="27">
        <v>11.7</v>
      </c>
      <c r="AF149" s="27">
        <v>15.6</v>
      </c>
      <c r="AG149" s="27">
        <v>16.8</v>
      </c>
      <c r="AH149" s="27">
        <v>16.2</v>
      </c>
      <c r="AI149" s="27">
        <v>14.9</v>
      </c>
      <c r="BG149" s="31">
        <f t="shared" si="89"/>
        <v>9.9999999999999645E-2</v>
      </c>
      <c r="BH149" s="31">
        <f t="shared" si="90"/>
        <v>0.29999999999999982</v>
      </c>
      <c r="BI149" s="31"/>
      <c r="BJ149" s="31"/>
      <c r="BK149" s="31"/>
      <c r="BL149" s="31"/>
      <c r="BM149" s="31"/>
      <c r="BN149" s="2"/>
      <c r="BO149" s="2"/>
      <c r="BP149" s="2"/>
      <c r="BQ149" s="2"/>
      <c r="BR149" s="2"/>
      <c r="BS149" s="2"/>
      <c r="BT149" s="2"/>
    </row>
    <row r="150" spans="1:72" ht="15" x14ac:dyDescent="0.3">
      <c r="A150" t="s">
        <v>219</v>
      </c>
      <c r="B150" s="23" t="s">
        <v>220</v>
      </c>
      <c r="D150" s="12">
        <f t="shared" si="83"/>
        <v>4.7</v>
      </c>
      <c r="E150" s="12">
        <f t="shared" si="84"/>
        <v>0.12676761019350558</v>
      </c>
      <c r="F150" s="12">
        <f t="shared" si="85"/>
        <v>-1.4000000000000004</v>
      </c>
      <c r="G150" s="12">
        <f t="shared" si="86"/>
        <v>-11.043830501048001</v>
      </c>
      <c r="I150" s="19">
        <v>2.6126267286454614</v>
      </c>
      <c r="J150" s="25">
        <v>2.9393943388389672</v>
      </c>
      <c r="K150" s="25">
        <v>3.2661619490324725</v>
      </c>
      <c r="L150" s="25">
        <v>3.5929295592259782</v>
      </c>
      <c r="M150" s="25">
        <v>3.919697169419484</v>
      </c>
      <c r="N150" s="25">
        <v>4.2464647796129888</v>
      </c>
      <c r="O150" s="25">
        <v>4.5732323898064946</v>
      </c>
      <c r="P150" s="26">
        <v>4.9000000000000004</v>
      </c>
      <c r="Q150" s="27">
        <v>5.8</v>
      </c>
      <c r="R150" s="27">
        <v>4.0999999999999996</v>
      </c>
      <c r="S150" s="27">
        <v>3.3</v>
      </c>
      <c r="T150" s="28">
        <v>4</v>
      </c>
      <c r="U150" s="27">
        <v>4.7</v>
      </c>
      <c r="V150" s="26">
        <v>4.9000000000000004</v>
      </c>
      <c r="W150" s="26">
        <v>5.4</v>
      </c>
      <c r="X150" s="27">
        <v>5.9</v>
      </c>
      <c r="Y150" s="26">
        <v>5.9</v>
      </c>
      <c r="Z150" s="27">
        <v>4.7</v>
      </c>
      <c r="AA150" s="27">
        <v>3.9</v>
      </c>
      <c r="AB150" s="27">
        <v>3.6</v>
      </c>
      <c r="AC150" s="27">
        <v>3.3</v>
      </c>
      <c r="AD150" s="27">
        <v>10.5</v>
      </c>
      <c r="AE150" s="27">
        <v>16</v>
      </c>
      <c r="AF150" s="27">
        <v>20.9</v>
      </c>
      <c r="AG150" s="27">
        <v>21.4</v>
      </c>
      <c r="AH150" s="27">
        <v>20.2</v>
      </c>
      <c r="AI150" s="27">
        <v>19.399999999999999</v>
      </c>
      <c r="BG150" s="31">
        <f t="shared" si="89"/>
        <v>0.60000000000000053</v>
      </c>
      <c r="BH150" s="31">
        <f t="shared" si="90"/>
        <v>0.70000000000000018</v>
      </c>
      <c r="BI150" s="31"/>
      <c r="BJ150" s="31"/>
      <c r="BK150" s="31"/>
      <c r="BL150" s="31"/>
      <c r="BM150" s="31"/>
      <c r="BN150" s="2"/>
      <c r="BO150" s="2"/>
      <c r="BP150" s="2"/>
      <c r="BQ150" s="2"/>
      <c r="BR150" s="2"/>
      <c r="BS150" s="2"/>
      <c r="BT150" s="2"/>
    </row>
    <row r="151" spans="1:72" ht="14.4" x14ac:dyDescent="0.3">
      <c r="A151" t="s">
        <v>221</v>
      </c>
      <c r="B151" s="23" t="s">
        <v>222</v>
      </c>
      <c r="D151" s="12">
        <f t="shared" si="83"/>
        <v>8.6</v>
      </c>
      <c r="E151" s="12">
        <f t="shared" si="84"/>
        <v>-0.19357304112383744</v>
      </c>
      <c r="F151" s="12">
        <f t="shared" si="85"/>
        <v>-3.1999999999999993</v>
      </c>
      <c r="G151" s="12">
        <f t="shared" si="86"/>
        <v>16.531227599781388</v>
      </c>
      <c r="I151" s="19">
        <v>5.1550112878668557</v>
      </c>
      <c r="J151" s="25">
        <v>5.761438246743019</v>
      </c>
      <c r="K151" s="25">
        <v>6.3678652056191822</v>
      </c>
      <c r="L151" s="25">
        <v>6.9742921644953464</v>
      </c>
      <c r="M151" s="25">
        <v>7.5807191233715097</v>
      </c>
      <c r="N151" s="25">
        <v>8.187146082247672</v>
      </c>
      <c r="O151" s="25">
        <v>8.7935730411238371</v>
      </c>
      <c r="P151" s="26">
        <v>9.4</v>
      </c>
      <c r="Q151" s="27">
        <v>11.6</v>
      </c>
      <c r="R151" s="27">
        <v>9.8000000000000007</v>
      </c>
      <c r="S151" s="27">
        <v>8.1</v>
      </c>
      <c r="T151" s="28">
        <v>8.35</v>
      </c>
      <c r="U151" s="27">
        <v>8.6</v>
      </c>
      <c r="V151" s="26">
        <v>10</v>
      </c>
      <c r="W151" s="26">
        <v>10.199999999999999</v>
      </c>
      <c r="X151" s="27">
        <v>10.1</v>
      </c>
      <c r="Y151" s="26">
        <v>10.7</v>
      </c>
      <c r="Z151" s="27">
        <v>8.4</v>
      </c>
      <c r="AA151" s="27">
        <v>7.7</v>
      </c>
      <c r="AB151" s="27">
        <v>5</v>
      </c>
      <c r="AC151" s="27">
        <v>5.4</v>
      </c>
      <c r="AD151" s="27">
        <v>10.8</v>
      </c>
      <c r="AE151" s="27">
        <v>18.600000000000001</v>
      </c>
      <c r="AF151" s="27">
        <v>24.2</v>
      </c>
      <c r="AG151" s="27">
        <v>25</v>
      </c>
      <c r="AH151" s="27">
        <v>24.3</v>
      </c>
      <c r="AI151" s="27">
        <v>24.2</v>
      </c>
      <c r="BG151" s="31">
        <f t="shared" si="89"/>
        <v>-1.2000000000000011</v>
      </c>
      <c r="BH151" s="31">
        <f t="shared" si="90"/>
        <v>1.5999999999999996</v>
      </c>
      <c r="BI151" s="31"/>
      <c r="BJ151" s="31"/>
      <c r="BK151" s="31"/>
      <c r="BL151" s="31"/>
      <c r="BM151" s="31"/>
      <c r="BN151" s="2"/>
      <c r="BO151" s="2"/>
      <c r="BP151" s="2"/>
      <c r="BQ151" s="2"/>
      <c r="BR151" s="2"/>
      <c r="BS151" s="2"/>
      <c r="BT151" s="2"/>
    </row>
    <row r="152" spans="1:72" ht="14.4" x14ac:dyDescent="0.3">
      <c r="A152" t="s">
        <v>223</v>
      </c>
      <c r="B152" t="s">
        <v>224</v>
      </c>
      <c r="D152" s="12">
        <f t="shared" si="83"/>
        <v>13.6</v>
      </c>
      <c r="E152" s="12">
        <f t="shared" si="84"/>
        <v>2.8751554370063044</v>
      </c>
      <c r="F152" s="12">
        <f t="shared" si="85"/>
        <v>-7.8999999999999995</v>
      </c>
      <c r="G152" s="12">
        <f t="shared" si="86"/>
        <v>-2.7476775336451755</v>
      </c>
      <c r="I152" s="19">
        <v>6.0739119409558642</v>
      </c>
      <c r="J152" s="25">
        <v>6.8490673779621689</v>
      </c>
      <c r="K152" s="25">
        <v>7.6242228149684745</v>
      </c>
      <c r="L152" s="25">
        <v>8.3993782519747793</v>
      </c>
      <c r="M152" s="25">
        <v>9.174533688981084</v>
      </c>
      <c r="N152" s="25">
        <v>9.9496891259873905</v>
      </c>
      <c r="O152" s="25">
        <v>10.724844562993695</v>
      </c>
      <c r="P152" s="26">
        <v>11.5</v>
      </c>
      <c r="Q152" s="26">
        <v>14.7</v>
      </c>
      <c r="R152" s="27">
        <v>11.9</v>
      </c>
      <c r="S152" s="27">
        <v>10.4</v>
      </c>
      <c r="T152" s="28">
        <v>12</v>
      </c>
      <c r="U152" s="26">
        <v>13.6</v>
      </c>
      <c r="V152" s="26">
        <v>11</v>
      </c>
      <c r="W152" s="26">
        <v>11.8</v>
      </c>
      <c r="X152" s="27">
        <v>12.3</v>
      </c>
      <c r="Y152" s="26">
        <v>13.9</v>
      </c>
      <c r="Z152" s="27">
        <v>10.6</v>
      </c>
      <c r="AA152" s="27">
        <v>8.4</v>
      </c>
      <c r="AB152" s="27">
        <v>6.9</v>
      </c>
      <c r="AC152" s="27">
        <v>5.7</v>
      </c>
      <c r="AD152" s="27">
        <v>0.6</v>
      </c>
      <c r="AE152" s="27">
        <v>1.3</v>
      </c>
      <c r="AF152" s="27">
        <v>2.7</v>
      </c>
      <c r="AG152" s="27">
        <v>3.1</v>
      </c>
      <c r="AH152" s="27">
        <v>4.8</v>
      </c>
      <c r="AI152" s="27">
        <v>5.2</v>
      </c>
      <c r="BG152" s="31">
        <f t="shared" si="89"/>
        <v>1.6999999999999993</v>
      </c>
      <c r="BH152" s="31">
        <f t="shared" si="90"/>
        <v>-1.7999999999999989</v>
      </c>
      <c r="BI152" s="31"/>
      <c r="BJ152" s="31"/>
      <c r="BK152" s="31"/>
      <c r="BL152" s="31"/>
      <c r="BM152" s="31"/>
      <c r="BN152" s="2"/>
      <c r="BO152" s="2"/>
      <c r="BP152" s="2"/>
      <c r="BQ152" s="2"/>
      <c r="BR152" s="2"/>
      <c r="BS152" s="2"/>
      <c r="BT152" s="2"/>
    </row>
    <row r="153" spans="1:72" ht="14.4" x14ac:dyDescent="0.3">
      <c r="A153" s="15" t="s">
        <v>53</v>
      </c>
      <c r="B153" s="1" t="s">
        <v>226</v>
      </c>
      <c r="D153" s="12">
        <f t="shared" si="83"/>
        <v>15.845497557382277</v>
      </c>
      <c r="E153" s="12">
        <f t="shared" si="84"/>
        <v>11.281119955462014</v>
      </c>
      <c r="F153" s="12">
        <f t="shared" si="85"/>
        <v>0.38735125351172073</v>
      </c>
      <c r="G153" s="12">
        <f t="shared" si="86"/>
        <v>3.433624099743534E-2</v>
      </c>
      <c r="I153" s="11">
        <v>2.9587216740271494</v>
      </c>
      <c r="J153" s="11">
        <v>3.2263309953426687</v>
      </c>
      <c r="K153" s="11">
        <v>3.4939403166581875</v>
      </c>
      <c r="L153" s="11">
        <v>3.7615496379737068</v>
      </c>
      <c r="M153" s="11">
        <v>4.0291589592892256</v>
      </c>
      <c r="N153" s="11">
        <v>4.2967682806047449</v>
      </c>
      <c r="O153" s="11">
        <v>4.5643776019202642</v>
      </c>
      <c r="P153" s="11">
        <v>5.1878367671110155</v>
      </c>
      <c r="Q153" s="11">
        <v>6.9401832576171243</v>
      </c>
      <c r="R153" s="11">
        <v>8.6363228800071727</v>
      </c>
      <c r="S153" s="11">
        <v>11.415373788188244</v>
      </c>
      <c r="T153" s="11">
        <v>14.032533563799502</v>
      </c>
      <c r="U153" s="11">
        <v>15.845497557382277</v>
      </c>
      <c r="V153" s="11">
        <v>17.330206535152957</v>
      </c>
      <c r="W153" s="11">
        <v>20.079461773172756</v>
      </c>
      <c r="X153" s="11">
        <v>21.450840077449516</v>
      </c>
      <c r="Y153" s="11">
        <v>20.975366436593603</v>
      </c>
      <c r="Z153" s="11">
        <v>20.214386000057722</v>
      </c>
      <c r="AA153" s="11">
        <v>19.235312804018506</v>
      </c>
      <c r="AB153" s="11">
        <v>17.238596198268905</v>
      </c>
      <c r="AC153" s="11">
        <v>16.232848810893998</v>
      </c>
      <c r="AD153" s="11">
        <v>16.312845402353187</v>
      </c>
      <c r="AE153" s="11">
        <v>18.358910524665369</v>
      </c>
      <c r="AF153" s="11">
        <v>22.644379529434342</v>
      </c>
      <c r="AG153" s="11">
        <v>24.118233000626255</v>
      </c>
      <c r="AH153" s="11">
        <v>22.896603785211944</v>
      </c>
      <c r="AI153" s="11">
        <v>22.175567311919234</v>
      </c>
      <c r="AJ153" s="11">
        <v>20.750834883564561</v>
      </c>
      <c r="AK153" s="11">
        <v>18.70640409895304</v>
      </c>
      <c r="AL153" s="11">
        <v>15.745077087908991</v>
      </c>
      <c r="AM153" s="11">
        <v>13.927102379799008</v>
      </c>
      <c r="AN153" s="11">
        <v>10.491800978128925</v>
      </c>
      <c r="AO153" s="11">
        <v>11.356864199079082</v>
      </c>
      <c r="AP153" s="11">
        <v>11.302540262327742</v>
      </c>
      <c r="AQ153" s="11">
        <v>10.806342771236586</v>
      </c>
      <c r="BN153" s="2"/>
      <c r="BO153" s="2"/>
      <c r="BP153" s="2"/>
      <c r="BQ153" s="2"/>
      <c r="BR153" s="2"/>
      <c r="BS153" s="2"/>
      <c r="BT153" s="2"/>
    </row>
    <row r="154" spans="1:72" x14ac:dyDescent="0.25">
      <c r="B154" s="29" t="s">
        <v>227</v>
      </c>
      <c r="D154" s="12">
        <f t="shared" si="83"/>
        <v>20.537975461631138</v>
      </c>
      <c r="E154" s="12">
        <f t="shared" si="84"/>
        <v>10.838021860558809</v>
      </c>
      <c r="F154" s="12">
        <f t="shared" si="85"/>
        <v>4.9924298439000587</v>
      </c>
      <c r="G154" s="12">
        <f t="shared" si="86"/>
        <v>0.46064031869766392</v>
      </c>
      <c r="I154" s="11">
        <v>5.604702362654729</v>
      </c>
      <c r="J154" s="11">
        <v>6.2872442357243292</v>
      </c>
      <c r="K154" s="11">
        <v>6.9697861087939286</v>
      </c>
      <c r="L154" s="11">
        <v>7.6523279818635288</v>
      </c>
      <c r="M154" s="11">
        <v>8.3348698549331282</v>
      </c>
      <c r="N154" s="11">
        <v>9.0174117280027293</v>
      </c>
      <c r="O154" s="11">
        <v>9.6999536010723286</v>
      </c>
      <c r="P154" s="11">
        <v>11.068614408514122</v>
      </c>
      <c r="Q154" s="11">
        <v>12.518969101087773</v>
      </c>
      <c r="R154" s="11">
        <v>13.844621513944221</v>
      </c>
      <c r="S154" s="11">
        <v>17.411877225878715</v>
      </c>
      <c r="T154" s="11">
        <v>19.792250495086503</v>
      </c>
      <c r="U154" s="11">
        <v>20.537975461631138</v>
      </c>
      <c r="V154" s="11">
        <v>22.418514159440832</v>
      </c>
      <c r="W154" s="11">
        <v>28.905515838557339</v>
      </c>
      <c r="X154" s="11">
        <v>29.678890586655548</v>
      </c>
      <c r="Y154" s="11">
        <v>30.079191390474477</v>
      </c>
      <c r="Z154" s="11">
        <v>30.498716499582727</v>
      </c>
      <c r="AA154" s="11">
        <v>28.680765765309737</v>
      </c>
      <c r="AB154" s="11">
        <v>26.997749437359339</v>
      </c>
      <c r="AC154" s="11">
        <v>25.530405305531197</v>
      </c>
      <c r="AD154" s="11">
        <v>25.736149252856155</v>
      </c>
      <c r="AE154" s="11">
        <v>28.181281512808358</v>
      </c>
      <c r="AF154" s="11">
        <v>32.977539942842895</v>
      </c>
      <c r="AG154" s="11">
        <v>34.589617874920471</v>
      </c>
      <c r="AH154" s="11">
        <v>33.91128476212365</v>
      </c>
      <c r="AI154" s="11">
        <v>32.58432001720908</v>
      </c>
      <c r="AJ154" s="11">
        <v>31.803552585297222</v>
      </c>
      <c r="AK154" s="11">
        <v>29.381184258408869</v>
      </c>
      <c r="AL154" s="11">
        <v>26.647523209324383</v>
      </c>
      <c r="AM154" s="11">
        <v>24.298740629188941</v>
      </c>
      <c r="AN154" s="11">
        <v>18.761143818334734</v>
      </c>
      <c r="AO154" s="11">
        <v>19.650679591361033</v>
      </c>
      <c r="AP154" s="11">
        <v>18.56571320564516</v>
      </c>
      <c r="AQ154" s="11">
        <v>16.967361250559939</v>
      </c>
      <c r="BG154" s="31">
        <f t="shared" ref="BG154:BG171" si="91">U154-R154</f>
        <v>6.6933539476869175</v>
      </c>
      <c r="BH154" s="31">
        <f t="shared" ref="BH154:BH171" si="92">W154-U154</f>
        <v>8.3675403769262005</v>
      </c>
      <c r="BI154" s="31"/>
      <c r="BJ154" s="31"/>
      <c r="BK154" s="31"/>
      <c r="BL154" s="31"/>
      <c r="BM154" s="31"/>
      <c r="BN154" s="2"/>
      <c r="BO154" s="2"/>
      <c r="BP154" s="2"/>
      <c r="BQ154" s="2"/>
      <c r="BR154" s="2"/>
      <c r="BS154" s="2"/>
      <c r="BT154" s="2"/>
    </row>
    <row r="155" spans="1:72" x14ac:dyDescent="0.25">
      <c r="B155" s="29" t="s">
        <v>228</v>
      </c>
      <c r="D155" s="12">
        <f t="shared" si="83"/>
        <v>12.223908278536504</v>
      </c>
      <c r="E155" s="12">
        <f t="shared" si="84"/>
        <v>9.6300208306961963</v>
      </c>
      <c r="F155" s="12">
        <f t="shared" si="85"/>
        <v>-2.6976279900500177</v>
      </c>
      <c r="G155" s="12">
        <f t="shared" si="86"/>
        <v>-0.2801269111953722</v>
      </c>
      <c r="I155" s="11">
        <v>1.8779542009892907</v>
      </c>
      <c r="J155" s="11">
        <v>1.9972764087977932</v>
      </c>
      <c r="K155" s="11">
        <v>2.116598616606296</v>
      </c>
      <c r="L155" s="11">
        <v>2.2359208244147988</v>
      </c>
      <c r="M155" s="11">
        <v>2.3552430322233011</v>
      </c>
      <c r="N155" s="11">
        <v>2.4745652400318039</v>
      </c>
      <c r="O155" s="11">
        <v>2.5938874478403067</v>
      </c>
      <c r="P155" s="11">
        <v>2.7020890099909174</v>
      </c>
      <c r="Q155" s="11">
        <v>4.786052076804741</v>
      </c>
      <c r="R155" s="11">
        <v>6.4826882756275861</v>
      </c>
      <c r="S155" s="11">
        <v>8.6107791246940995</v>
      </c>
      <c r="T155" s="11">
        <v>11.794784387250726</v>
      </c>
      <c r="U155" s="11">
        <v>12.223908278536504</v>
      </c>
      <c r="V155" s="11">
        <v>13.691200885445488</v>
      </c>
      <c r="W155" s="11">
        <v>15.197927811250636</v>
      </c>
      <c r="X155" s="11">
        <v>17.241379310344829</v>
      </c>
      <c r="Y155" s="11">
        <v>15.991902834008098</v>
      </c>
      <c r="Z155" s="11">
        <v>14.002798407060597</v>
      </c>
      <c r="AA155" s="11">
        <v>13.927664974619287</v>
      </c>
      <c r="AB155" s="11">
        <v>12.153382982094758</v>
      </c>
      <c r="AC155" s="11">
        <v>9.5262802884864861</v>
      </c>
      <c r="AD155" s="11">
        <v>10.052029136316337</v>
      </c>
      <c r="AE155" s="11">
        <v>12.324196694384559</v>
      </c>
      <c r="AF155" s="11">
        <v>16.965545033246023</v>
      </c>
      <c r="AG155" s="11">
        <v>18.300948938093086</v>
      </c>
      <c r="AH155" s="11">
        <v>16.065989847715738</v>
      </c>
      <c r="AI155" s="11">
        <v>15.289129546383325</v>
      </c>
      <c r="AJ155" s="11">
        <v>14.113249482244784</v>
      </c>
      <c r="AK155" s="11">
        <v>11.394378237039271</v>
      </c>
      <c r="AL155" s="11">
        <v>9.0107342639721804</v>
      </c>
      <c r="AM155" s="11">
        <v>7.1488604340732689</v>
      </c>
      <c r="AN155" s="11">
        <v>4.798183652875883</v>
      </c>
      <c r="AO155" s="11">
        <v>5.5245869002588091</v>
      </c>
      <c r="AP155" s="11">
        <v>6.3174114021571652</v>
      </c>
      <c r="AQ155" s="11">
        <v>5.3681126547585301</v>
      </c>
      <c r="BG155" s="31">
        <f t="shared" si="91"/>
        <v>5.7412200029089178</v>
      </c>
      <c r="BH155" s="31">
        <f t="shared" si="92"/>
        <v>2.9740195327141326</v>
      </c>
      <c r="BI155" s="31"/>
      <c r="BJ155" s="31"/>
      <c r="BK155" s="31"/>
      <c r="BL155" s="31"/>
      <c r="BM155" s="31"/>
      <c r="BN155" s="2"/>
      <c r="BO155" s="2"/>
      <c r="BP155" s="2"/>
      <c r="BQ155" s="2"/>
      <c r="BR155" s="2"/>
      <c r="BS155" s="2"/>
      <c r="BT155" s="2"/>
    </row>
    <row r="156" spans="1:72" x14ac:dyDescent="0.25">
      <c r="B156" s="29" t="s">
        <v>229</v>
      </c>
      <c r="D156" s="12">
        <f t="shared" si="83"/>
        <v>13.709342970555127</v>
      </c>
      <c r="E156" s="12">
        <f t="shared" si="84"/>
        <v>10.662849847899677</v>
      </c>
      <c r="F156" s="12">
        <f t="shared" si="85"/>
        <v>3.7706570294448696</v>
      </c>
      <c r="G156" s="12">
        <f t="shared" si="86"/>
        <v>0.35362563322483598</v>
      </c>
      <c r="I156" s="11">
        <v>2.7793410342246796</v>
      </c>
      <c r="J156" s="11">
        <v>2.8238663822964747</v>
      </c>
      <c r="K156" s="11">
        <v>2.8683917303682698</v>
      </c>
      <c r="L156" s="11">
        <v>2.9129170784400653</v>
      </c>
      <c r="M156" s="11">
        <v>2.9574424265118604</v>
      </c>
      <c r="N156" s="11">
        <v>3.0019677745836555</v>
      </c>
      <c r="O156" s="11">
        <v>3.0464931226554506</v>
      </c>
      <c r="P156" s="11">
        <v>3.7701765631373467</v>
      </c>
      <c r="Q156" s="11">
        <v>5.1097850645964895</v>
      </c>
      <c r="R156" s="11">
        <v>7.3405117517656597</v>
      </c>
      <c r="S156" s="11">
        <v>8.409143923489621</v>
      </c>
      <c r="T156" s="11">
        <v>11.752074748998899</v>
      </c>
      <c r="U156" s="11">
        <v>13.709342970555127</v>
      </c>
      <c r="V156" s="11">
        <v>13.902119552274351</v>
      </c>
      <c r="W156" s="11">
        <v>15.663663663663664</v>
      </c>
      <c r="X156" s="11">
        <v>18.393160391169413</v>
      </c>
      <c r="Y156" s="11">
        <v>18.578716336457465</v>
      </c>
      <c r="Z156" s="11">
        <v>20.262857142857143</v>
      </c>
      <c r="AA156" s="11">
        <v>19.462242562929056</v>
      </c>
      <c r="AB156" s="11">
        <v>17.999535045914218</v>
      </c>
      <c r="AC156" s="11">
        <v>17.479999999999997</v>
      </c>
      <c r="AD156" s="11">
        <v>15.528860240257838</v>
      </c>
      <c r="AE156" s="11">
        <v>16.829167405306386</v>
      </c>
      <c r="AF156" s="11">
        <v>20.522168646360111</v>
      </c>
      <c r="AG156" s="11">
        <v>21.953675730110778</v>
      </c>
      <c r="AH156" s="11">
        <v>20.35188116400828</v>
      </c>
      <c r="AI156" s="11">
        <v>21.038599042598317</v>
      </c>
      <c r="AJ156" s="11">
        <v>21.211372064276887</v>
      </c>
      <c r="AK156" s="11">
        <v>19.07280647168637</v>
      </c>
      <c r="AL156" s="11">
        <v>18.101731732335725</v>
      </c>
      <c r="AM156" s="11">
        <v>17.116745283018869</v>
      </c>
      <c r="AN156" s="11">
        <v>7.8382994875687988</v>
      </c>
      <c r="AO156" s="11">
        <v>9.7818181818181813</v>
      </c>
      <c r="AP156" s="11">
        <v>11.201664643662216</v>
      </c>
      <c r="AQ156" s="11">
        <v>10.36571296723581</v>
      </c>
      <c r="BG156" s="31">
        <f t="shared" si="91"/>
        <v>6.3688312187894676</v>
      </c>
      <c r="BH156" s="31">
        <f t="shared" si="92"/>
        <v>1.9543206931085368</v>
      </c>
      <c r="BI156" s="31"/>
      <c r="BJ156" s="31"/>
      <c r="BK156" s="31"/>
      <c r="BL156" s="31"/>
      <c r="BM156" s="31"/>
      <c r="BN156" s="2"/>
      <c r="BO156" s="2"/>
      <c r="BP156" s="2"/>
      <c r="BQ156" s="2"/>
      <c r="BR156" s="2"/>
      <c r="BS156" s="2"/>
      <c r="BT156" s="2"/>
    </row>
    <row r="157" spans="1:72" x14ac:dyDescent="0.25">
      <c r="B157" s="29" t="s">
        <v>230</v>
      </c>
      <c r="D157" s="12">
        <f t="shared" si="83"/>
        <v>11.754439995893646</v>
      </c>
      <c r="E157" s="12">
        <f t="shared" si="84"/>
        <v>7.843124371547276</v>
      </c>
      <c r="F157" s="12">
        <f t="shared" si="85"/>
        <v>-1.2044664369301366</v>
      </c>
      <c r="G157" s="12">
        <f t="shared" si="86"/>
        <v>-0.15356972296647667</v>
      </c>
      <c r="I157" s="11">
        <v>0.81987798624990837</v>
      </c>
      <c r="J157" s="11">
        <v>1.3351175925993188</v>
      </c>
      <c r="K157" s="11">
        <v>1.8503571989487291</v>
      </c>
      <c r="L157" s="11">
        <v>2.3655968052981393</v>
      </c>
      <c r="M157" s="11">
        <v>2.8808364116475498</v>
      </c>
      <c r="N157" s="11">
        <v>3.3960760179969602</v>
      </c>
      <c r="O157" s="11">
        <v>3.9113156243463707</v>
      </c>
      <c r="P157" s="11">
        <v>4.1374253692259346</v>
      </c>
      <c r="Q157" s="11">
        <v>4.3464566929133861</v>
      </c>
      <c r="R157" s="11">
        <v>4.8259574905021045</v>
      </c>
      <c r="S157" s="11">
        <v>8.0118391508471127</v>
      </c>
      <c r="T157" s="11">
        <v>9.9667082813150216</v>
      </c>
      <c r="U157" s="11">
        <v>11.754439995893646</v>
      </c>
      <c r="V157" s="11">
        <v>13.924914675767919</v>
      </c>
      <c r="W157" s="11">
        <v>14.039147623180021</v>
      </c>
      <c r="X157" s="11">
        <v>13.782587309394984</v>
      </c>
      <c r="Y157" s="11">
        <v>14.195707816499311</v>
      </c>
      <c r="Z157" s="11">
        <v>13.929646350639581</v>
      </c>
      <c r="AA157" s="11">
        <v>10.865298840321143</v>
      </c>
      <c r="AB157" s="11">
        <v>10.749018938747655</v>
      </c>
      <c r="AC157" s="11">
        <v>10.54997355896351</v>
      </c>
      <c r="AD157" s="11">
        <v>10.088434790074697</v>
      </c>
      <c r="AE157" s="11">
        <v>11.540526033279654</v>
      </c>
      <c r="AF157" s="11">
        <v>17.83177889963207</v>
      </c>
      <c r="AG157" s="11">
        <v>17.764227642276424</v>
      </c>
      <c r="AH157" s="11">
        <v>14.269885239414325</v>
      </c>
      <c r="AI157" s="11">
        <v>13.286240324641167</v>
      </c>
      <c r="AJ157" s="11">
        <v>11.613382899628251</v>
      </c>
      <c r="AK157" s="11">
        <v>11.10462996718921</v>
      </c>
      <c r="AL157" s="11">
        <v>8.0152942009488051</v>
      </c>
      <c r="AM157" s="11">
        <v>6.3188096350170131</v>
      </c>
      <c r="AN157" s="11">
        <v>5.8425943978683312</v>
      </c>
      <c r="AO157" s="11">
        <v>7.3007901022845578</v>
      </c>
      <c r="AP157" s="11">
        <v>9.250351947442514</v>
      </c>
      <c r="AQ157" s="11">
        <v>8.9597353712786578</v>
      </c>
      <c r="BG157" s="31">
        <f t="shared" si="91"/>
        <v>6.9284825053915418</v>
      </c>
      <c r="BH157" s="31">
        <f t="shared" si="92"/>
        <v>2.2847076272863749</v>
      </c>
      <c r="BI157" s="31"/>
      <c r="BJ157" s="31"/>
      <c r="BK157" s="31"/>
      <c r="BL157" s="31"/>
      <c r="BM157" s="31"/>
      <c r="BN157" s="2"/>
      <c r="BO157" s="2"/>
      <c r="BP157" s="2"/>
      <c r="BQ157" s="2"/>
      <c r="BR157" s="2"/>
      <c r="BS157" s="2"/>
      <c r="BT157" s="2"/>
    </row>
    <row r="158" spans="1:72" x14ac:dyDescent="0.25">
      <c r="B158" s="29" t="s">
        <v>231</v>
      </c>
      <c r="D158" s="12">
        <f t="shared" si="83"/>
        <v>18.219450848878644</v>
      </c>
      <c r="E158" s="12">
        <f t="shared" si="84"/>
        <v>9.6510077976769697</v>
      </c>
      <c r="F158" s="12">
        <f t="shared" si="85"/>
        <v>4.7562021322598014</v>
      </c>
      <c r="G158" s="12">
        <f t="shared" si="86"/>
        <v>0.49281921970932768</v>
      </c>
      <c r="I158" s="11">
        <v>2.3773907918555213</v>
      </c>
      <c r="J158" s="11">
        <v>3.4092328350798802</v>
      </c>
      <c r="K158" s="11">
        <v>4.4410748783042386</v>
      </c>
      <c r="L158" s="11">
        <v>5.472916921528598</v>
      </c>
      <c r="M158" s="11">
        <v>6.5047589647529556</v>
      </c>
      <c r="N158" s="11">
        <v>7.536601007977314</v>
      </c>
      <c r="O158" s="11">
        <v>8.5684430512016743</v>
      </c>
      <c r="P158" s="11">
        <v>8.6183618361836185</v>
      </c>
      <c r="Q158" s="11">
        <v>9.8875427826370395</v>
      </c>
      <c r="R158" s="11">
        <v>10.627140410958905</v>
      </c>
      <c r="S158" s="11">
        <v>12.328985892999736</v>
      </c>
      <c r="T158" s="11">
        <v>16.225200506542848</v>
      </c>
      <c r="U158" s="11">
        <v>18.219450848878644</v>
      </c>
      <c r="V158" s="11">
        <v>19.107469977610421</v>
      </c>
      <c r="W158" s="11">
        <v>22.350150714038641</v>
      </c>
      <c r="X158" s="11">
        <v>25.672867842474023</v>
      </c>
      <c r="Y158" s="11">
        <v>25.719424460431657</v>
      </c>
      <c r="Z158" s="11">
        <v>23.778412957669797</v>
      </c>
      <c r="AA158" s="11">
        <v>22.011022870285984</v>
      </c>
      <c r="AB158" s="11">
        <v>21.238938053097346</v>
      </c>
      <c r="AC158" s="11">
        <v>22.975652981138445</v>
      </c>
      <c r="AD158" s="11">
        <v>24.628320740921271</v>
      </c>
      <c r="AE158" s="11">
        <v>24.82466697099224</v>
      </c>
      <c r="AF158" s="11">
        <v>28.243048403707519</v>
      </c>
      <c r="AG158" s="11">
        <v>26.467575447167285</v>
      </c>
      <c r="AH158" s="11">
        <v>23.551335870375457</v>
      </c>
      <c r="AI158" s="11">
        <v>22.059724349157737</v>
      </c>
      <c r="AJ158" s="11">
        <v>19.741476344359324</v>
      </c>
      <c r="AK158" s="11">
        <v>18.509598356591344</v>
      </c>
      <c r="AL158" s="11">
        <v>14.35169228648239</v>
      </c>
      <c r="AM158" s="11">
        <v>13.371696088949575</v>
      </c>
      <c r="AN158" s="11">
        <v>10.699562377116763</v>
      </c>
      <c r="AO158" s="11">
        <v>11.123155676001204</v>
      </c>
      <c r="AP158" s="11">
        <v>11.420444750905014</v>
      </c>
      <c r="AQ158" s="11">
        <v>11.859037259244724</v>
      </c>
      <c r="BG158" s="31">
        <f t="shared" si="91"/>
        <v>7.592310437919739</v>
      </c>
      <c r="BH158" s="31">
        <f t="shared" si="92"/>
        <v>4.1306998651599969</v>
      </c>
      <c r="BI158" s="31"/>
      <c r="BJ158" s="31"/>
      <c r="BK158" s="31"/>
      <c r="BL158" s="31"/>
      <c r="BM158" s="31"/>
      <c r="BN158" s="2"/>
      <c r="BO158" s="2"/>
      <c r="BP158" s="2"/>
      <c r="BQ158" s="2"/>
      <c r="BR158" s="2"/>
      <c r="BS158" s="2"/>
      <c r="BT158" s="2"/>
    </row>
    <row r="159" spans="1:72" x14ac:dyDescent="0.25">
      <c r="B159" s="29" t="s">
        <v>232</v>
      </c>
      <c r="D159" s="12">
        <f t="shared" si="83"/>
        <v>12.412587412587417</v>
      </c>
      <c r="E159" s="12">
        <f t="shared" si="84"/>
        <v>9.2302788904730697</v>
      </c>
      <c r="F159" s="12">
        <f t="shared" si="85"/>
        <v>4.3541732198430267</v>
      </c>
      <c r="G159" s="12">
        <f t="shared" si="86"/>
        <v>0.4717271570566669</v>
      </c>
      <c r="I159" s="11">
        <v>2.9915315005659493</v>
      </c>
      <c r="J159" s="11">
        <v>3.0233276708240155</v>
      </c>
      <c r="K159" s="11">
        <v>3.0551238410820818</v>
      </c>
      <c r="L159" s="11">
        <v>3.0869200113401485</v>
      </c>
      <c r="M159" s="11">
        <v>3.1187161815982147</v>
      </c>
      <c r="N159" s="11">
        <v>3.150512351856281</v>
      </c>
      <c r="O159" s="11">
        <v>3.1823085221143472</v>
      </c>
      <c r="P159" s="11">
        <v>3.5177919090786092</v>
      </c>
      <c r="Q159" s="11">
        <v>4.4678055190538766</v>
      </c>
      <c r="R159" s="11">
        <v>5.4923499411533934</v>
      </c>
      <c r="S159" s="11">
        <v>7.4767578892235163</v>
      </c>
      <c r="T159" s="11">
        <v>10.31715210355987</v>
      </c>
      <c r="U159" s="11">
        <v>12.412587412587417</v>
      </c>
      <c r="V159" s="11">
        <v>12.615051434759069</v>
      </c>
      <c r="W159" s="11">
        <v>15.984200131665569</v>
      </c>
      <c r="X159" s="11">
        <v>15.642094295389425</v>
      </c>
      <c r="Y159" s="11">
        <v>17.732366512854316</v>
      </c>
      <c r="Z159" s="11">
        <v>18.788819875776397</v>
      </c>
      <c r="AA159" s="11">
        <v>20.640120967741939</v>
      </c>
      <c r="AB159" s="11">
        <v>17.646329365079364</v>
      </c>
      <c r="AC159" s="11">
        <v>16.766760632430444</v>
      </c>
      <c r="AD159" s="11">
        <v>15.945844302369311</v>
      </c>
      <c r="AE159" s="11">
        <v>16.662585700293832</v>
      </c>
      <c r="AF159" s="11">
        <v>19.835907335907336</v>
      </c>
      <c r="AG159" s="11">
        <v>23.353510895883776</v>
      </c>
      <c r="AH159" s="11">
        <v>22.439668627686395</v>
      </c>
      <c r="AI159" s="11">
        <v>24.015748031496063</v>
      </c>
      <c r="AJ159" s="11">
        <v>20.861888721105821</v>
      </c>
      <c r="AK159" s="11">
        <v>17.943710511200457</v>
      </c>
      <c r="AL159" s="11">
        <v>15.554238292827502</v>
      </c>
      <c r="AM159" s="11">
        <v>13.565453312231515</v>
      </c>
      <c r="AN159" s="11">
        <v>8.7878118790019872</v>
      </c>
      <c r="AO159" s="11">
        <v>10.063776888984973</v>
      </c>
      <c r="AP159" s="11">
        <v>10.552032435804138</v>
      </c>
      <c r="AQ159" s="11">
        <v>10.531163647528402</v>
      </c>
      <c r="BG159" s="31">
        <f t="shared" si="91"/>
        <v>6.9202374714340236</v>
      </c>
      <c r="BH159" s="31">
        <f t="shared" si="92"/>
        <v>3.5716127190781517</v>
      </c>
      <c r="BI159" s="31"/>
      <c r="BJ159" s="31"/>
      <c r="BK159" s="31"/>
      <c r="BL159" s="31"/>
      <c r="BM159" s="31"/>
      <c r="BN159" s="2"/>
      <c r="BO159" s="2"/>
      <c r="BP159" s="2"/>
      <c r="BQ159" s="2"/>
      <c r="BR159" s="2"/>
      <c r="BS159" s="2"/>
      <c r="BT159" s="2"/>
    </row>
    <row r="160" spans="1:72" x14ac:dyDescent="0.25">
      <c r="B160" s="29" t="s">
        <v>233</v>
      </c>
      <c r="D160" s="12">
        <f t="shared" si="83"/>
        <v>13.720919808149175</v>
      </c>
      <c r="E160" s="12">
        <f t="shared" si="84"/>
        <v>9.4556836811594636</v>
      </c>
      <c r="F160" s="12">
        <f t="shared" si="85"/>
        <v>-0.62983570274669809</v>
      </c>
      <c r="G160" s="12">
        <f t="shared" si="86"/>
        <v>-6.660921874974006E-2</v>
      </c>
      <c r="I160" s="11">
        <v>3.6735809789148504</v>
      </c>
      <c r="J160" s="11">
        <v>3.7721901702606604</v>
      </c>
      <c r="K160" s="11">
        <v>3.8707993616064704</v>
      </c>
      <c r="L160" s="11">
        <v>3.96940855295228</v>
      </c>
      <c r="M160" s="11">
        <v>4.06801774429809</v>
      </c>
      <c r="N160" s="11">
        <v>4.1666269356439001</v>
      </c>
      <c r="O160" s="11">
        <v>4.2652361269897101</v>
      </c>
      <c r="P160" s="11">
        <v>4.5276815071536483</v>
      </c>
      <c r="Q160" s="11">
        <v>6.029837452683144</v>
      </c>
      <c r="R160" s="11">
        <v>7.6585833675846011</v>
      </c>
      <c r="S160" s="11">
        <v>10.655061841502521</v>
      </c>
      <c r="T160" s="11">
        <v>13.95539745519223</v>
      </c>
      <c r="U160" s="11">
        <v>13.720919808149175</v>
      </c>
      <c r="V160" s="11">
        <v>14.090728389063123</v>
      </c>
      <c r="W160" s="11">
        <v>16.26591230551627</v>
      </c>
      <c r="X160" s="11">
        <v>16.594114574264321</v>
      </c>
      <c r="Y160" s="11">
        <v>15.167954170644908</v>
      </c>
      <c r="Z160" s="11">
        <v>14.971298328549725</v>
      </c>
      <c r="AA160" s="11">
        <v>15.107884490590523</v>
      </c>
      <c r="AB160" s="11">
        <v>14.179583969159102</v>
      </c>
      <c r="AC160" s="11">
        <v>13.091084105402476</v>
      </c>
      <c r="AD160" s="11">
        <v>13.158626166368871</v>
      </c>
      <c r="AE160" s="11">
        <v>15.659867674118155</v>
      </c>
      <c r="AF160" s="11">
        <v>19.533674736188704</v>
      </c>
      <c r="AG160" s="11">
        <v>19.713219406796306</v>
      </c>
      <c r="AH160" s="11">
        <v>20.18319520996074</v>
      </c>
      <c r="AI160" s="11">
        <v>19.574052364204768</v>
      </c>
      <c r="AJ160" s="11">
        <v>18.636693255982596</v>
      </c>
      <c r="AK160" s="11">
        <v>16.866447829454501</v>
      </c>
      <c r="AL160" s="11">
        <v>15.01852793722299</v>
      </c>
      <c r="AM160" s="11">
        <v>12.556882821387941</v>
      </c>
      <c r="AN160" s="11">
        <v>9.3077558644968938</v>
      </c>
      <c r="AO160" s="11">
        <v>9.3767487409065495</v>
      </c>
      <c r="AP160" s="11">
        <v>9.7776413614350997</v>
      </c>
      <c r="AQ160" s="11">
        <v>9.3163111036452211</v>
      </c>
      <c r="BG160" s="31">
        <f t="shared" si="91"/>
        <v>6.0623364405645734</v>
      </c>
      <c r="BH160" s="31">
        <f t="shared" si="92"/>
        <v>2.5449924973670957</v>
      </c>
      <c r="BI160" s="31"/>
      <c r="BJ160" s="31"/>
      <c r="BK160" s="31"/>
      <c r="BL160" s="31"/>
      <c r="BM160" s="31"/>
      <c r="BN160" s="2"/>
      <c r="BO160" s="2"/>
      <c r="BP160" s="2"/>
      <c r="BQ160" s="2"/>
      <c r="BR160" s="2"/>
      <c r="BS160" s="2"/>
      <c r="BT160" s="2"/>
    </row>
    <row r="161" spans="1:72" x14ac:dyDescent="0.25">
      <c r="B161" s="29" t="s">
        <v>234</v>
      </c>
      <c r="D161" s="12">
        <f t="shared" si="83"/>
        <v>12.157397018753006</v>
      </c>
      <c r="E161" s="12">
        <f t="shared" si="84"/>
        <v>9.1515319161137114</v>
      </c>
      <c r="F161" s="12">
        <f t="shared" si="85"/>
        <v>3.2370802988012386</v>
      </c>
      <c r="G161" s="12">
        <f t="shared" si="86"/>
        <v>0.35372004692476633</v>
      </c>
      <c r="I161" s="11">
        <v>3.4819583763322193</v>
      </c>
      <c r="J161" s="11">
        <v>3.4026094973833985</v>
      </c>
      <c r="K161" s="11">
        <v>3.3232606184345781</v>
      </c>
      <c r="L161" s="11">
        <v>3.2439117394857573</v>
      </c>
      <c r="M161" s="11">
        <v>3.1645628605369365</v>
      </c>
      <c r="N161" s="11">
        <v>3.0852139815881161</v>
      </c>
      <c r="O161" s="11">
        <v>3.0058651026392953</v>
      </c>
      <c r="P161" s="11">
        <v>4.2397503497255995</v>
      </c>
      <c r="Q161" s="11">
        <v>5.2844650761092522</v>
      </c>
      <c r="R161" s="11">
        <v>6.7251776868404054</v>
      </c>
      <c r="S161" s="11">
        <v>8.453266277887753</v>
      </c>
      <c r="T161" s="11">
        <v>10.378644149319937</v>
      </c>
      <c r="U161" s="11">
        <v>12.157397018753006</v>
      </c>
      <c r="V161" s="11">
        <v>13.565337147094656</v>
      </c>
      <c r="W161" s="11">
        <v>15.994491963032598</v>
      </c>
      <c r="X161" s="11">
        <v>18.162018592297478</v>
      </c>
      <c r="Y161" s="11">
        <v>18.039588784058772</v>
      </c>
      <c r="Z161" s="11">
        <v>17.084510660159257</v>
      </c>
      <c r="AA161" s="11">
        <v>17.348819593485665</v>
      </c>
      <c r="AB161" s="11">
        <v>16.562780492669791</v>
      </c>
      <c r="AC161" s="11">
        <v>15.394477317554244</v>
      </c>
      <c r="AD161" s="11">
        <v>15.076354679802956</v>
      </c>
      <c r="AE161" s="11">
        <v>17.697855846131201</v>
      </c>
      <c r="AF161" s="11">
        <v>20.417407398387844</v>
      </c>
      <c r="AG161" s="11">
        <v>21.431760678672426</v>
      </c>
      <c r="AH161" s="11">
        <v>20.877162151984539</v>
      </c>
      <c r="AI161" s="11">
        <v>20.137058513442277</v>
      </c>
      <c r="AJ161" s="11">
        <v>19.832263202428948</v>
      </c>
      <c r="AK161" s="11">
        <v>18.182491117252273</v>
      </c>
      <c r="AL161" s="11">
        <v>15.40741460570429</v>
      </c>
      <c r="AM161" s="11">
        <v>13.805818268885428</v>
      </c>
      <c r="AN161" s="11">
        <v>10.029382957884428</v>
      </c>
      <c r="AO161" s="11">
        <v>10.43524237544762</v>
      </c>
      <c r="AP161" s="11">
        <v>10.981579134053774</v>
      </c>
      <c r="AQ161" s="11">
        <v>10.499509368721091</v>
      </c>
      <c r="BG161" s="31">
        <f t="shared" si="91"/>
        <v>5.4322193319126004</v>
      </c>
      <c r="BH161" s="31">
        <f t="shared" si="92"/>
        <v>3.8370949442795919</v>
      </c>
      <c r="BI161" s="31"/>
      <c r="BJ161" s="31"/>
      <c r="BK161" s="31"/>
      <c r="BL161" s="31"/>
      <c r="BM161" s="31"/>
      <c r="BN161" s="2"/>
      <c r="BO161" s="2"/>
      <c r="BP161" s="2"/>
      <c r="BQ161" s="2"/>
      <c r="BR161" s="2"/>
      <c r="BS161" s="2"/>
      <c r="BT161" s="2"/>
    </row>
    <row r="162" spans="1:72" x14ac:dyDescent="0.25">
      <c r="B162" s="29" t="s">
        <v>235</v>
      </c>
      <c r="D162" s="12">
        <f t="shared" si="83"/>
        <v>19.153958075119899</v>
      </c>
      <c r="E162" s="12">
        <f t="shared" si="84"/>
        <v>15.522281534031753</v>
      </c>
      <c r="F162" s="12">
        <f t="shared" si="85"/>
        <v>-6.6213517244815012</v>
      </c>
      <c r="G162" s="12">
        <f t="shared" si="86"/>
        <v>-0.42657077891317391</v>
      </c>
      <c r="I162" s="11">
        <v>1.4364733799168552</v>
      </c>
      <c r="J162" s="11">
        <v>1.8023405734454037</v>
      </c>
      <c r="K162" s="11">
        <v>2.1682077669739521</v>
      </c>
      <c r="L162" s="11">
        <v>2.5340749605025001</v>
      </c>
      <c r="M162" s="11">
        <v>2.8999421540310486</v>
      </c>
      <c r="N162" s="11">
        <v>3.2658093475595971</v>
      </c>
      <c r="O162" s="11">
        <v>3.6316765410881455</v>
      </c>
      <c r="P162" s="11">
        <v>3.8328081093072734</v>
      </c>
      <c r="Q162" s="11">
        <v>6.1287453130805858</v>
      </c>
      <c r="R162" s="11">
        <v>7.9919154020524168</v>
      </c>
      <c r="S162" s="11">
        <v>12.233814019587323</v>
      </c>
      <c r="T162" s="11">
        <v>15.393681453593059</v>
      </c>
      <c r="U162" s="11">
        <v>19.153958075119899</v>
      </c>
      <c r="V162" s="11">
        <v>21.073261580440477</v>
      </c>
      <c r="W162" s="11">
        <v>21.738330700482571</v>
      </c>
      <c r="X162" s="11">
        <v>22.315503665490091</v>
      </c>
      <c r="Y162" s="11">
        <v>21.154152548673881</v>
      </c>
      <c r="Z162" s="11">
        <v>20.243404032574666</v>
      </c>
      <c r="AA162" s="11">
        <v>18.559355012522577</v>
      </c>
      <c r="AB162" s="11">
        <v>14.151712887438821</v>
      </c>
      <c r="AC162" s="11">
        <v>12.532606350638398</v>
      </c>
      <c r="AD162" s="11">
        <v>12.200036460981952</v>
      </c>
      <c r="AE162" s="11">
        <v>13.534698096413907</v>
      </c>
      <c r="AF162" s="11">
        <v>19.179822003123412</v>
      </c>
      <c r="AG162" s="11">
        <v>21.171267234744874</v>
      </c>
      <c r="AH162" s="11">
        <v>19.745889524369083</v>
      </c>
      <c r="AI162" s="11">
        <v>18.793016919988528</v>
      </c>
      <c r="AJ162" s="11">
        <v>16.932184669759224</v>
      </c>
      <c r="AK162" s="11">
        <v>14.20387164283223</v>
      </c>
      <c r="AL162" s="11">
        <v>10.547101668932907</v>
      </c>
      <c r="AM162" s="11">
        <v>8.7215464593953449</v>
      </c>
      <c r="AN162" s="11">
        <v>8.4040711878162497</v>
      </c>
      <c r="AO162" s="11">
        <v>9.614710033201991</v>
      </c>
      <c r="AP162" s="11">
        <v>9.2731293244881936</v>
      </c>
      <c r="AQ162" s="11">
        <v>9.1526565658148336</v>
      </c>
      <c r="BG162" s="31">
        <f t="shared" si="91"/>
        <v>11.162042673067482</v>
      </c>
      <c r="BH162" s="31">
        <f t="shared" si="92"/>
        <v>2.584372625362672</v>
      </c>
      <c r="BI162" s="31"/>
      <c r="BJ162" s="31"/>
      <c r="BK162" s="31"/>
      <c r="BL162" s="31"/>
      <c r="BM162" s="31"/>
      <c r="BN162" s="2"/>
      <c r="BO162" s="2"/>
      <c r="BP162" s="2"/>
      <c r="BQ162" s="2"/>
      <c r="BR162" s="2"/>
      <c r="BS162" s="2"/>
      <c r="BT162" s="2"/>
    </row>
    <row r="163" spans="1:72" x14ac:dyDescent="0.25">
      <c r="B163" s="29" t="s">
        <v>236</v>
      </c>
      <c r="D163" s="12">
        <f t="shared" si="83"/>
        <v>16.762759311099163</v>
      </c>
      <c r="E163" s="12">
        <f t="shared" si="84"/>
        <v>13.474618435300503</v>
      </c>
      <c r="F163" s="12">
        <f t="shared" si="85"/>
        <v>-2.511774724139471</v>
      </c>
      <c r="G163" s="12">
        <f t="shared" si="86"/>
        <v>-0.18640785534669985</v>
      </c>
      <c r="I163" s="11">
        <v>2.2014064128490856</v>
      </c>
      <c r="J163" s="11">
        <v>2.3825288233406812</v>
      </c>
      <c r="K163" s="11">
        <v>2.5636512338322768</v>
      </c>
      <c r="L163" s="11">
        <v>2.7447736443238728</v>
      </c>
      <c r="M163" s="11">
        <v>2.9258960548154684</v>
      </c>
      <c r="N163" s="11">
        <v>3.107018465307064</v>
      </c>
      <c r="O163" s="11">
        <v>3.2881408757986597</v>
      </c>
      <c r="P163" s="11">
        <v>3.6620648142754519</v>
      </c>
      <c r="Q163" s="11">
        <v>4.7572348812614162</v>
      </c>
      <c r="R163" s="11">
        <v>6.6379391100702581</v>
      </c>
      <c r="S163" s="11">
        <v>9.7030782827807975</v>
      </c>
      <c r="T163" s="11">
        <v>13.342030136312935</v>
      </c>
      <c r="U163" s="11">
        <v>16.762759311099163</v>
      </c>
      <c r="V163" s="11">
        <v>17.272543580888701</v>
      </c>
      <c r="W163" s="11">
        <v>19.492615747032712</v>
      </c>
      <c r="X163" s="11">
        <v>20.797958038413498</v>
      </c>
      <c r="Y163" s="11">
        <v>19.531670554458998</v>
      </c>
      <c r="Z163" s="11">
        <v>18.93270349832272</v>
      </c>
      <c r="AA163" s="11">
        <v>17.134981623788839</v>
      </c>
      <c r="AB163" s="11">
        <v>15.454904023139632</v>
      </c>
      <c r="AC163" s="11">
        <v>14.250984586959692</v>
      </c>
      <c r="AD163" s="11">
        <v>15.628252549999203</v>
      </c>
      <c r="AE163" s="11">
        <v>19.110223466322793</v>
      </c>
      <c r="AF163" s="11">
        <v>23.574968055598841</v>
      </c>
      <c r="AG163" s="11">
        <v>24.589509254281545</v>
      </c>
      <c r="AH163" s="11">
        <v>22.475800502807591</v>
      </c>
      <c r="AI163" s="11">
        <v>21.671268882621341</v>
      </c>
      <c r="AJ163" s="11">
        <v>19.961952338769404</v>
      </c>
      <c r="AK163" s="11">
        <v>16.542461129149917</v>
      </c>
      <c r="AL163" s="11">
        <v>13.722900538125412</v>
      </c>
      <c r="AM163" s="11">
        <v>11.507616125733355</v>
      </c>
      <c r="AN163" s="11">
        <v>9.2718107997841628</v>
      </c>
      <c r="AO163" s="11">
        <v>10.307706109267066</v>
      </c>
      <c r="AP163" s="11">
        <v>10.811047019751793</v>
      </c>
      <c r="AQ163" s="11">
        <v>9.9918339488342038</v>
      </c>
      <c r="BG163" s="31">
        <f t="shared" si="91"/>
        <v>10.124820201028905</v>
      </c>
      <c r="BH163" s="31">
        <f t="shared" si="92"/>
        <v>2.7298564359335487</v>
      </c>
      <c r="BI163" s="31"/>
      <c r="BJ163" s="31"/>
      <c r="BK163" s="31"/>
      <c r="BL163" s="31"/>
      <c r="BM163" s="31"/>
      <c r="BN163" s="2"/>
      <c r="BO163" s="2"/>
      <c r="BP163" s="2"/>
      <c r="BQ163" s="2"/>
      <c r="BR163" s="2"/>
      <c r="BS163" s="2"/>
      <c r="BT163" s="2"/>
    </row>
    <row r="164" spans="1:72" x14ac:dyDescent="0.25">
      <c r="B164" s="29" t="s">
        <v>237</v>
      </c>
      <c r="D164" s="12">
        <f t="shared" si="83"/>
        <v>17.387698686938492</v>
      </c>
      <c r="E164" s="12">
        <f t="shared" si="84"/>
        <v>12.324407547697987</v>
      </c>
      <c r="F164" s="12">
        <f t="shared" si="85"/>
        <v>7.447678586063379</v>
      </c>
      <c r="G164" s="12">
        <f t="shared" si="86"/>
        <v>0.60430317297114156</v>
      </c>
      <c r="I164" s="11">
        <v>5.7289599182159767</v>
      </c>
      <c r="J164" s="11">
        <v>5.6180151217200649</v>
      </c>
      <c r="K164" s="11">
        <v>5.5070703252241531</v>
      </c>
      <c r="L164" s="11">
        <v>5.3961255287282412</v>
      </c>
      <c r="M164" s="11">
        <v>5.2851807322323294</v>
      </c>
      <c r="N164" s="11">
        <v>5.1742359357364176</v>
      </c>
      <c r="O164" s="11">
        <v>5.0632911392405058</v>
      </c>
      <c r="P164" s="11">
        <v>8.4741068955967869</v>
      </c>
      <c r="Q164" s="11">
        <v>10.25996533795494</v>
      </c>
      <c r="R164" s="11">
        <v>13.477831121152215</v>
      </c>
      <c r="S164" s="11">
        <v>14.981404813697283</v>
      </c>
      <c r="T164" s="11">
        <v>16.511011987733479</v>
      </c>
      <c r="U164" s="11">
        <v>17.387698686938492</v>
      </c>
      <c r="V164" s="11">
        <v>16.339249424197263</v>
      </c>
      <c r="W164" s="11">
        <v>26.529219006007644</v>
      </c>
      <c r="X164" s="11">
        <v>26.994974874371859</v>
      </c>
      <c r="Y164" s="11">
        <v>27.415108350772975</v>
      </c>
      <c r="Z164" s="11">
        <v>26.431352524414372</v>
      </c>
      <c r="AA164" s="11">
        <v>26.223776223776223</v>
      </c>
      <c r="AB164" s="11">
        <v>26.631837738168404</v>
      </c>
      <c r="AC164" s="11">
        <v>24.835377273001871</v>
      </c>
      <c r="AD164" s="11">
        <v>24.006661908160837</v>
      </c>
      <c r="AE164" s="11">
        <v>25.888415067519542</v>
      </c>
      <c r="AF164" s="11">
        <v>29.95456134218805</v>
      </c>
      <c r="AG164" s="11">
        <v>31.635581061692974</v>
      </c>
      <c r="AH164" s="11">
        <v>30.799635147461235</v>
      </c>
      <c r="AI164" s="11">
        <v>30.230597868625441</v>
      </c>
      <c r="AJ164" s="11">
        <v>29.29041436955362</v>
      </c>
      <c r="AK164" s="11">
        <v>29.043173862310386</v>
      </c>
      <c r="AL164" s="11">
        <v>25.224815025611843</v>
      </c>
      <c r="AM164" s="11">
        <v>23.764550845596311</v>
      </c>
      <c r="AN164" s="11">
        <v>14.497094590546936</v>
      </c>
      <c r="AO164" s="11">
        <v>19.157601115760112</v>
      </c>
      <c r="AP164" s="11">
        <v>17.364051245395061</v>
      </c>
      <c r="AQ164" s="11">
        <v>17.104624183888198</v>
      </c>
      <c r="BG164" s="31">
        <f t="shared" si="91"/>
        <v>3.9098675657862767</v>
      </c>
      <c r="BH164" s="31">
        <f t="shared" si="92"/>
        <v>9.1415203190691514</v>
      </c>
      <c r="BI164" s="31"/>
      <c r="BJ164" s="31"/>
      <c r="BK164" s="31"/>
      <c r="BL164" s="31"/>
      <c r="BM164" s="31"/>
      <c r="BN164" s="2"/>
      <c r="BO164" s="2"/>
      <c r="BP164" s="2"/>
      <c r="BQ164" s="2"/>
      <c r="BR164" s="2"/>
      <c r="BS164" s="2"/>
      <c r="BT164" s="2"/>
    </row>
    <row r="165" spans="1:72" x14ac:dyDescent="0.25">
      <c r="B165" s="29" t="s">
        <v>238</v>
      </c>
      <c r="D165" s="12">
        <f t="shared" si="83"/>
        <v>7.5186056866611537</v>
      </c>
      <c r="E165" s="12">
        <f t="shared" si="84"/>
        <v>5.8310107094556827</v>
      </c>
      <c r="F165" s="12">
        <f t="shared" si="85"/>
        <v>4.7696893829662486</v>
      </c>
      <c r="G165" s="12">
        <f t="shared" si="86"/>
        <v>0.8179867300246294</v>
      </c>
      <c r="I165" s="11">
        <v>1.4299537386880956</v>
      </c>
      <c r="J165" s="11">
        <v>1.4728939451076581</v>
      </c>
      <c r="K165" s="11">
        <v>1.5158341515272207</v>
      </c>
      <c r="L165" s="11">
        <v>1.5587743579467832</v>
      </c>
      <c r="M165" s="11">
        <v>1.6017145643663457</v>
      </c>
      <c r="N165" s="11">
        <v>1.6446547707859083</v>
      </c>
      <c r="O165" s="11">
        <v>1.6875949772054708</v>
      </c>
      <c r="P165" s="11">
        <v>1.8550806909415296</v>
      </c>
      <c r="Q165" s="11">
        <v>2.5378284003990683</v>
      </c>
      <c r="R165" s="11">
        <v>3.403042621851557</v>
      </c>
      <c r="S165" s="11">
        <v>5.0087312066101619</v>
      </c>
      <c r="T165" s="11">
        <v>6.119676549865229</v>
      </c>
      <c r="U165" s="11">
        <v>7.5186056866611537</v>
      </c>
      <c r="V165" s="11">
        <v>9.9020473540464504</v>
      </c>
      <c r="W165" s="11">
        <v>11.602683031254461</v>
      </c>
      <c r="X165" s="11">
        <v>12.984610380369597</v>
      </c>
      <c r="Y165" s="11">
        <v>13.454990865304767</v>
      </c>
      <c r="Z165" s="11">
        <v>12.739884393063583</v>
      </c>
      <c r="AA165" s="11">
        <v>12.427961358265268</v>
      </c>
      <c r="AB165" s="11">
        <v>12.319665514457807</v>
      </c>
      <c r="AC165" s="11">
        <v>12.288295069627402</v>
      </c>
      <c r="AD165" s="11">
        <v>12.463718989004468</v>
      </c>
      <c r="AE165" s="11">
        <v>16.243182682957766</v>
      </c>
      <c r="AF165" s="11">
        <v>18.340482177192719</v>
      </c>
      <c r="AG165" s="11">
        <v>19.933236945058685</v>
      </c>
      <c r="AH165" s="11">
        <v>18.042957384905009</v>
      </c>
      <c r="AI165" s="11">
        <v>18.738156761412576</v>
      </c>
      <c r="AJ165" s="11">
        <v>18.552702849095439</v>
      </c>
      <c r="AK165" s="11">
        <v>17.544160521351401</v>
      </c>
      <c r="AL165" s="11">
        <v>16.398156370248213</v>
      </c>
      <c r="AM165" s="11">
        <v>14.958625079567154</v>
      </c>
      <c r="AN165" s="11">
        <v>11.031812473838425</v>
      </c>
      <c r="AO165" s="11">
        <v>12.148709545268332</v>
      </c>
      <c r="AP165" s="11">
        <v>12.630414163768576</v>
      </c>
      <c r="AQ165" s="11">
        <v>13.463098134630981</v>
      </c>
      <c r="BG165" s="31">
        <f t="shared" si="91"/>
        <v>4.1155630648095967</v>
      </c>
      <c r="BH165" s="31">
        <f t="shared" si="92"/>
        <v>4.0840773445933074</v>
      </c>
      <c r="BI165" s="31"/>
      <c r="BJ165" s="31"/>
      <c r="BK165" s="31"/>
      <c r="BL165" s="31"/>
      <c r="BM165" s="31"/>
      <c r="BN165" s="2"/>
      <c r="BO165" s="2"/>
      <c r="BP165" s="2"/>
      <c r="BQ165" s="2"/>
      <c r="BR165" s="2"/>
      <c r="BS165" s="2"/>
      <c r="BT165" s="2"/>
    </row>
    <row r="166" spans="1:72" x14ac:dyDescent="0.25">
      <c r="B166" s="29" t="s">
        <v>239</v>
      </c>
      <c r="D166" s="12">
        <f t="shared" si="83"/>
        <v>14.506487826213734</v>
      </c>
      <c r="E166" s="12">
        <f t="shared" si="84"/>
        <v>9.8864214300499569</v>
      </c>
      <c r="F166" s="12">
        <f t="shared" si="85"/>
        <v>-2.2743916422095491</v>
      </c>
      <c r="G166" s="12">
        <f t="shared" si="86"/>
        <v>-0.23005206264993869</v>
      </c>
      <c r="I166" s="11">
        <v>3.1752917776860436</v>
      </c>
      <c r="J166" s="11">
        <v>3.4160875474323324</v>
      </c>
      <c r="K166" s="11">
        <v>3.6568833171786217</v>
      </c>
      <c r="L166" s="11">
        <v>3.8976790869249109</v>
      </c>
      <c r="M166" s="11">
        <v>4.1384748566712002</v>
      </c>
      <c r="N166" s="11">
        <v>4.3792706264174885</v>
      </c>
      <c r="O166" s="11">
        <v>4.6200663961637778</v>
      </c>
      <c r="P166" s="11">
        <v>5.2444186366345251</v>
      </c>
      <c r="Q166" s="11">
        <v>8.2848392036753449</v>
      </c>
      <c r="R166" s="11">
        <v>10.375648861995886</v>
      </c>
      <c r="S166" s="11">
        <v>12.53460936559528</v>
      </c>
      <c r="T166" s="11">
        <v>14.352741409356987</v>
      </c>
      <c r="U166" s="11">
        <v>14.506487826213734</v>
      </c>
      <c r="V166" s="11">
        <v>16.711915535444948</v>
      </c>
      <c r="W166" s="11">
        <v>19.390147449296652</v>
      </c>
      <c r="X166" s="11">
        <v>21.091625113327286</v>
      </c>
      <c r="Y166" s="11">
        <v>19.34451449842722</v>
      </c>
      <c r="Z166" s="11">
        <v>16.433519312147919</v>
      </c>
      <c r="AA166" s="11">
        <v>16.1367951014733</v>
      </c>
      <c r="AB166" s="11">
        <v>12.991493508203625</v>
      </c>
      <c r="AC166" s="11">
        <v>12.232096184004185</v>
      </c>
      <c r="AD166" s="11">
        <v>11.826705300317588</v>
      </c>
      <c r="AE166" s="11">
        <v>12.970632999825343</v>
      </c>
      <c r="AF166" s="11">
        <v>17.776875169239101</v>
      </c>
      <c r="AG166" s="11">
        <v>20.567537434212895</v>
      </c>
      <c r="AH166" s="11">
        <v>20.468956175484898</v>
      </c>
      <c r="AI166" s="11">
        <v>20.201478574362248</v>
      </c>
      <c r="AJ166" s="11">
        <v>18.073027839593077</v>
      </c>
      <c r="AK166" s="11">
        <v>16.838915222628021</v>
      </c>
      <c r="AL166" s="11">
        <v>12.902149461289245</v>
      </c>
      <c r="AM166" s="11">
        <v>11.432969348856906</v>
      </c>
      <c r="AN166" s="11">
        <v>7.2283713575784949</v>
      </c>
      <c r="AO166" s="11">
        <v>7.111449433588076</v>
      </c>
      <c r="AP166" s="11">
        <v>7.2234273318872013</v>
      </c>
      <c r="AQ166" s="11">
        <v>6.4682953925127133</v>
      </c>
      <c r="BG166" s="31">
        <f t="shared" si="91"/>
        <v>4.1308389642178476</v>
      </c>
      <c r="BH166" s="31">
        <f t="shared" si="92"/>
        <v>4.8836596230829183</v>
      </c>
      <c r="BI166" s="31"/>
      <c r="BJ166" s="31"/>
      <c r="BK166" s="31"/>
      <c r="BL166" s="31"/>
      <c r="BM166" s="31"/>
      <c r="BN166" s="2"/>
      <c r="BO166" s="2"/>
      <c r="BP166" s="2"/>
      <c r="BQ166" s="2"/>
      <c r="BR166" s="2"/>
      <c r="BS166" s="2"/>
      <c r="BT166" s="2"/>
    </row>
    <row r="167" spans="1:72" x14ac:dyDescent="0.25">
      <c r="B167" s="29" t="s">
        <v>240</v>
      </c>
      <c r="D167" s="12">
        <f t="shared" si="83"/>
        <v>15.294298211956106</v>
      </c>
      <c r="E167" s="12">
        <f t="shared" si="84"/>
        <v>10.256082644961879</v>
      </c>
      <c r="F167" s="12">
        <f t="shared" si="85"/>
        <v>0.65777068899877023</v>
      </c>
      <c r="G167" s="12">
        <f t="shared" si="86"/>
        <v>6.413469077512636E-2</v>
      </c>
      <c r="I167" s="11">
        <v>4.5323979238221384</v>
      </c>
      <c r="J167" s="11">
        <v>4.6167008643508201</v>
      </c>
      <c r="K167" s="11">
        <v>4.7010038048795018</v>
      </c>
      <c r="L167" s="11">
        <v>4.7853067454081835</v>
      </c>
      <c r="M167" s="11">
        <v>4.8696096859368643</v>
      </c>
      <c r="N167" s="11">
        <v>4.953912626465546</v>
      </c>
      <c r="O167" s="11">
        <v>5.0382155669942277</v>
      </c>
      <c r="P167" s="11">
        <v>5.0789185810282849</v>
      </c>
      <c r="Q167" s="11">
        <v>6.0383704043415118</v>
      </c>
      <c r="R167" s="11">
        <v>7.9525314017107176</v>
      </c>
      <c r="S167" s="11">
        <v>9.8282061526168594</v>
      </c>
      <c r="T167" s="11">
        <v>12.548832017858565</v>
      </c>
      <c r="U167" s="11">
        <v>15.294298211956106</v>
      </c>
      <c r="V167" s="11">
        <v>16.609482220835933</v>
      </c>
      <c r="W167" s="11">
        <v>16.889023650697396</v>
      </c>
      <c r="X167" s="11">
        <v>20.504570383912245</v>
      </c>
      <c r="Y167" s="11">
        <v>19.64612122541493</v>
      </c>
      <c r="Z167" s="11">
        <v>19.590723055934518</v>
      </c>
      <c r="AA167" s="11">
        <v>17.489577905158935</v>
      </c>
      <c r="AB167" s="11">
        <v>16.423170575419711</v>
      </c>
      <c r="AC167" s="11">
        <v>15.952068900954876</v>
      </c>
      <c r="AD167" s="11">
        <v>18.164160401002505</v>
      </c>
      <c r="AE167" s="11">
        <v>20.972999569469216</v>
      </c>
      <c r="AF167" s="11">
        <v>25.18997187817866</v>
      </c>
      <c r="AG167" s="11">
        <v>25.511467484228529</v>
      </c>
      <c r="AH167" s="11">
        <v>23.541329011345219</v>
      </c>
      <c r="AI167" s="11">
        <v>23.673232908458864</v>
      </c>
      <c r="AJ167" s="11">
        <v>19.525638884249211</v>
      </c>
      <c r="AK167" s="11">
        <v>17.255694543070955</v>
      </c>
      <c r="AL167" s="11">
        <v>13.789949424297859</v>
      </c>
      <c r="AM167" s="11">
        <v>12.697116611380455</v>
      </c>
      <c r="AN167" s="11">
        <v>10.504566093566655</v>
      </c>
      <c r="AO167" s="11">
        <v>11.310223266745007</v>
      </c>
      <c r="AP167" s="11">
        <v>10.56864414797994</v>
      </c>
      <c r="AQ167" s="11">
        <v>10.537171143092859</v>
      </c>
      <c r="BG167" s="31">
        <f t="shared" si="91"/>
        <v>7.3417668102453879</v>
      </c>
      <c r="BH167" s="31">
        <f t="shared" si="92"/>
        <v>1.5947254387412908</v>
      </c>
      <c r="BI167" s="31"/>
      <c r="BJ167" s="31"/>
      <c r="BK167" s="31"/>
      <c r="BL167" s="31"/>
      <c r="BM167" s="31"/>
      <c r="BN167" s="2"/>
      <c r="BO167" s="2"/>
      <c r="BP167" s="2"/>
      <c r="BQ167" s="2"/>
      <c r="BR167" s="2"/>
      <c r="BS167" s="2"/>
      <c r="BT167" s="2"/>
    </row>
    <row r="168" spans="1:72" x14ac:dyDescent="0.25">
      <c r="B168" s="29" t="s">
        <v>241</v>
      </c>
      <c r="D168" s="12">
        <f t="shared" si="83"/>
        <v>13.398649543227855</v>
      </c>
      <c r="E168" s="12">
        <f t="shared" si="84"/>
        <v>9.4685185388610424</v>
      </c>
      <c r="F168" s="12">
        <f t="shared" si="85"/>
        <v>-1.7406497850950711</v>
      </c>
      <c r="G168" s="12">
        <f t="shared" si="86"/>
        <v>-0.18383549421707654</v>
      </c>
      <c r="I168" s="11">
        <v>2.3696625643669411</v>
      </c>
      <c r="J168" s="11">
        <v>2.629740637700253</v>
      </c>
      <c r="K168" s="11">
        <v>2.8898187110335649</v>
      </c>
      <c r="L168" s="11">
        <v>3.1498967843668768</v>
      </c>
      <c r="M168" s="11">
        <v>3.4099748577001887</v>
      </c>
      <c r="N168" s="11">
        <v>3.6700529310335006</v>
      </c>
      <c r="O168" s="11">
        <v>3.9301310043668125</v>
      </c>
      <c r="P168" s="11">
        <v>3.2901023890784984</v>
      </c>
      <c r="Q168" s="11">
        <v>5.442268737339635</v>
      </c>
      <c r="R168" s="11">
        <v>8.448459086078639</v>
      </c>
      <c r="S168" s="11">
        <v>11.870882740447959</v>
      </c>
      <c r="T168" s="11">
        <v>13.03134962805526</v>
      </c>
      <c r="U168" s="11">
        <v>13.398649543227855</v>
      </c>
      <c r="V168" s="11">
        <v>15.510948905109485</v>
      </c>
      <c r="W168" s="11">
        <v>16.230922362309226</v>
      </c>
      <c r="X168" s="11">
        <v>18.760341097110853</v>
      </c>
      <c r="Y168" s="11">
        <v>18.111923367784215</v>
      </c>
      <c r="Z168" s="11">
        <v>16.416070988415083</v>
      </c>
      <c r="AA168" s="11">
        <v>14.416952474277313</v>
      </c>
      <c r="AB168" s="11">
        <v>12.591063623118016</v>
      </c>
      <c r="AC168" s="11">
        <v>11.657999758132783</v>
      </c>
      <c r="AD168" s="11">
        <v>10.644892120634164</v>
      </c>
      <c r="AE168" s="11">
        <v>11.467835564506572</v>
      </c>
      <c r="AF168" s="11">
        <v>14.137437365783821</v>
      </c>
      <c r="AG168" s="11">
        <v>14.620089390731591</v>
      </c>
      <c r="AH168" s="11">
        <v>13.128427787934188</v>
      </c>
      <c r="AI168" s="11">
        <v>11.715296198054819</v>
      </c>
      <c r="AJ168" s="11">
        <v>10.205619550005384</v>
      </c>
      <c r="AK168" s="11">
        <v>10.170741989881957</v>
      </c>
      <c r="AL168" s="11">
        <v>8.1403800228429031</v>
      </c>
      <c r="AM168" s="11">
        <v>5.6565859539837238</v>
      </c>
      <c r="AN168" s="11">
        <v>4.5783132530120483</v>
      </c>
      <c r="AO168" s="11">
        <v>5.6058045919888686</v>
      </c>
      <c r="AP168" s="11">
        <v>5.5114249289006576</v>
      </c>
      <c r="AQ168" s="11">
        <v>4.9942374183634266</v>
      </c>
      <c r="BG168" s="31">
        <f t="shared" si="91"/>
        <v>4.9501904571492155</v>
      </c>
      <c r="BH168" s="31">
        <f t="shared" si="92"/>
        <v>2.8322728190813713</v>
      </c>
      <c r="BI168" s="31"/>
      <c r="BJ168" s="31"/>
      <c r="BK168" s="31"/>
      <c r="BL168" s="31"/>
      <c r="BM168" s="31"/>
      <c r="BN168" s="2"/>
      <c r="BO168" s="2"/>
      <c r="BP168" s="2"/>
      <c r="BQ168" s="2"/>
      <c r="BR168" s="2"/>
      <c r="BS168" s="2"/>
      <c r="BT168" s="2"/>
    </row>
    <row r="169" spans="1:72" x14ac:dyDescent="0.25">
      <c r="B169" s="29" t="s">
        <v>242</v>
      </c>
      <c r="D169" s="12">
        <f t="shared" si="83"/>
        <v>18.172516433089417</v>
      </c>
      <c r="E169" s="12">
        <f t="shared" si="84"/>
        <v>14.568109631841248</v>
      </c>
      <c r="F169" s="12">
        <f t="shared" si="85"/>
        <v>0.46459826122999814</v>
      </c>
      <c r="G169" s="12">
        <f t="shared" si="86"/>
        <v>3.1891458327203574E-2</v>
      </c>
      <c r="I169" s="11">
        <v>1.7350880338069432</v>
      </c>
      <c r="J169" s="11">
        <v>2.046641161713814</v>
      </c>
      <c r="K169" s="11">
        <v>2.3581942896206849</v>
      </c>
      <c r="L169" s="11">
        <v>2.6697474175275562</v>
      </c>
      <c r="M169" s="11">
        <v>2.9813005454344266</v>
      </c>
      <c r="N169" s="11">
        <v>3.2928536733412974</v>
      </c>
      <c r="O169" s="11">
        <v>3.6044068012481687</v>
      </c>
      <c r="P169" s="11">
        <v>3.9452264674901847</v>
      </c>
      <c r="Q169" s="11">
        <v>7.0989998734016968</v>
      </c>
      <c r="R169" s="11">
        <v>9.3684044731453753</v>
      </c>
      <c r="S169" s="11">
        <v>12.3731043990475</v>
      </c>
      <c r="T169" s="11">
        <v>15.719803152058804</v>
      </c>
      <c r="U169" s="11">
        <v>18.172516433089417</v>
      </c>
      <c r="V169" s="11">
        <v>19.618135494367191</v>
      </c>
      <c r="W169" s="11">
        <v>21.601653947888479</v>
      </c>
      <c r="X169" s="11">
        <v>23.011720064873469</v>
      </c>
      <c r="Y169" s="11">
        <v>23.174157303370787</v>
      </c>
      <c r="Z169" s="11">
        <v>22.124370956146659</v>
      </c>
      <c r="AA169" s="11">
        <v>21.21450873967726</v>
      </c>
      <c r="AB169" s="11">
        <v>19.271694065118439</v>
      </c>
      <c r="AC169" s="11">
        <v>18.637114694319415</v>
      </c>
      <c r="AD169" s="11">
        <v>18.273413600516403</v>
      </c>
      <c r="AE169" s="11">
        <v>19.574515669117439</v>
      </c>
      <c r="AF169" s="11">
        <v>23.404255319148934</v>
      </c>
      <c r="AG169" s="11">
        <v>24.395904436860061</v>
      </c>
      <c r="AH169" s="11">
        <v>22.533003300330034</v>
      </c>
      <c r="AI169" s="11">
        <v>20.688892574777469</v>
      </c>
      <c r="AJ169" s="11">
        <v>18.991089862001523</v>
      </c>
      <c r="AK169" s="11">
        <v>16.963537584128439</v>
      </c>
      <c r="AL169" s="11">
        <v>13.880846768838481</v>
      </c>
      <c r="AM169" s="11">
        <v>12.143024802441124</v>
      </c>
      <c r="AN169" s="11">
        <v>9.7361614071391624</v>
      </c>
      <c r="AO169" s="11">
        <v>9.4368068687075173</v>
      </c>
      <c r="AP169" s="11">
        <v>9.1868186943991983</v>
      </c>
      <c r="AQ169" s="11">
        <v>9.3967430609242122</v>
      </c>
      <c r="BG169" s="31">
        <f t="shared" si="91"/>
        <v>8.8041119599440414</v>
      </c>
      <c r="BH169" s="31">
        <f t="shared" si="92"/>
        <v>3.4291375147990628</v>
      </c>
      <c r="BI169" s="31"/>
      <c r="BJ169" s="31"/>
      <c r="BK169" s="31"/>
      <c r="BL169" s="31"/>
      <c r="BM169" s="31"/>
      <c r="BN169" s="2"/>
      <c r="BO169" s="2"/>
      <c r="BP169" s="2"/>
      <c r="BQ169" s="2"/>
      <c r="BR169" s="2"/>
      <c r="BS169" s="2"/>
      <c r="BT169" s="2"/>
    </row>
    <row r="170" spans="1:72" x14ac:dyDescent="0.25">
      <c r="B170" s="29" t="s">
        <v>243</v>
      </c>
      <c r="D170" s="12"/>
      <c r="E170" s="12"/>
      <c r="F170" s="12"/>
      <c r="G170" s="12"/>
      <c r="I170" s="11">
        <v>5.5558714813761725</v>
      </c>
      <c r="AA170" s="11">
        <v>33.445040214477217</v>
      </c>
      <c r="AB170" s="11">
        <v>29.658922392486403</v>
      </c>
      <c r="AC170" s="11">
        <v>30.010718113612</v>
      </c>
      <c r="AD170" s="11">
        <v>29.341657207718498</v>
      </c>
      <c r="AE170" s="11">
        <v>25.292479108635103</v>
      </c>
      <c r="AF170" s="11">
        <v>24.120879120879124</v>
      </c>
      <c r="AG170" s="11">
        <v>28.926493918561604</v>
      </c>
      <c r="AH170" s="11">
        <v>30.65173116089613</v>
      </c>
      <c r="AI170" s="11">
        <v>29.047849202513294</v>
      </c>
      <c r="AJ170" s="11">
        <v>27.073403241182081</v>
      </c>
      <c r="AK170" s="11">
        <v>24.611764705882351</v>
      </c>
      <c r="AL170" s="11">
        <v>23.542909591555762</v>
      </c>
      <c r="AM170" s="11">
        <v>22.608322608322606</v>
      </c>
      <c r="AN170" s="11">
        <v>5.055611729019212</v>
      </c>
      <c r="AO170" s="11">
        <v>5.2709359605911326</v>
      </c>
      <c r="AP170" s="11">
        <v>9.1075514874141863</v>
      </c>
      <c r="AQ170" s="11">
        <v>13.390191897654585</v>
      </c>
      <c r="BG170" s="31"/>
      <c r="BH170" s="31"/>
      <c r="BI170" s="31"/>
      <c r="BJ170" s="31"/>
      <c r="BK170" s="31"/>
      <c r="BL170" s="31"/>
      <c r="BM170" s="31"/>
      <c r="BN170" s="2"/>
      <c r="BO170" s="2"/>
      <c r="BP170" s="2"/>
      <c r="BQ170" s="2"/>
      <c r="BR170" s="2"/>
      <c r="BS170" s="2"/>
      <c r="BT170" s="2"/>
    </row>
    <row r="171" spans="1:72" x14ac:dyDescent="0.25">
      <c r="B171" s="30" t="s">
        <v>244</v>
      </c>
      <c r="D171" s="12">
        <f t="shared" si="83"/>
        <v>10.997963340122199</v>
      </c>
      <c r="E171" s="12">
        <f t="shared" si="84"/>
        <v>9.5788046984597557</v>
      </c>
      <c r="F171" s="12">
        <f t="shared" si="85"/>
        <v>-2.6603804742374457</v>
      </c>
      <c r="G171" s="12">
        <f t="shared" si="86"/>
        <v>-0.27773616416516222</v>
      </c>
      <c r="I171" s="11">
        <v>1.7330898413721489</v>
      </c>
      <c r="J171" s="11">
        <v>1.6807679747538646</v>
      </c>
      <c r="K171" s="11">
        <v>1.6284461081355803</v>
      </c>
      <c r="L171" s="11">
        <v>1.576124241517296</v>
      </c>
      <c r="M171" s="11">
        <v>1.5238023748990115</v>
      </c>
      <c r="N171" s="11">
        <v>1.4714805082807272</v>
      </c>
      <c r="O171" s="11">
        <v>1.4191586416624429</v>
      </c>
      <c r="P171" s="11">
        <v>1.4997458057956279</v>
      </c>
      <c r="Q171" s="11">
        <v>2.6173979984603539</v>
      </c>
      <c r="R171" s="11">
        <v>4.1480703596744553</v>
      </c>
      <c r="S171" s="11">
        <v>5.2045572242361473</v>
      </c>
      <c r="T171" s="11">
        <v>7.463842975206612</v>
      </c>
      <c r="U171" s="11">
        <v>10.997963340122199</v>
      </c>
      <c r="V171" s="11">
        <v>11.271601753933453</v>
      </c>
      <c r="W171" s="11">
        <v>13.810810810810809</v>
      </c>
      <c r="X171" s="11">
        <v>17.488789237668161</v>
      </c>
      <c r="Y171" s="11">
        <v>15.938979484481855</v>
      </c>
      <c r="Z171" s="11">
        <v>13.364173734258545</v>
      </c>
      <c r="AA171" s="11">
        <v>13.347974621766715</v>
      </c>
      <c r="AB171" s="11">
        <v>9.9381953028430168</v>
      </c>
      <c r="AC171" s="11">
        <v>8.3375828658847535</v>
      </c>
      <c r="AD171" s="11">
        <v>9.7152847152847137</v>
      </c>
      <c r="AE171" s="11">
        <v>13.504189255791029</v>
      </c>
      <c r="AF171" s="11">
        <v>14.479297365119198</v>
      </c>
      <c r="AG171" s="11">
        <v>17.002738361961661</v>
      </c>
      <c r="AH171" s="11">
        <v>16.114313160422668</v>
      </c>
      <c r="AI171" s="11">
        <v>14.134524929444966</v>
      </c>
      <c r="AJ171" s="11">
        <v>11.586078019154401</v>
      </c>
      <c r="AK171" s="11">
        <v>11.348987108655617</v>
      </c>
      <c r="AL171" s="11">
        <v>8.1844901650463502</v>
      </c>
      <c r="AM171" s="11">
        <v>8.0624187256176842</v>
      </c>
      <c r="AN171" s="11">
        <v>4.4072948328267474</v>
      </c>
      <c r="AO171" s="11">
        <v>6.9412502613422555</v>
      </c>
      <c r="AP171" s="11">
        <v>6.1300309597523217</v>
      </c>
      <c r="AQ171" s="11">
        <v>5.5388922215556899</v>
      </c>
      <c r="BG171" s="31">
        <f t="shared" si="91"/>
        <v>6.849892980447744</v>
      </c>
      <c r="BH171" s="31">
        <f t="shared" si="92"/>
        <v>2.8128474706886095</v>
      </c>
      <c r="BI171" s="31"/>
      <c r="BJ171" s="31"/>
      <c r="BK171" s="31"/>
      <c r="BL171" s="31"/>
      <c r="BM171" s="31"/>
      <c r="BN171" s="2"/>
      <c r="BO171" s="2"/>
      <c r="BP171" s="2"/>
      <c r="BQ171" s="2"/>
      <c r="BR171" s="2"/>
      <c r="BS171" s="2"/>
      <c r="BT171" s="2"/>
    </row>
    <row r="172" spans="1:72" ht="14.4" x14ac:dyDescent="0.3">
      <c r="A172" s="1" t="s">
        <v>53</v>
      </c>
      <c r="B172" s="1" t="s">
        <v>245</v>
      </c>
      <c r="D172" s="12">
        <f t="shared" si="83"/>
        <v>11.575628500000001</v>
      </c>
      <c r="E172" s="12">
        <f t="shared" si="84"/>
        <v>7.7197840000000006</v>
      </c>
      <c r="F172" s="12">
        <f t="shared" si="85"/>
        <v>-1.7128705000000011</v>
      </c>
      <c r="G172" s="12">
        <f t="shared" si="86"/>
        <v>-0.22188062515738793</v>
      </c>
      <c r="I172">
        <v>2.702788</v>
      </c>
      <c r="J172" s="14">
        <f>I172+(L172-I172)/3</f>
        <v>3.1492486666666664</v>
      </c>
      <c r="K172" s="14">
        <f>I172+(L172-I172)*2/3</f>
        <v>3.5957093333333332</v>
      </c>
      <c r="L172">
        <v>4.0421699999999996</v>
      </c>
      <c r="M172" s="14">
        <f>L172+(N172-L172)/2</f>
        <v>3.6898219999999995</v>
      </c>
      <c r="N172">
        <v>3.3374739999999998</v>
      </c>
      <c r="O172" s="14">
        <f>N172+(P172-N172)/2</f>
        <v>3.8558444999999999</v>
      </c>
      <c r="P172">
        <v>4.3742150000000004</v>
      </c>
      <c r="Q172" s="14">
        <f>P172+(R172-P172)/2</f>
        <v>4.8376359999999998</v>
      </c>
      <c r="R172">
        <v>5.3010570000000001</v>
      </c>
      <c r="S172" s="14">
        <f>R172+(T172-R172)/2</f>
        <v>9.8843585000000012</v>
      </c>
      <c r="T172">
        <v>14.46766</v>
      </c>
      <c r="U172" s="14">
        <f>T172+(V172-T172)/2</f>
        <v>11.575628500000001</v>
      </c>
      <c r="V172">
        <v>8.6835970000000007</v>
      </c>
      <c r="W172">
        <v>9.8186269999999993</v>
      </c>
      <c r="X172">
        <v>9.2285310000000003</v>
      </c>
      <c r="Y172">
        <v>10.59266</v>
      </c>
      <c r="Z172">
        <v>10.034140000000001</v>
      </c>
      <c r="AA172" s="14">
        <f>Z172+(AC172-Z172)/3</f>
        <v>9.977012666666667</v>
      </c>
      <c r="AB172" s="14">
        <f>Z172+(AC172-Z172)*2/3</f>
        <v>9.9198853333333332</v>
      </c>
      <c r="AC172">
        <v>9.8627579999999995</v>
      </c>
      <c r="AD172" s="14">
        <f>AC172+(AE172-AC172)/2</f>
        <v>9.8754214999999999</v>
      </c>
      <c r="AE172">
        <v>9.8880850000000002</v>
      </c>
      <c r="AF172">
        <v>10.320499999999999</v>
      </c>
      <c r="AG172" s="14">
        <f>AF172+(AH172-AF172)/2</f>
        <v>11.189135</v>
      </c>
      <c r="AH172">
        <v>12.05777</v>
      </c>
      <c r="AI172">
        <v>12.1112</v>
      </c>
      <c r="BN172" s="2"/>
      <c r="BO172" s="2"/>
      <c r="BP172" s="2"/>
      <c r="BQ172" s="2"/>
      <c r="BR172" s="2"/>
      <c r="BS172" s="2"/>
      <c r="BT172" s="2"/>
    </row>
    <row r="173" spans="1:72" ht="14.4" x14ac:dyDescent="0.3">
      <c r="A173" t="s">
        <v>246</v>
      </c>
      <c r="B173" t="s">
        <v>247</v>
      </c>
      <c r="D173" s="12">
        <f t="shared" si="83"/>
        <v>8.7958324999999995</v>
      </c>
      <c r="E173" s="12">
        <f t="shared" si="84"/>
        <v>6.5695765000000002</v>
      </c>
      <c r="F173" s="12">
        <f t="shared" si="85"/>
        <v>-2.9399764999999993</v>
      </c>
      <c r="G173" s="12">
        <f t="shared" si="86"/>
        <v>-0.44751385420353951</v>
      </c>
      <c r="I173">
        <v>1.4609920000000001</v>
      </c>
      <c r="J173" s="14">
        <f t="shared" ref="J173:J193" si="93">I173+(L173-I173)/3</f>
        <v>1.6625326666666667</v>
      </c>
      <c r="K173" s="14">
        <f t="shared" ref="K173:K193" si="94">I173+(L173-I173)*2/3</f>
        <v>1.8640733333333335</v>
      </c>
      <c r="L173">
        <v>2.0656140000000001</v>
      </c>
      <c r="M173" s="14">
        <f t="shared" ref="M173:O191" si="95">L173+(N173-L173)/2</f>
        <v>1.8787815000000001</v>
      </c>
      <c r="N173">
        <v>1.6919489999999999</v>
      </c>
      <c r="O173" s="14">
        <f t="shared" si="95"/>
        <v>2.2262559999999998</v>
      </c>
      <c r="P173">
        <v>2.7605629999999999</v>
      </c>
      <c r="Q173" s="14">
        <f t="shared" ref="Q173:Q193" si="96">P173+(R173-P173)/2</f>
        <v>3.0794459999999999</v>
      </c>
      <c r="R173">
        <v>3.3983289999999999</v>
      </c>
      <c r="S173" s="14">
        <f t="shared" ref="S173:S193" si="97">R173+(T173-R173)/2</f>
        <v>6.7461994999999995</v>
      </c>
      <c r="T173">
        <v>10.09407</v>
      </c>
      <c r="U173" s="14">
        <f t="shared" ref="U173:U193" si="98">T173+(V173-T173)/2</f>
        <v>8.7958324999999995</v>
      </c>
      <c r="V173">
        <v>7.4975949999999996</v>
      </c>
      <c r="W173">
        <v>8.3388760000000008</v>
      </c>
      <c r="X173">
        <v>7.9166670000000003</v>
      </c>
      <c r="Y173">
        <v>8.8616189999999992</v>
      </c>
      <c r="Z173">
        <v>7.9851929999999998</v>
      </c>
      <c r="AA173" s="14">
        <f t="shared" ref="AA173:AA193" si="99">Z173+(AC173-Z173)/3</f>
        <v>7.2754139999999996</v>
      </c>
      <c r="AB173" s="14">
        <f t="shared" ref="AB173:AB193" si="100">Z173+(AC173-Z173)*2/3</f>
        <v>6.5656350000000003</v>
      </c>
      <c r="AC173">
        <v>5.8558560000000002</v>
      </c>
      <c r="AD173" s="14">
        <f t="shared" ref="AD173:AD193" si="101">AC173+(AE173-AC173)/2</f>
        <v>6.5874245</v>
      </c>
      <c r="AE173">
        <v>7.3189929999999999</v>
      </c>
      <c r="AF173">
        <v>6.7235680000000002</v>
      </c>
      <c r="AG173" s="14">
        <f t="shared" ref="AG173:AG193" si="102">AF173+(AH173-AF173)/2</f>
        <v>7.3596055000000007</v>
      </c>
      <c r="AH173">
        <v>7.9956430000000003</v>
      </c>
      <c r="AI173">
        <v>7.6376270000000002</v>
      </c>
      <c r="BG173" s="31">
        <f t="shared" ref="BG173:BG193" si="103">U173-R173</f>
        <v>5.3975034999999991</v>
      </c>
      <c r="BH173" s="31">
        <f t="shared" ref="BH173:BH193" si="104">W173-U173</f>
        <v>-0.45695649999999866</v>
      </c>
      <c r="BI173" s="31"/>
      <c r="BJ173" s="31"/>
      <c r="BK173" s="31"/>
      <c r="BL173" s="31"/>
      <c r="BM173" s="31"/>
      <c r="BN173" s="2"/>
      <c r="BO173" s="2"/>
      <c r="BP173" s="2"/>
      <c r="BQ173" s="2"/>
      <c r="BR173" s="2"/>
      <c r="BS173" s="2"/>
      <c r="BT173" s="2"/>
    </row>
    <row r="174" spans="1:72" ht="14.4" x14ac:dyDescent="0.3">
      <c r="A174" t="s">
        <v>248</v>
      </c>
      <c r="B174" t="s">
        <v>249</v>
      </c>
      <c r="D174" s="12">
        <f t="shared" si="83"/>
        <v>5.9340325000000007</v>
      </c>
      <c r="E174" s="12">
        <f t="shared" si="84"/>
        <v>3.6348785000000006</v>
      </c>
      <c r="F174" s="12">
        <f t="shared" si="85"/>
        <v>-3.5810915000000008</v>
      </c>
      <c r="G174" s="12">
        <f t="shared" si="86"/>
        <v>-0.98520253152890813</v>
      </c>
      <c r="I174">
        <v>1.4084509999999999</v>
      </c>
      <c r="J174" s="14">
        <f t="shared" si="93"/>
        <v>0.93896733333333326</v>
      </c>
      <c r="K174" s="14">
        <f t="shared" si="94"/>
        <v>0.46948366666666663</v>
      </c>
      <c r="L174">
        <v>0</v>
      </c>
      <c r="M174" s="14">
        <f t="shared" si="95"/>
        <v>1.1627905000000001</v>
      </c>
      <c r="N174">
        <v>2.3255810000000001</v>
      </c>
      <c r="O174" s="14">
        <f t="shared" si="95"/>
        <v>2.2991540000000001</v>
      </c>
      <c r="P174">
        <v>2.2727270000000002</v>
      </c>
      <c r="Q174" s="14">
        <f t="shared" si="96"/>
        <v>2.3268395000000002</v>
      </c>
      <c r="R174">
        <v>2.3809520000000002</v>
      </c>
      <c r="S174" s="14">
        <f t="shared" si="97"/>
        <v>5.3827049999999996</v>
      </c>
      <c r="T174">
        <v>8.3844580000000004</v>
      </c>
      <c r="U174" s="14">
        <f t="shared" si="98"/>
        <v>5.9340325000000007</v>
      </c>
      <c r="V174">
        <v>3.4836070000000001</v>
      </c>
      <c r="W174">
        <v>11.290319999999999</v>
      </c>
      <c r="X174">
        <v>4.4897960000000001</v>
      </c>
      <c r="Y174">
        <v>4.6938769999999996</v>
      </c>
      <c r="Z174">
        <v>5.4901960000000001</v>
      </c>
      <c r="AA174" s="14">
        <f t="shared" si="99"/>
        <v>4.4444443333333332</v>
      </c>
      <c r="AB174" s="14">
        <f t="shared" si="100"/>
        <v>3.3986926666666668</v>
      </c>
      <c r="AC174">
        <v>2.3529409999999999</v>
      </c>
      <c r="AD174" s="14">
        <f t="shared" si="101"/>
        <v>2.9946524999999999</v>
      </c>
      <c r="AE174">
        <v>3.6363639999999999</v>
      </c>
      <c r="AF174">
        <v>4.2592590000000001</v>
      </c>
      <c r="AG174" s="14">
        <f t="shared" si="102"/>
        <v>5.0925925000000003</v>
      </c>
      <c r="AH174">
        <v>5.9259259999999996</v>
      </c>
      <c r="AI174">
        <v>5.1851849999999997</v>
      </c>
      <c r="BG174" s="31">
        <f t="shared" si="103"/>
        <v>3.5530805000000005</v>
      </c>
      <c r="BH174" s="31">
        <f t="shared" si="104"/>
        <v>5.3562874999999988</v>
      </c>
      <c r="BI174" s="31"/>
      <c r="BJ174" s="31"/>
      <c r="BK174" s="31"/>
      <c r="BL174" s="31"/>
      <c r="BM174" s="31"/>
      <c r="BN174" s="2"/>
      <c r="BO174" s="2"/>
      <c r="BP174" s="2"/>
      <c r="BQ174" s="2"/>
      <c r="BR174" s="2"/>
      <c r="BS174" s="2"/>
      <c r="BT174" s="2"/>
    </row>
    <row r="175" spans="1:72" ht="14.4" x14ac:dyDescent="0.3">
      <c r="A175" t="s">
        <v>250</v>
      </c>
      <c r="B175" t="s">
        <v>251</v>
      </c>
      <c r="D175" s="12">
        <f t="shared" si="83"/>
        <v>9.3814919999999997</v>
      </c>
      <c r="E175" s="12">
        <f t="shared" si="84"/>
        <v>5.3843224999999997</v>
      </c>
      <c r="F175" s="12">
        <f t="shared" si="85"/>
        <v>-1.0966089999999991</v>
      </c>
      <c r="G175" s="12">
        <f t="shared" si="86"/>
        <v>-0.20366703517480594</v>
      </c>
      <c r="I175">
        <v>2.817116</v>
      </c>
      <c r="J175" s="14">
        <f t="shared" si="93"/>
        <v>3.1328510000000001</v>
      </c>
      <c r="K175" s="14">
        <f t="shared" si="94"/>
        <v>3.4485859999999997</v>
      </c>
      <c r="L175">
        <v>3.7643209999999998</v>
      </c>
      <c r="M175" s="14">
        <f t="shared" si="95"/>
        <v>3.4422229999999998</v>
      </c>
      <c r="N175">
        <v>3.1201249999999998</v>
      </c>
      <c r="O175" s="14">
        <f t="shared" si="95"/>
        <v>3.9971695</v>
      </c>
      <c r="P175">
        <v>4.8742140000000003</v>
      </c>
      <c r="Q175" s="14">
        <f t="shared" si="96"/>
        <v>4.3820015000000003</v>
      </c>
      <c r="R175">
        <v>3.8897889999999999</v>
      </c>
      <c r="S175" s="14">
        <f t="shared" si="97"/>
        <v>8.1200744999999994</v>
      </c>
      <c r="T175">
        <v>12.35036</v>
      </c>
      <c r="U175" s="14">
        <f t="shared" si="98"/>
        <v>9.3814919999999997</v>
      </c>
      <c r="V175">
        <v>6.4126240000000001</v>
      </c>
      <c r="W175">
        <v>8.9699969999999993</v>
      </c>
      <c r="X175">
        <v>6.8895350000000004</v>
      </c>
      <c r="Y175">
        <v>8.1205160000000003</v>
      </c>
      <c r="Z175">
        <v>8.2404689999999992</v>
      </c>
      <c r="AA175" s="14">
        <f t="shared" si="99"/>
        <v>8.2552736666666657</v>
      </c>
      <c r="AB175" s="14">
        <f t="shared" si="100"/>
        <v>8.2700783333333341</v>
      </c>
      <c r="AC175">
        <v>8.2848830000000007</v>
      </c>
      <c r="AD175" s="14">
        <f t="shared" si="101"/>
        <v>8.4801415000000002</v>
      </c>
      <c r="AE175">
        <v>8.6753999999999998</v>
      </c>
      <c r="AF175">
        <v>9.6573209999999996</v>
      </c>
      <c r="AG175" s="14">
        <f t="shared" si="102"/>
        <v>10.2714105</v>
      </c>
      <c r="AH175">
        <v>10.8855</v>
      </c>
      <c r="AI175">
        <v>11.610939999999999</v>
      </c>
      <c r="BG175" s="31">
        <f t="shared" si="103"/>
        <v>5.4917029999999993</v>
      </c>
      <c r="BH175" s="31">
        <f t="shared" si="104"/>
        <v>-0.41149500000000039</v>
      </c>
      <c r="BI175" s="31"/>
      <c r="BJ175" s="31"/>
      <c r="BK175" s="31"/>
      <c r="BL175" s="31"/>
      <c r="BM175" s="31"/>
      <c r="BN175" s="2"/>
      <c r="BO175" s="2"/>
      <c r="BP175" s="2"/>
      <c r="BQ175" s="2"/>
      <c r="BR175" s="2"/>
      <c r="BS175" s="2"/>
      <c r="BT175" s="2"/>
    </row>
    <row r="176" spans="1:72" ht="14.4" x14ac:dyDescent="0.3">
      <c r="A176" t="s">
        <v>252</v>
      </c>
      <c r="B176" t="s">
        <v>253</v>
      </c>
      <c r="D176" s="12">
        <f t="shared" si="83"/>
        <v>7.1342829999999999</v>
      </c>
      <c r="E176" s="12">
        <f t="shared" si="84"/>
        <v>5.4537890000000004</v>
      </c>
      <c r="F176" s="12">
        <f t="shared" si="85"/>
        <v>-3.8285399999999998</v>
      </c>
      <c r="G176" s="12">
        <f t="shared" si="86"/>
        <v>-0.70199635519452619</v>
      </c>
      <c r="I176">
        <v>1.319472</v>
      </c>
      <c r="J176" s="14">
        <f t="shared" si="93"/>
        <v>1.537749</v>
      </c>
      <c r="K176" s="14">
        <f t="shared" si="94"/>
        <v>1.7560259999999999</v>
      </c>
      <c r="L176">
        <v>1.9743029999999999</v>
      </c>
      <c r="M176" s="14">
        <f t="shared" si="95"/>
        <v>1.6454489999999999</v>
      </c>
      <c r="N176">
        <v>1.316595</v>
      </c>
      <c r="O176" s="14">
        <f t="shared" si="95"/>
        <v>1.6804939999999999</v>
      </c>
      <c r="P176">
        <v>2.0443929999999999</v>
      </c>
      <c r="Q176" s="14">
        <f t="shared" si="96"/>
        <v>2.546144</v>
      </c>
      <c r="R176">
        <v>3.047895</v>
      </c>
      <c r="S176" s="14">
        <f t="shared" si="97"/>
        <v>5.7766064999999998</v>
      </c>
      <c r="T176">
        <v>8.5053180000000008</v>
      </c>
      <c r="U176" s="14">
        <f t="shared" si="98"/>
        <v>7.1342829999999999</v>
      </c>
      <c r="V176">
        <v>5.7632479999999999</v>
      </c>
      <c r="W176">
        <v>6.4852559999999997</v>
      </c>
      <c r="X176">
        <v>6.2367309999999998</v>
      </c>
      <c r="Y176">
        <v>7.0102830000000003</v>
      </c>
      <c r="Z176">
        <v>5.6664950000000003</v>
      </c>
      <c r="AA176" s="14">
        <f t="shared" si="99"/>
        <v>4.879577666666667</v>
      </c>
      <c r="AB176" s="14">
        <f t="shared" si="100"/>
        <v>4.0926603333333338</v>
      </c>
      <c r="AC176">
        <v>3.3057430000000001</v>
      </c>
      <c r="AD176" s="14">
        <f t="shared" si="101"/>
        <v>3.6581254999999997</v>
      </c>
      <c r="AE176">
        <v>4.0105079999999997</v>
      </c>
      <c r="AF176">
        <v>5.9346269999999999</v>
      </c>
      <c r="AG176" s="14">
        <f t="shared" si="102"/>
        <v>6.0152765000000006</v>
      </c>
      <c r="AH176">
        <v>6.0959260000000004</v>
      </c>
      <c r="AI176">
        <v>6.2525620000000002</v>
      </c>
      <c r="BG176" s="31">
        <f t="shared" si="103"/>
        <v>4.0863879999999995</v>
      </c>
      <c r="BH176" s="31">
        <f t="shared" si="104"/>
        <v>-0.64902700000000024</v>
      </c>
      <c r="BI176" s="31"/>
      <c r="BJ176" s="31"/>
      <c r="BK176" s="31"/>
      <c r="BL176" s="31"/>
      <c r="BM176" s="31"/>
      <c r="BN176" s="2"/>
      <c r="BO176" s="2"/>
      <c r="BP176" s="2"/>
      <c r="BQ176" s="2"/>
      <c r="BR176" s="2"/>
      <c r="BS176" s="2"/>
      <c r="BT176" s="2"/>
    </row>
    <row r="177" spans="1:72" ht="14.4" x14ac:dyDescent="0.3">
      <c r="A177" t="s">
        <v>254</v>
      </c>
      <c r="B177" t="s">
        <v>255</v>
      </c>
      <c r="D177" s="12">
        <f t="shared" si="83"/>
        <v>12.773532499999998</v>
      </c>
      <c r="E177" s="12">
        <f t="shared" si="84"/>
        <v>7.5226964999999986</v>
      </c>
      <c r="F177" s="12">
        <f t="shared" si="85"/>
        <v>-2.8497234999999979</v>
      </c>
      <c r="G177" s="12">
        <f t="shared" si="86"/>
        <v>-0.37881675806009169</v>
      </c>
      <c r="I177">
        <v>4.1068280000000001</v>
      </c>
      <c r="J177" s="14">
        <f t="shared" si="93"/>
        <v>4.9850763333333337</v>
      </c>
      <c r="K177" s="14">
        <f t="shared" si="94"/>
        <v>5.8633246666666663</v>
      </c>
      <c r="L177">
        <v>6.7415729999999998</v>
      </c>
      <c r="M177" s="14">
        <f t="shared" si="95"/>
        <v>5.5446995000000001</v>
      </c>
      <c r="N177">
        <v>4.3478260000000004</v>
      </c>
      <c r="O177" s="14">
        <f t="shared" si="95"/>
        <v>5.2508359999999996</v>
      </c>
      <c r="P177">
        <v>6.1538459999999997</v>
      </c>
      <c r="Q177" s="14">
        <f t="shared" si="96"/>
        <v>5.9704414999999997</v>
      </c>
      <c r="R177">
        <v>5.7870369999999998</v>
      </c>
      <c r="S177" s="14">
        <f t="shared" si="97"/>
        <v>11.896493499999998</v>
      </c>
      <c r="T177">
        <v>18.005949999999999</v>
      </c>
      <c r="U177" s="14">
        <f t="shared" si="98"/>
        <v>12.773532499999998</v>
      </c>
      <c r="V177">
        <v>7.5411149999999996</v>
      </c>
      <c r="W177">
        <v>8.5044590000000007</v>
      </c>
      <c r="X177">
        <v>8.2035920000000004</v>
      </c>
      <c r="Y177">
        <v>11.92385</v>
      </c>
      <c r="Z177">
        <v>8.6454179999999994</v>
      </c>
      <c r="AA177" s="14">
        <f t="shared" si="99"/>
        <v>9.0715483333333324</v>
      </c>
      <c r="AB177" s="14">
        <f t="shared" si="100"/>
        <v>9.4976786666666673</v>
      </c>
      <c r="AC177">
        <v>9.9238090000000003</v>
      </c>
      <c r="AD177" s="14">
        <f t="shared" si="101"/>
        <v>10.3319245</v>
      </c>
      <c r="AE177">
        <v>10.74004</v>
      </c>
      <c r="AF177">
        <v>9.2418030000000009</v>
      </c>
      <c r="AG177" s="14">
        <f t="shared" si="102"/>
        <v>9.1626530000000006</v>
      </c>
      <c r="AH177">
        <v>9.0835030000000003</v>
      </c>
      <c r="AI177">
        <v>9.9401200000000003</v>
      </c>
      <c r="BG177" s="31">
        <f t="shared" si="103"/>
        <v>6.9864954999999984</v>
      </c>
      <c r="BH177" s="31">
        <f t="shared" si="104"/>
        <v>-4.2690734999999975</v>
      </c>
      <c r="BI177" s="31"/>
      <c r="BJ177" s="31"/>
      <c r="BK177" s="31"/>
      <c r="BL177" s="31"/>
      <c r="BM177" s="31"/>
      <c r="BN177" s="2"/>
      <c r="BO177" s="2"/>
      <c r="BP177" s="2"/>
      <c r="BQ177" s="2"/>
      <c r="BR177" s="2"/>
      <c r="BS177" s="2"/>
      <c r="BT177" s="2"/>
    </row>
    <row r="178" spans="1:72" ht="14.4" x14ac:dyDescent="0.3">
      <c r="A178" t="s">
        <v>256</v>
      </c>
      <c r="B178" t="s">
        <v>257</v>
      </c>
      <c r="D178" s="12">
        <f t="shared" si="83"/>
        <v>12.97292</v>
      </c>
      <c r="E178" s="12">
        <f t="shared" si="84"/>
        <v>8.7317095000000009</v>
      </c>
      <c r="F178" s="12">
        <f t="shared" si="85"/>
        <v>-1.2692200000000007</v>
      </c>
      <c r="G178" s="12">
        <f t="shared" si="86"/>
        <v>-0.14535756142597284</v>
      </c>
      <c r="I178">
        <v>3.504483</v>
      </c>
      <c r="J178" s="14">
        <f t="shared" si="93"/>
        <v>3.9544450000000002</v>
      </c>
      <c r="K178" s="14">
        <f t="shared" si="94"/>
        <v>4.404407</v>
      </c>
      <c r="L178">
        <v>4.8543690000000002</v>
      </c>
      <c r="M178" s="14">
        <f t="shared" si="95"/>
        <v>4.7636330000000005</v>
      </c>
      <c r="N178">
        <v>4.6728969999999999</v>
      </c>
      <c r="O178" s="14">
        <f t="shared" si="95"/>
        <v>4.2412105000000002</v>
      </c>
      <c r="P178">
        <v>3.8095240000000001</v>
      </c>
      <c r="Q178" s="14">
        <f t="shared" si="96"/>
        <v>4.2195770000000001</v>
      </c>
      <c r="R178">
        <v>4.6296299999999997</v>
      </c>
      <c r="S178" s="14">
        <f t="shared" si="97"/>
        <v>10.283564999999999</v>
      </c>
      <c r="T178">
        <v>15.9375</v>
      </c>
      <c r="U178" s="14">
        <f t="shared" si="98"/>
        <v>12.97292</v>
      </c>
      <c r="V178">
        <v>10.00834</v>
      </c>
      <c r="W178">
        <v>7.5187970000000002</v>
      </c>
      <c r="X178">
        <v>8.359375</v>
      </c>
      <c r="Y178">
        <v>7.8625959999999999</v>
      </c>
      <c r="Z178">
        <v>11.925929999999999</v>
      </c>
      <c r="AA178" s="14">
        <f t="shared" si="99"/>
        <v>11.851853333333333</v>
      </c>
      <c r="AB178" s="14">
        <f t="shared" si="100"/>
        <v>11.777776666666666</v>
      </c>
      <c r="AC178">
        <v>11.7037</v>
      </c>
      <c r="AD178" s="14">
        <f t="shared" si="101"/>
        <v>12.92328</v>
      </c>
      <c r="AE178">
        <v>14.142860000000001</v>
      </c>
      <c r="AF178">
        <v>13.38461</v>
      </c>
      <c r="AG178" s="14">
        <f t="shared" si="102"/>
        <v>15.511199999999999</v>
      </c>
      <c r="AH178">
        <v>17.637789999999999</v>
      </c>
      <c r="AI178">
        <v>17.716539999999998</v>
      </c>
      <c r="BG178" s="31">
        <f t="shared" si="103"/>
        <v>8.3432899999999997</v>
      </c>
      <c r="BH178" s="31">
        <f t="shared" si="104"/>
        <v>-5.4541230000000001</v>
      </c>
      <c r="BI178" s="31"/>
      <c r="BJ178" s="31"/>
      <c r="BK178" s="31"/>
      <c r="BL178" s="31"/>
      <c r="BM178" s="31"/>
      <c r="BN178" s="2"/>
      <c r="BO178" s="2"/>
      <c r="BP178" s="2"/>
      <c r="BQ178" s="2"/>
      <c r="BR178" s="2"/>
      <c r="BS178" s="2"/>
      <c r="BT178" s="2"/>
    </row>
    <row r="179" spans="1:72" ht="14.4" x14ac:dyDescent="0.3">
      <c r="A179" t="s">
        <v>258</v>
      </c>
      <c r="B179" t="s">
        <v>259</v>
      </c>
      <c r="D179" s="12">
        <f t="shared" si="83"/>
        <v>18.37041</v>
      </c>
      <c r="E179" s="12">
        <f t="shared" si="84"/>
        <v>12.420836999999999</v>
      </c>
      <c r="F179" s="12">
        <f t="shared" si="85"/>
        <v>0.86636999999999986</v>
      </c>
      <c r="G179" s="12">
        <f t="shared" si="86"/>
        <v>6.9751338013694236E-2</v>
      </c>
      <c r="I179">
        <v>4.6081539999999999</v>
      </c>
      <c r="J179" s="14">
        <f t="shared" si="93"/>
        <v>5.6025836666666669</v>
      </c>
      <c r="K179" s="14">
        <f t="shared" si="94"/>
        <v>6.597013333333333</v>
      </c>
      <c r="L179">
        <v>7.5914429999999999</v>
      </c>
      <c r="M179" s="14">
        <f t="shared" si="95"/>
        <v>6.5753599999999999</v>
      </c>
      <c r="N179">
        <v>5.5592769999999998</v>
      </c>
      <c r="O179" s="14">
        <f t="shared" si="95"/>
        <v>5.949573</v>
      </c>
      <c r="P179">
        <v>6.3398690000000002</v>
      </c>
      <c r="Q179" s="14">
        <f t="shared" si="96"/>
        <v>8.6581095000000001</v>
      </c>
      <c r="R179">
        <v>10.97635</v>
      </c>
      <c r="S179" s="14">
        <f t="shared" si="97"/>
        <v>17.048855</v>
      </c>
      <c r="T179">
        <v>23.121359999999999</v>
      </c>
      <c r="U179" s="14">
        <f t="shared" si="98"/>
        <v>18.37041</v>
      </c>
      <c r="V179">
        <v>13.61946</v>
      </c>
      <c r="W179">
        <v>14.65184</v>
      </c>
      <c r="X179">
        <v>12.953150000000001</v>
      </c>
      <c r="Y179">
        <v>16.58915</v>
      </c>
      <c r="Z179">
        <v>20.72015</v>
      </c>
      <c r="AA179" s="14">
        <f t="shared" si="99"/>
        <v>20.225693333333332</v>
      </c>
      <c r="AB179" s="14">
        <f t="shared" si="100"/>
        <v>19.731236666666668</v>
      </c>
      <c r="AC179">
        <v>19.23678</v>
      </c>
      <c r="AD179" s="14">
        <f t="shared" si="101"/>
        <v>19.722745</v>
      </c>
      <c r="AE179">
        <v>20.20871</v>
      </c>
      <c r="AF179">
        <v>19.595749999999999</v>
      </c>
      <c r="AG179" s="14">
        <f t="shared" si="102"/>
        <v>22.784194999999997</v>
      </c>
      <c r="AH179">
        <v>25.972639999999998</v>
      </c>
      <c r="AI179">
        <v>25.532019999999999</v>
      </c>
      <c r="BG179" s="31">
        <f t="shared" si="103"/>
        <v>7.3940599999999996</v>
      </c>
      <c r="BH179" s="31">
        <f t="shared" si="104"/>
        <v>-3.7185699999999997</v>
      </c>
      <c r="BI179" s="31"/>
      <c r="BJ179" s="31"/>
      <c r="BK179" s="31"/>
      <c r="BL179" s="31"/>
      <c r="BM179" s="31"/>
      <c r="BN179" s="2"/>
      <c r="BO179" s="2"/>
      <c r="BP179" s="2"/>
      <c r="BQ179" s="2"/>
      <c r="BR179" s="2"/>
      <c r="BS179" s="2"/>
      <c r="BT179" s="2"/>
    </row>
    <row r="180" spans="1:72" ht="14.4" x14ac:dyDescent="0.3">
      <c r="A180" t="s">
        <v>260</v>
      </c>
      <c r="B180" t="s">
        <v>261</v>
      </c>
      <c r="D180" s="12">
        <f t="shared" si="83"/>
        <v>16.197514999999999</v>
      </c>
      <c r="E180" s="12">
        <f t="shared" si="84"/>
        <v>10.177363</v>
      </c>
      <c r="F180" s="12">
        <f t="shared" si="85"/>
        <v>-2.1657949999999992</v>
      </c>
      <c r="G180" s="12">
        <f t="shared" si="86"/>
        <v>-0.21280512447084762</v>
      </c>
      <c r="I180">
        <v>4.2521139999999997</v>
      </c>
      <c r="J180" s="14">
        <f t="shared" si="93"/>
        <v>5.0325449999999998</v>
      </c>
      <c r="K180" s="14">
        <f t="shared" si="94"/>
        <v>5.8129759999999999</v>
      </c>
      <c r="L180">
        <v>6.593407</v>
      </c>
      <c r="M180" s="14">
        <f t="shared" si="95"/>
        <v>5.8295364999999997</v>
      </c>
      <c r="N180">
        <v>5.0656660000000002</v>
      </c>
      <c r="O180" s="14">
        <f t="shared" si="95"/>
        <v>6.0201519999999995</v>
      </c>
      <c r="P180">
        <v>6.9746379999999997</v>
      </c>
      <c r="Q180" s="14">
        <f t="shared" si="96"/>
        <v>6.8841710000000003</v>
      </c>
      <c r="R180">
        <v>6.793704</v>
      </c>
      <c r="S180" s="14">
        <f t="shared" si="97"/>
        <v>14.157451999999999</v>
      </c>
      <c r="T180">
        <v>21.5212</v>
      </c>
      <c r="U180" s="14">
        <f t="shared" si="98"/>
        <v>16.197514999999999</v>
      </c>
      <c r="V180">
        <v>10.87383</v>
      </c>
      <c r="W180">
        <v>11.72419</v>
      </c>
      <c r="X180">
        <v>10.41047</v>
      </c>
      <c r="Y180">
        <v>14.3499</v>
      </c>
      <c r="Z180">
        <v>12.875679999999999</v>
      </c>
      <c r="AA180" s="14">
        <f t="shared" si="99"/>
        <v>13.261026666666666</v>
      </c>
      <c r="AB180" s="14">
        <f t="shared" si="100"/>
        <v>13.646373333333333</v>
      </c>
      <c r="AC180">
        <v>14.03172</v>
      </c>
      <c r="AD180" s="14">
        <f t="shared" si="101"/>
        <v>13.9397</v>
      </c>
      <c r="AE180">
        <v>13.84768</v>
      </c>
      <c r="AF180">
        <v>14.15771</v>
      </c>
      <c r="AG180" s="14">
        <f t="shared" si="102"/>
        <v>15.069269999999999</v>
      </c>
      <c r="AH180">
        <v>15.980829999999999</v>
      </c>
      <c r="AI180">
        <v>17.871569999999998</v>
      </c>
      <c r="BG180" s="31">
        <f t="shared" si="103"/>
        <v>9.4038109999999993</v>
      </c>
      <c r="BH180" s="31">
        <f t="shared" si="104"/>
        <v>-4.4733249999999991</v>
      </c>
      <c r="BI180" s="31"/>
      <c r="BJ180" s="31"/>
      <c r="BK180" s="31"/>
      <c r="BL180" s="31"/>
      <c r="BM180" s="31"/>
      <c r="BN180" s="2"/>
      <c r="BO180" s="2"/>
      <c r="BP180" s="2"/>
      <c r="BQ180" s="2"/>
      <c r="BR180" s="2"/>
      <c r="BS180" s="2"/>
      <c r="BT180" s="2"/>
    </row>
    <row r="181" spans="1:72" ht="14.4" x14ac:dyDescent="0.3">
      <c r="A181" t="s">
        <v>262</v>
      </c>
      <c r="B181" t="s">
        <v>263</v>
      </c>
      <c r="D181" s="12">
        <f t="shared" si="83"/>
        <v>21.493269999999999</v>
      </c>
      <c r="E181" s="12">
        <f t="shared" si="84"/>
        <v>16.8067095</v>
      </c>
      <c r="F181" s="12">
        <f t="shared" si="85"/>
        <v>-0.70814999999999984</v>
      </c>
      <c r="G181" s="12">
        <f t="shared" si="86"/>
        <v>-4.2134958065408332E-2</v>
      </c>
      <c r="I181">
        <v>5.6302940000000001</v>
      </c>
      <c r="J181" s="14">
        <f t="shared" si="93"/>
        <v>5.9757516666666666</v>
      </c>
      <c r="K181" s="14">
        <f t="shared" si="94"/>
        <v>6.3212093333333339</v>
      </c>
      <c r="L181">
        <v>6.6666670000000003</v>
      </c>
      <c r="M181" s="14">
        <f t="shared" si="95"/>
        <v>5.1950355000000004</v>
      </c>
      <c r="N181">
        <v>3.7234039999999999</v>
      </c>
      <c r="O181" s="14">
        <f t="shared" si="95"/>
        <v>4.6865604999999997</v>
      </c>
      <c r="P181">
        <v>5.6497169999999999</v>
      </c>
      <c r="Q181" s="14">
        <f t="shared" si="96"/>
        <v>7.7428910000000002</v>
      </c>
      <c r="R181">
        <v>9.8360649999999996</v>
      </c>
      <c r="S181" s="14">
        <f t="shared" si="97"/>
        <v>20.3237825</v>
      </c>
      <c r="T181">
        <v>30.811499999999999</v>
      </c>
      <c r="U181" s="14">
        <f t="shared" si="98"/>
        <v>21.493269999999999</v>
      </c>
      <c r="V181">
        <v>12.175039999999999</v>
      </c>
      <c r="W181">
        <v>11.35886</v>
      </c>
      <c r="X181">
        <v>9.3305439999999997</v>
      </c>
      <c r="Y181">
        <v>20.785119999999999</v>
      </c>
      <c r="Z181">
        <v>15.95833</v>
      </c>
      <c r="AA181" s="14">
        <f t="shared" si="99"/>
        <v>17.567260000000001</v>
      </c>
      <c r="AB181" s="14">
        <f t="shared" si="100"/>
        <v>19.176189999999998</v>
      </c>
      <c r="AC181">
        <v>20.785119999999999</v>
      </c>
      <c r="AD181" s="14">
        <f t="shared" si="101"/>
        <v>20.89256</v>
      </c>
      <c r="AE181">
        <v>21</v>
      </c>
      <c r="AF181">
        <v>13.04762</v>
      </c>
      <c r="AG181" s="14">
        <f t="shared" si="102"/>
        <v>16.09524</v>
      </c>
      <c r="AH181">
        <v>19.142859999999999</v>
      </c>
      <c r="AI181">
        <v>19.326920000000001</v>
      </c>
      <c r="BG181" s="31">
        <f t="shared" si="103"/>
        <v>11.657204999999999</v>
      </c>
      <c r="BH181" s="31">
        <f t="shared" si="104"/>
        <v>-10.134409999999999</v>
      </c>
      <c r="BI181" s="31"/>
      <c r="BJ181" s="31"/>
      <c r="BK181" s="31"/>
      <c r="BL181" s="31"/>
      <c r="BM181" s="31"/>
      <c r="BN181" s="2"/>
      <c r="BO181" s="2"/>
      <c r="BP181" s="2"/>
      <c r="BQ181" s="2"/>
      <c r="BR181" s="2"/>
      <c r="BS181" s="2"/>
      <c r="BT181" s="2"/>
    </row>
    <row r="182" spans="1:72" ht="14.4" x14ac:dyDescent="0.3">
      <c r="A182" t="s">
        <v>264</v>
      </c>
      <c r="B182" t="s">
        <v>265</v>
      </c>
      <c r="D182" s="12">
        <f t="shared" si="83"/>
        <v>18.537085000000001</v>
      </c>
      <c r="E182" s="12">
        <f t="shared" si="84"/>
        <v>9.8451979999999999</v>
      </c>
      <c r="F182" s="12">
        <f t="shared" si="85"/>
        <v>3.3778049999999986</v>
      </c>
      <c r="G182" s="12">
        <f t="shared" si="86"/>
        <v>0.34309162700435264</v>
      </c>
      <c r="I182">
        <v>4.8742409999999996</v>
      </c>
      <c r="J182" s="14">
        <f t="shared" si="93"/>
        <v>6.3531563333333336</v>
      </c>
      <c r="K182" s="14">
        <f t="shared" si="94"/>
        <v>7.8320716666666677</v>
      </c>
      <c r="L182">
        <v>9.3109870000000008</v>
      </c>
      <c r="M182" s="14">
        <f t="shared" si="95"/>
        <v>8.6657325000000007</v>
      </c>
      <c r="N182">
        <v>8.0204780000000007</v>
      </c>
      <c r="O182" s="14">
        <f t="shared" si="95"/>
        <v>8.6918870000000013</v>
      </c>
      <c r="P182">
        <v>9.3632960000000001</v>
      </c>
      <c r="Q182" s="14">
        <f t="shared" si="96"/>
        <v>11.083033</v>
      </c>
      <c r="R182">
        <v>12.802770000000001</v>
      </c>
      <c r="S182" s="14">
        <f t="shared" si="97"/>
        <v>18.774370000000001</v>
      </c>
      <c r="T182">
        <v>24.74597</v>
      </c>
      <c r="U182" s="14">
        <f t="shared" si="98"/>
        <v>18.537085000000001</v>
      </c>
      <c r="V182">
        <v>12.328200000000001</v>
      </c>
      <c r="W182">
        <v>14.9781</v>
      </c>
      <c r="X182">
        <v>14.445959999999999</v>
      </c>
      <c r="Y182">
        <v>15.143980000000001</v>
      </c>
      <c r="Z182">
        <v>17.106670000000001</v>
      </c>
      <c r="AA182" s="14">
        <f t="shared" si="99"/>
        <v>18.709410000000002</v>
      </c>
      <c r="AB182" s="14">
        <f t="shared" si="100"/>
        <v>20.312149999999999</v>
      </c>
      <c r="AC182">
        <v>21.91489</v>
      </c>
      <c r="AD182" s="14">
        <f t="shared" si="101"/>
        <v>19.791640000000001</v>
      </c>
      <c r="AE182">
        <v>17.668389999999999</v>
      </c>
      <c r="AF182">
        <v>21.143249999999998</v>
      </c>
      <c r="AG182" s="14">
        <f t="shared" si="102"/>
        <v>22.566119999999998</v>
      </c>
      <c r="AH182">
        <v>23.988990000000001</v>
      </c>
      <c r="AI182">
        <v>24.992889999999999</v>
      </c>
      <c r="BG182" s="31">
        <f t="shared" si="103"/>
        <v>5.7343150000000005</v>
      </c>
      <c r="BH182" s="31">
        <f t="shared" si="104"/>
        <v>-3.5589850000000016</v>
      </c>
      <c r="BI182" s="31"/>
      <c r="BJ182" s="31"/>
      <c r="BK182" s="31"/>
      <c r="BL182" s="31"/>
      <c r="BM182" s="31"/>
      <c r="BN182" s="2"/>
      <c r="BO182" s="2"/>
      <c r="BP182" s="2"/>
      <c r="BQ182" s="2"/>
      <c r="BR182" s="2"/>
      <c r="BS182" s="2"/>
      <c r="BT182" s="2"/>
    </row>
    <row r="183" spans="1:72" ht="14.4" x14ac:dyDescent="0.3">
      <c r="A183" t="s">
        <v>266</v>
      </c>
      <c r="B183" t="s">
        <v>267</v>
      </c>
      <c r="D183" s="12">
        <f t="shared" si="83"/>
        <v>8.2086474999999997</v>
      </c>
      <c r="E183" s="12">
        <f t="shared" si="84"/>
        <v>6.3085159999999991</v>
      </c>
      <c r="F183" s="12">
        <f t="shared" si="85"/>
        <v>-5.5384905</v>
      </c>
      <c r="G183" s="12">
        <f t="shared" si="86"/>
        <v>-0.87793872600148759</v>
      </c>
      <c r="I183">
        <v>1.884817</v>
      </c>
      <c r="J183" s="14">
        <f t="shared" si="93"/>
        <v>1.9708303333333332</v>
      </c>
      <c r="K183" s="14">
        <f t="shared" si="94"/>
        <v>2.0568436666666665</v>
      </c>
      <c r="L183">
        <v>2.1428569999999998</v>
      </c>
      <c r="M183" s="14">
        <f t="shared" si="95"/>
        <v>1.9334974999999999</v>
      </c>
      <c r="N183">
        <v>1.7241379999999999</v>
      </c>
      <c r="O183" s="14">
        <f t="shared" si="95"/>
        <v>1.9001315000000001</v>
      </c>
      <c r="P183">
        <v>2.0761250000000002</v>
      </c>
      <c r="Q183" s="14">
        <f t="shared" si="96"/>
        <v>2.0314399999999999</v>
      </c>
      <c r="R183">
        <v>1.986755</v>
      </c>
      <c r="S183" s="14">
        <f t="shared" si="97"/>
        <v>6.893912499999999</v>
      </c>
      <c r="T183">
        <v>11.801069999999999</v>
      </c>
      <c r="U183" s="14">
        <f t="shared" si="98"/>
        <v>8.2086474999999997</v>
      </c>
      <c r="V183">
        <v>4.616225</v>
      </c>
      <c r="W183">
        <v>5.7080729999999997</v>
      </c>
      <c r="X183">
        <v>5.9504130000000002</v>
      </c>
      <c r="Y183">
        <v>6.6212530000000003</v>
      </c>
      <c r="Z183">
        <v>5.324325</v>
      </c>
      <c r="AA183" s="14">
        <f t="shared" si="99"/>
        <v>4.4396023333333332</v>
      </c>
      <c r="AB183" s="14">
        <f t="shared" si="100"/>
        <v>3.5548796666666664</v>
      </c>
      <c r="AC183">
        <v>2.6701570000000001</v>
      </c>
      <c r="AD183" s="14">
        <f t="shared" si="101"/>
        <v>2.6952800000000003</v>
      </c>
      <c r="AE183">
        <v>2.7204030000000001</v>
      </c>
      <c r="AF183">
        <v>3.6868690000000002</v>
      </c>
      <c r="AG183" s="14">
        <f t="shared" si="102"/>
        <v>3.7752525000000001</v>
      </c>
      <c r="AH183">
        <v>3.8636360000000001</v>
      </c>
      <c r="AI183">
        <v>3.3663370000000001</v>
      </c>
      <c r="BG183" s="31">
        <f t="shared" si="103"/>
        <v>6.2218924999999992</v>
      </c>
      <c r="BH183" s="31">
        <f t="shared" si="104"/>
        <v>-2.5005744999999999</v>
      </c>
      <c r="BI183" s="31"/>
      <c r="BJ183" s="31"/>
      <c r="BK183" s="31"/>
      <c r="BL183" s="31"/>
      <c r="BM183" s="31"/>
      <c r="BN183" s="2"/>
      <c r="BO183" s="2"/>
      <c r="BP183" s="2"/>
      <c r="BQ183" s="2"/>
      <c r="BR183" s="2"/>
      <c r="BS183" s="2"/>
      <c r="BT183" s="2"/>
    </row>
    <row r="184" spans="1:72" ht="14.4" x14ac:dyDescent="0.3">
      <c r="A184" t="s">
        <v>268</v>
      </c>
      <c r="B184" t="s">
        <v>267</v>
      </c>
      <c r="D184" s="12">
        <f t="shared" si="83"/>
        <v>8.2086474999999997</v>
      </c>
      <c r="E184" s="12">
        <f t="shared" si="84"/>
        <v>6.3085159999999991</v>
      </c>
      <c r="F184" s="12">
        <f t="shared" si="85"/>
        <v>-5.5384905</v>
      </c>
      <c r="G184" s="12">
        <f t="shared" si="86"/>
        <v>-0.87793872600148759</v>
      </c>
      <c r="I184">
        <v>1.884817</v>
      </c>
      <c r="J184" s="14">
        <f t="shared" si="93"/>
        <v>1.9708303333333332</v>
      </c>
      <c r="K184" s="14">
        <f t="shared" si="94"/>
        <v>2.0568436666666665</v>
      </c>
      <c r="L184">
        <v>2.1428569999999998</v>
      </c>
      <c r="M184" s="14">
        <f t="shared" si="95"/>
        <v>1.9334974999999999</v>
      </c>
      <c r="N184">
        <v>1.7241379999999999</v>
      </c>
      <c r="O184" s="14">
        <f t="shared" si="95"/>
        <v>1.9001315000000001</v>
      </c>
      <c r="P184">
        <v>2.0761250000000002</v>
      </c>
      <c r="Q184" s="14">
        <f t="shared" si="96"/>
        <v>2.0314399999999999</v>
      </c>
      <c r="R184">
        <v>1.986755</v>
      </c>
      <c r="S184" s="14">
        <f t="shared" si="97"/>
        <v>6.893912499999999</v>
      </c>
      <c r="T184">
        <v>11.801069999999999</v>
      </c>
      <c r="U184" s="14">
        <f t="shared" si="98"/>
        <v>8.2086474999999997</v>
      </c>
      <c r="V184">
        <v>4.616225</v>
      </c>
      <c r="W184">
        <v>5.7080729999999997</v>
      </c>
      <c r="X184">
        <v>5.9504130000000002</v>
      </c>
      <c r="Y184">
        <v>6.6212530000000003</v>
      </c>
      <c r="Z184">
        <v>5.324325</v>
      </c>
      <c r="AA184" s="14">
        <f t="shared" si="99"/>
        <v>4.4396023333333332</v>
      </c>
      <c r="AB184" s="14">
        <f t="shared" si="100"/>
        <v>3.5548796666666664</v>
      </c>
      <c r="AC184">
        <v>2.6701570000000001</v>
      </c>
      <c r="AD184" s="14">
        <f t="shared" si="101"/>
        <v>2.6952800000000003</v>
      </c>
      <c r="AE184">
        <v>2.7204030000000001</v>
      </c>
      <c r="AF184">
        <v>3.6868690000000002</v>
      </c>
      <c r="AG184" s="14">
        <f t="shared" si="102"/>
        <v>3.7752525000000001</v>
      </c>
      <c r="AH184">
        <v>3.8636360000000001</v>
      </c>
      <c r="AI184">
        <v>3.3663370000000001</v>
      </c>
      <c r="BG184" s="31">
        <f t="shared" si="103"/>
        <v>6.2218924999999992</v>
      </c>
      <c r="BH184" s="31">
        <f t="shared" si="104"/>
        <v>-2.5005744999999999</v>
      </c>
      <c r="BI184" s="31"/>
      <c r="BJ184" s="31"/>
      <c r="BK184" s="31"/>
      <c r="BL184" s="31"/>
      <c r="BM184" s="31"/>
      <c r="BN184" s="2"/>
      <c r="BO184" s="2"/>
      <c r="BP184" s="2"/>
      <c r="BQ184" s="2"/>
      <c r="BR184" s="2"/>
      <c r="BS184" s="2"/>
      <c r="BT184" s="2"/>
    </row>
    <row r="185" spans="1:72" ht="14.4" x14ac:dyDescent="0.3">
      <c r="A185" t="s">
        <v>269</v>
      </c>
      <c r="B185" t="s">
        <v>270</v>
      </c>
      <c r="D185" s="12">
        <f t="shared" si="83"/>
        <v>8.854514</v>
      </c>
      <c r="E185" s="12">
        <f t="shared" si="84"/>
        <v>6.7168279999999996</v>
      </c>
      <c r="F185" s="12">
        <f t="shared" si="85"/>
        <v>-5.0327210000000004</v>
      </c>
      <c r="G185" s="12">
        <f t="shared" si="86"/>
        <v>-0.74927048898676585</v>
      </c>
      <c r="I185">
        <v>1.7790900000000001</v>
      </c>
      <c r="J185" s="14">
        <f t="shared" si="93"/>
        <v>2.0401526666666667</v>
      </c>
      <c r="K185" s="14">
        <f t="shared" si="94"/>
        <v>2.3012153333333334</v>
      </c>
      <c r="L185">
        <v>2.5622780000000001</v>
      </c>
      <c r="M185" s="14">
        <f t="shared" si="95"/>
        <v>2.240043</v>
      </c>
      <c r="N185">
        <v>1.917808</v>
      </c>
      <c r="O185" s="14">
        <f t="shared" si="95"/>
        <v>2.137686</v>
      </c>
      <c r="P185">
        <v>2.357564</v>
      </c>
      <c r="Q185" s="14">
        <f t="shared" si="96"/>
        <v>2.9416025000000001</v>
      </c>
      <c r="R185">
        <v>3.5256409999999998</v>
      </c>
      <c r="S185" s="14">
        <f t="shared" si="97"/>
        <v>7.1466004999999999</v>
      </c>
      <c r="T185">
        <v>10.76756</v>
      </c>
      <c r="U185" s="14">
        <f t="shared" si="98"/>
        <v>8.854514</v>
      </c>
      <c r="V185">
        <v>6.9414680000000004</v>
      </c>
      <c r="W185">
        <v>8.0707149999999999</v>
      </c>
      <c r="X185">
        <v>7.8202249999999998</v>
      </c>
      <c r="Y185">
        <v>7.3296089999999996</v>
      </c>
      <c r="Z185">
        <v>6.3507619999999996</v>
      </c>
      <c r="AA185" s="14">
        <f t="shared" si="99"/>
        <v>5.5077723333333335</v>
      </c>
      <c r="AB185" s="14">
        <f t="shared" si="100"/>
        <v>4.6647826666666665</v>
      </c>
      <c r="AC185">
        <v>3.821793</v>
      </c>
      <c r="AD185" s="14">
        <f t="shared" si="101"/>
        <v>4.1180095000000003</v>
      </c>
      <c r="AE185">
        <v>4.4142260000000002</v>
      </c>
      <c r="AF185">
        <v>5.5076270000000003</v>
      </c>
      <c r="AG185" s="14">
        <f t="shared" si="102"/>
        <v>5.7437765000000001</v>
      </c>
      <c r="AH185">
        <v>5.9799259999999999</v>
      </c>
      <c r="AI185">
        <v>5.4276819999999999</v>
      </c>
      <c r="BG185" s="31">
        <f t="shared" si="103"/>
        <v>5.3288729999999997</v>
      </c>
      <c r="BH185" s="31">
        <f t="shared" si="104"/>
        <v>-0.78379900000000013</v>
      </c>
      <c r="BI185" s="31"/>
      <c r="BJ185" s="31"/>
      <c r="BK185" s="31"/>
      <c r="BL185" s="31"/>
      <c r="BM185" s="31"/>
      <c r="BN185" s="2"/>
      <c r="BO185" s="2"/>
      <c r="BP185" s="2"/>
      <c r="BQ185" s="2"/>
      <c r="BR185" s="2"/>
      <c r="BS185" s="2"/>
      <c r="BT185" s="2"/>
    </row>
    <row r="186" spans="1:72" ht="14.4" x14ac:dyDescent="0.3">
      <c r="A186" t="s">
        <v>271</v>
      </c>
      <c r="B186" t="s">
        <v>272</v>
      </c>
      <c r="D186" s="12">
        <f t="shared" si="83"/>
        <v>8.4728580000000004</v>
      </c>
      <c r="E186" s="12">
        <f t="shared" si="84"/>
        <v>6.5982670000000008</v>
      </c>
      <c r="F186" s="12">
        <f t="shared" si="85"/>
        <v>-2.9996070000000001</v>
      </c>
      <c r="G186" s="12">
        <f t="shared" si="86"/>
        <v>-0.45460527741602452</v>
      </c>
      <c r="I186">
        <v>2.54372</v>
      </c>
      <c r="J186" s="14">
        <f t="shared" si="93"/>
        <v>2.4204509999999999</v>
      </c>
      <c r="K186" s="14">
        <f t="shared" si="94"/>
        <v>2.2971820000000003</v>
      </c>
      <c r="L186">
        <v>2.1739130000000002</v>
      </c>
      <c r="M186" s="14">
        <f t="shared" si="95"/>
        <v>2.166093</v>
      </c>
      <c r="N186">
        <v>2.1582729999999999</v>
      </c>
      <c r="O186" s="14">
        <f t="shared" si="95"/>
        <v>1.8745909999999999</v>
      </c>
      <c r="P186">
        <v>1.5909089999999999</v>
      </c>
      <c r="Q186" s="14">
        <f t="shared" si="96"/>
        <v>1.9370069999999999</v>
      </c>
      <c r="R186">
        <v>2.2831049999999999</v>
      </c>
      <c r="S186" s="14">
        <f t="shared" si="97"/>
        <v>6.1146150000000006</v>
      </c>
      <c r="T186">
        <v>9.9461250000000003</v>
      </c>
      <c r="U186" s="14">
        <f t="shared" si="98"/>
        <v>8.4728580000000004</v>
      </c>
      <c r="V186">
        <v>6.9995909999999997</v>
      </c>
      <c r="W186">
        <v>8.2528179999999995</v>
      </c>
      <c r="X186">
        <v>6.8388429999999998</v>
      </c>
      <c r="Y186">
        <v>8.4156379999999995</v>
      </c>
      <c r="Z186">
        <v>8.0912869999999995</v>
      </c>
      <c r="AA186" s="14">
        <f t="shared" si="99"/>
        <v>7.2186083333333331</v>
      </c>
      <c r="AB186" s="14">
        <f t="shared" si="100"/>
        <v>6.3459296666666667</v>
      </c>
      <c r="AC186">
        <v>5.4732510000000003</v>
      </c>
      <c r="AD186" s="14">
        <f t="shared" si="101"/>
        <v>5.2870284999999999</v>
      </c>
      <c r="AE186">
        <v>5.1008060000000004</v>
      </c>
      <c r="AF186">
        <v>7.381443</v>
      </c>
      <c r="AG186" s="14">
        <f t="shared" si="102"/>
        <v>7.7028184999999993</v>
      </c>
      <c r="AH186">
        <v>8.0241939999999996</v>
      </c>
      <c r="AI186">
        <v>6.272545</v>
      </c>
      <c r="BG186" s="31">
        <f t="shared" si="103"/>
        <v>6.1897530000000005</v>
      </c>
      <c r="BH186" s="31">
        <f t="shared" si="104"/>
        <v>-0.2200400000000009</v>
      </c>
      <c r="BI186" s="31"/>
      <c r="BJ186" s="31"/>
      <c r="BK186" s="31"/>
      <c r="BL186" s="31"/>
      <c r="BM186" s="31"/>
      <c r="BN186" s="2"/>
      <c r="BO186" s="2"/>
      <c r="BP186" s="2"/>
      <c r="BQ186" s="2"/>
      <c r="BR186" s="2"/>
      <c r="BS186" s="2"/>
      <c r="BT186" s="2"/>
    </row>
    <row r="187" spans="1:72" ht="14.4" x14ac:dyDescent="0.3">
      <c r="A187" t="s">
        <v>273</v>
      </c>
      <c r="B187" t="s">
        <v>274</v>
      </c>
      <c r="D187" s="12">
        <f t="shared" si="83"/>
        <v>9.6120540000000005</v>
      </c>
      <c r="E187" s="12">
        <f t="shared" si="84"/>
        <v>6.6466799999999999</v>
      </c>
      <c r="F187" s="12">
        <f t="shared" si="85"/>
        <v>-5.4823610000000009</v>
      </c>
      <c r="G187" s="12">
        <f t="shared" si="86"/>
        <v>-0.82482698128990728</v>
      </c>
      <c r="I187">
        <v>2.0288040000000001</v>
      </c>
      <c r="J187" s="14">
        <f t="shared" si="93"/>
        <v>2.5119563333333335</v>
      </c>
      <c r="K187" s="14">
        <f t="shared" si="94"/>
        <v>2.9951086666666664</v>
      </c>
      <c r="L187">
        <v>3.4782609999999998</v>
      </c>
      <c r="M187" s="14">
        <f t="shared" si="95"/>
        <v>3.4810660000000002</v>
      </c>
      <c r="N187">
        <v>3.4838710000000002</v>
      </c>
      <c r="O187" s="14">
        <f t="shared" si="95"/>
        <v>2.9653740000000002</v>
      </c>
      <c r="P187">
        <v>2.4468770000000002</v>
      </c>
      <c r="Q187" s="14">
        <f t="shared" si="96"/>
        <v>3.0519379999999998</v>
      </c>
      <c r="R187">
        <v>3.6569989999999999</v>
      </c>
      <c r="S187" s="14">
        <f t="shared" si="97"/>
        <v>8.0491744999999995</v>
      </c>
      <c r="T187">
        <v>12.44135</v>
      </c>
      <c r="U187" s="14">
        <f t="shared" si="98"/>
        <v>9.6120540000000005</v>
      </c>
      <c r="V187">
        <v>6.7827580000000003</v>
      </c>
      <c r="W187">
        <v>8.686992</v>
      </c>
      <c r="X187">
        <v>7.1746379999999998</v>
      </c>
      <c r="Y187">
        <v>7.5028059999999996</v>
      </c>
      <c r="Z187">
        <v>6.3476780000000002</v>
      </c>
      <c r="AA187" s="14">
        <f t="shared" si="99"/>
        <v>5.6083496666666663</v>
      </c>
      <c r="AB187" s="14">
        <f t="shared" si="100"/>
        <v>4.8690213333333334</v>
      </c>
      <c r="AC187">
        <v>4.1296929999999996</v>
      </c>
      <c r="AD187" s="14">
        <f t="shared" si="101"/>
        <v>4.0959260000000004</v>
      </c>
      <c r="AE187">
        <v>4.0621590000000003</v>
      </c>
      <c r="AF187">
        <v>6.3193659999999996</v>
      </c>
      <c r="AG187" s="14">
        <f t="shared" si="102"/>
        <v>6.3381319999999999</v>
      </c>
      <c r="AH187">
        <v>6.3568980000000002</v>
      </c>
      <c r="AI187">
        <v>5.2679080000000003</v>
      </c>
      <c r="BG187" s="31">
        <f t="shared" si="103"/>
        <v>5.9550550000000007</v>
      </c>
      <c r="BH187" s="31">
        <f t="shared" si="104"/>
        <v>-0.92506200000000049</v>
      </c>
      <c r="BI187" s="31"/>
      <c r="BJ187" s="31"/>
      <c r="BK187" s="31"/>
      <c r="BL187" s="31"/>
      <c r="BM187" s="31"/>
      <c r="BN187" s="2"/>
      <c r="BO187" s="2"/>
      <c r="BP187" s="2"/>
      <c r="BQ187" s="2"/>
      <c r="BR187" s="2"/>
      <c r="BS187" s="2"/>
      <c r="BT187" s="2"/>
    </row>
    <row r="188" spans="1:72" ht="14.4" x14ac:dyDescent="0.3">
      <c r="A188" t="s">
        <v>275</v>
      </c>
      <c r="B188" t="s">
        <v>276</v>
      </c>
      <c r="D188" s="12">
        <f t="shared" si="83"/>
        <v>9.8222330000000007</v>
      </c>
      <c r="E188" s="12">
        <f t="shared" si="84"/>
        <v>7.0234880000000004</v>
      </c>
      <c r="F188" s="12">
        <f t="shared" si="85"/>
        <v>-2.4406540000000003</v>
      </c>
      <c r="G188" s="12">
        <f t="shared" si="86"/>
        <v>-0.34749884957445648</v>
      </c>
      <c r="I188">
        <v>2.194286</v>
      </c>
      <c r="J188" s="14">
        <f t="shared" si="93"/>
        <v>2.2650703333333335</v>
      </c>
      <c r="K188" s="14">
        <f t="shared" si="94"/>
        <v>2.3358546666666666</v>
      </c>
      <c r="L188">
        <v>2.4066390000000002</v>
      </c>
      <c r="M188" s="14">
        <f t="shared" si="95"/>
        <v>2.3975870000000001</v>
      </c>
      <c r="N188">
        <v>2.3885350000000001</v>
      </c>
      <c r="O188" s="14">
        <f t="shared" si="95"/>
        <v>2.7987450000000003</v>
      </c>
      <c r="P188">
        <v>3.208955</v>
      </c>
      <c r="Q188" s="14">
        <f t="shared" si="96"/>
        <v>3.3809395000000002</v>
      </c>
      <c r="R188">
        <v>3.552924</v>
      </c>
      <c r="S188" s="14">
        <f t="shared" si="97"/>
        <v>7.3586519999999993</v>
      </c>
      <c r="T188">
        <v>11.16438</v>
      </c>
      <c r="U188" s="14">
        <f t="shared" si="98"/>
        <v>9.8222330000000007</v>
      </c>
      <c r="V188">
        <v>8.480086</v>
      </c>
      <c r="W188">
        <v>8.7122250000000001</v>
      </c>
      <c r="X188">
        <v>8.0336700000000008</v>
      </c>
      <c r="Y188">
        <v>9.02</v>
      </c>
      <c r="Z188">
        <v>7.437627</v>
      </c>
      <c r="AA188" s="14">
        <f t="shared" si="99"/>
        <v>7.4189443333333331</v>
      </c>
      <c r="AB188" s="14">
        <f t="shared" si="100"/>
        <v>7.4002616666666672</v>
      </c>
      <c r="AC188">
        <v>7.3815790000000003</v>
      </c>
      <c r="AD188" s="14">
        <f t="shared" si="101"/>
        <v>7.2701495000000005</v>
      </c>
      <c r="AE188">
        <v>7.1587199999999998</v>
      </c>
      <c r="AF188">
        <v>8.2123650000000001</v>
      </c>
      <c r="AG188" s="14">
        <f t="shared" si="102"/>
        <v>8.2273944999999991</v>
      </c>
      <c r="AH188">
        <v>8.2424239999999998</v>
      </c>
      <c r="AI188">
        <v>8.5327920000000006</v>
      </c>
      <c r="BG188" s="31">
        <f t="shared" si="103"/>
        <v>6.2693090000000007</v>
      </c>
      <c r="BH188" s="31">
        <f t="shared" si="104"/>
        <v>-1.1100080000000005</v>
      </c>
      <c r="BI188" s="31"/>
      <c r="BJ188" s="31"/>
      <c r="BK188" s="31"/>
      <c r="BL188" s="31"/>
      <c r="BM188" s="31"/>
      <c r="BN188" s="2"/>
      <c r="BO188" s="2"/>
      <c r="BP188" s="2"/>
      <c r="BQ188" s="2"/>
      <c r="BR188" s="2"/>
      <c r="BS188" s="2"/>
      <c r="BT188" s="2"/>
    </row>
    <row r="189" spans="1:72" ht="14.4" x14ac:dyDescent="0.3">
      <c r="A189" t="s">
        <v>277</v>
      </c>
      <c r="B189" t="s">
        <v>278</v>
      </c>
      <c r="D189" s="12">
        <f t="shared" si="83"/>
        <v>10.745145000000001</v>
      </c>
      <c r="E189" s="12">
        <f t="shared" si="84"/>
        <v>6.186344000000001</v>
      </c>
      <c r="F189" s="12">
        <f t="shared" si="85"/>
        <v>-2.7871870000000012</v>
      </c>
      <c r="G189" s="12">
        <f t="shared" si="86"/>
        <v>-0.45053863800655131</v>
      </c>
      <c r="I189">
        <v>2.302861</v>
      </c>
      <c r="J189" s="14">
        <f t="shared" si="93"/>
        <v>2.9400939999999998</v>
      </c>
      <c r="K189" s="14">
        <f t="shared" si="94"/>
        <v>3.5773269999999995</v>
      </c>
      <c r="L189">
        <v>4.2145599999999996</v>
      </c>
      <c r="M189" s="14">
        <f t="shared" si="95"/>
        <v>3.5307674999999996</v>
      </c>
      <c r="N189">
        <v>2.846975</v>
      </c>
      <c r="O189" s="14">
        <f t="shared" si="95"/>
        <v>4.5588009999999999</v>
      </c>
      <c r="P189">
        <v>6.2706270000000002</v>
      </c>
      <c r="Q189" s="14">
        <f t="shared" si="96"/>
        <v>5.5243920000000006</v>
      </c>
      <c r="R189">
        <v>4.7781570000000002</v>
      </c>
      <c r="S189" s="14">
        <f t="shared" si="97"/>
        <v>8.5259284999999991</v>
      </c>
      <c r="T189">
        <v>12.2737</v>
      </c>
      <c r="U189" s="14">
        <f t="shared" si="98"/>
        <v>10.745145000000001</v>
      </c>
      <c r="V189">
        <v>9.2165900000000001</v>
      </c>
      <c r="W189">
        <v>10.9209</v>
      </c>
      <c r="X189">
        <v>11.96429</v>
      </c>
      <c r="Y189">
        <v>11.06195</v>
      </c>
      <c r="Z189">
        <v>8.2142859999999995</v>
      </c>
      <c r="AA189" s="14">
        <f t="shared" si="99"/>
        <v>8.1288433333333323</v>
      </c>
      <c r="AB189" s="14">
        <f t="shared" si="100"/>
        <v>8.0434006666666669</v>
      </c>
      <c r="AC189">
        <v>7.9579579999999996</v>
      </c>
      <c r="AD189" s="14">
        <f t="shared" si="101"/>
        <v>7.9504074999999998</v>
      </c>
      <c r="AE189">
        <v>7.9428570000000001</v>
      </c>
      <c r="AF189">
        <v>6.9846159999999999</v>
      </c>
      <c r="AG189" s="14">
        <f t="shared" si="102"/>
        <v>8.5676079999999999</v>
      </c>
      <c r="AH189">
        <v>10.150600000000001</v>
      </c>
      <c r="AI189">
        <v>10.35928</v>
      </c>
      <c r="BG189" s="31">
        <f t="shared" si="103"/>
        <v>5.9669880000000006</v>
      </c>
      <c r="BH189" s="31">
        <f t="shared" si="104"/>
        <v>0.17575499999999877</v>
      </c>
      <c r="BI189" s="31"/>
      <c r="BJ189" s="31"/>
      <c r="BK189" s="31"/>
      <c r="BL189" s="31"/>
      <c r="BM189" s="31"/>
      <c r="BN189" s="2"/>
      <c r="BO189" s="2"/>
      <c r="BP189" s="2"/>
      <c r="BQ189" s="2"/>
      <c r="BR189" s="2"/>
      <c r="BS189" s="2"/>
      <c r="BT189" s="2"/>
    </row>
    <row r="190" spans="1:72" ht="14.4" x14ac:dyDescent="0.3">
      <c r="A190" t="s">
        <v>279</v>
      </c>
      <c r="B190" t="s">
        <v>280</v>
      </c>
      <c r="D190" s="12">
        <f t="shared" si="83"/>
        <v>7.9820860000000007</v>
      </c>
      <c r="E190" s="12">
        <f t="shared" si="84"/>
        <v>5.5323225000000011</v>
      </c>
      <c r="F190" s="12">
        <f t="shared" si="85"/>
        <v>-1.8883360000000007</v>
      </c>
      <c r="G190" s="12">
        <f t="shared" si="86"/>
        <v>-0.34132789619549481</v>
      </c>
      <c r="I190">
        <v>1.8649290000000001</v>
      </c>
      <c r="J190" s="14">
        <f t="shared" si="93"/>
        <v>2.4635813333333334</v>
      </c>
      <c r="K190" s="14">
        <f t="shared" si="94"/>
        <v>3.0622336666666667</v>
      </c>
      <c r="L190">
        <v>3.6608860000000001</v>
      </c>
      <c r="M190" s="14">
        <f t="shared" si="95"/>
        <v>2.8642775</v>
      </c>
      <c r="N190">
        <v>2.067669</v>
      </c>
      <c r="O190" s="14">
        <f t="shared" si="95"/>
        <v>2.4497635</v>
      </c>
      <c r="P190">
        <v>2.831858</v>
      </c>
      <c r="Q190" s="14">
        <f t="shared" si="96"/>
        <v>3.023072</v>
      </c>
      <c r="R190">
        <v>3.214286</v>
      </c>
      <c r="S190" s="14">
        <f t="shared" si="97"/>
        <v>6.4756464999999999</v>
      </c>
      <c r="T190">
        <v>9.7370070000000002</v>
      </c>
      <c r="U190" s="14">
        <f t="shared" si="98"/>
        <v>7.9820860000000007</v>
      </c>
      <c r="V190">
        <v>6.2271650000000003</v>
      </c>
      <c r="W190">
        <v>7.357545</v>
      </c>
      <c r="X190">
        <v>6.0031350000000003</v>
      </c>
      <c r="Y190">
        <v>6.787401</v>
      </c>
      <c r="Z190">
        <v>6.5902139999999996</v>
      </c>
      <c r="AA190" s="14">
        <f t="shared" si="99"/>
        <v>6.4247259999999997</v>
      </c>
      <c r="AB190" s="14">
        <f t="shared" si="100"/>
        <v>6.2592379999999999</v>
      </c>
      <c r="AC190">
        <v>6.09375</v>
      </c>
      <c r="AD190" s="14">
        <f t="shared" si="101"/>
        <v>5.9432644999999997</v>
      </c>
      <c r="AE190">
        <v>5.7927790000000003</v>
      </c>
      <c r="AF190">
        <v>6.6834170000000004</v>
      </c>
      <c r="AG190" s="14">
        <f t="shared" si="102"/>
        <v>6.5022435000000005</v>
      </c>
      <c r="AH190">
        <v>6.3210699999999997</v>
      </c>
      <c r="AI190">
        <v>5.9240930000000001</v>
      </c>
      <c r="BG190" s="31">
        <f t="shared" si="103"/>
        <v>4.7678000000000011</v>
      </c>
      <c r="BH190" s="31">
        <f t="shared" si="104"/>
        <v>-0.62454100000000068</v>
      </c>
      <c r="BI190" s="31"/>
      <c r="BJ190" s="31"/>
      <c r="BK190" s="31"/>
      <c r="BL190" s="31"/>
      <c r="BM190" s="31"/>
      <c r="BN190" s="2"/>
      <c r="BO190" s="2"/>
      <c r="BP190" s="2"/>
      <c r="BQ190" s="2"/>
      <c r="BR190" s="2"/>
      <c r="BS190" s="2"/>
      <c r="BT190" s="2"/>
    </row>
    <row r="191" spans="1:72" ht="14.4" x14ac:dyDescent="0.3">
      <c r="A191" t="s">
        <v>281</v>
      </c>
      <c r="B191" t="s">
        <v>282</v>
      </c>
      <c r="D191" s="12">
        <f t="shared" si="83"/>
        <v>11.2398825</v>
      </c>
      <c r="E191" s="12">
        <f t="shared" si="84"/>
        <v>4.8195565</v>
      </c>
      <c r="F191" s="12">
        <f t="shared" si="85"/>
        <v>-0.62099249999999984</v>
      </c>
      <c r="G191" s="12">
        <f t="shared" si="86"/>
        <v>-0.12884847392078499</v>
      </c>
      <c r="I191">
        <v>3.7468720000000002</v>
      </c>
      <c r="J191" s="14">
        <f t="shared" si="93"/>
        <v>4.2990843333333331</v>
      </c>
      <c r="K191" s="14">
        <f t="shared" si="94"/>
        <v>4.8512966666666664</v>
      </c>
      <c r="L191">
        <v>5.4035089999999997</v>
      </c>
      <c r="M191" s="14">
        <f t="shared" si="95"/>
        <v>5.2379864999999999</v>
      </c>
      <c r="N191">
        <v>5.0724640000000001</v>
      </c>
      <c r="O191" s="14">
        <f t="shared" si="95"/>
        <v>6.4203260000000002</v>
      </c>
      <c r="P191">
        <v>7.7681880000000003</v>
      </c>
      <c r="Q191" s="14">
        <f t="shared" si="96"/>
        <v>7.5683045</v>
      </c>
      <c r="R191">
        <v>7.3684209999999997</v>
      </c>
      <c r="S191" s="14">
        <f t="shared" si="97"/>
        <v>10.906190500000001</v>
      </c>
      <c r="T191">
        <v>14.443960000000001</v>
      </c>
      <c r="U191" s="14">
        <f t="shared" si="98"/>
        <v>11.2398825</v>
      </c>
      <c r="V191">
        <v>8.0358049999999999</v>
      </c>
      <c r="W191">
        <v>9.3472109999999997</v>
      </c>
      <c r="X191">
        <v>9.6693379999999998</v>
      </c>
      <c r="Y191">
        <v>10.339230000000001</v>
      </c>
      <c r="Z191">
        <v>8.9566929999999996</v>
      </c>
      <c r="AA191" s="14">
        <f t="shared" si="99"/>
        <v>9.5107586666666659</v>
      </c>
      <c r="AB191" s="14">
        <f t="shared" si="100"/>
        <v>10.064824333333334</v>
      </c>
      <c r="AC191">
        <v>10.61889</v>
      </c>
      <c r="AD191" s="14">
        <f t="shared" si="101"/>
        <v>10.073402999999999</v>
      </c>
      <c r="AE191">
        <v>9.5279159999999994</v>
      </c>
      <c r="AF191">
        <v>10.382350000000001</v>
      </c>
      <c r="AG191" s="14">
        <f t="shared" si="102"/>
        <v>11.592929999999999</v>
      </c>
      <c r="AH191">
        <v>12.803509999999999</v>
      </c>
      <c r="AI191">
        <v>13.234019999999999</v>
      </c>
      <c r="BG191" s="31">
        <f t="shared" si="103"/>
        <v>3.8714615000000006</v>
      </c>
      <c r="BH191" s="31">
        <f t="shared" si="104"/>
        <v>-1.8926715000000005</v>
      </c>
      <c r="BI191" s="31"/>
      <c r="BJ191" s="31"/>
      <c r="BK191" s="31"/>
      <c r="BL191" s="31"/>
      <c r="BM191" s="31"/>
      <c r="BN191" s="2"/>
      <c r="BO191" s="2"/>
      <c r="BP191" s="2"/>
      <c r="BQ191" s="2"/>
      <c r="BR191" s="2"/>
      <c r="BS191" s="2"/>
      <c r="BT191" s="2"/>
    </row>
    <row r="192" spans="1:72" ht="14.4" x14ac:dyDescent="0.3">
      <c r="A192" t="s">
        <v>283</v>
      </c>
      <c r="B192" t="s">
        <v>284</v>
      </c>
      <c r="D192" s="12">
        <f t="shared" si="83"/>
        <v>16.667794999999998</v>
      </c>
      <c r="E192" s="12">
        <f t="shared" si="84"/>
        <v>10.643720999999998</v>
      </c>
      <c r="F192" s="12">
        <f t="shared" si="85"/>
        <v>4.3986550000000015</v>
      </c>
      <c r="G192" s="12">
        <f t="shared" si="86"/>
        <v>0.41326289931876292</v>
      </c>
      <c r="I192">
        <v>3.2248960000000002</v>
      </c>
      <c r="J192" s="14">
        <f t="shared" si="93"/>
        <v>4.0478190000000005</v>
      </c>
      <c r="K192" s="14">
        <f t="shared" si="94"/>
        <v>4.8707419999999999</v>
      </c>
      <c r="L192">
        <v>5.6936650000000002</v>
      </c>
      <c r="M192" s="14">
        <f t="shared" ref="M192:O193" si="105">L192+(N192-L192)/2</f>
        <v>5.285857</v>
      </c>
      <c r="N192">
        <v>4.8780489999999999</v>
      </c>
      <c r="O192" s="14">
        <f t="shared" si="105"/>
        <v>6.0240740000000006</v>
      </c>
      <c r="P192">
        <v>7.1700990000000004</v>
      </c>
      <c r="Q192" s="14">
        <f t="shared" si="96"/>
        <v>6.7943860000000003</v>
      </c>
      <c r="R192">
        <v>6.4186730000000001</v>
      </c>
      <c r="S192" s="14">
        <f t="shared" si="97"/>
        <v>13.674101499999999</v>
      </c>
      <c r="T192">
        <v>20.92953</v>
      </c>
      <c r="U192" s="14">
        <f t="shared" si="98"/>
        <v>16.667794999999998</v>
      </c>
      <c r="V192">
        <v>12.40606</v>
      </c>
      <c r="W192">
        <v>14.006589999999999</v>
      </c>
      <c r="X192">
        <v>13.709580000000001</v>
      </c>
      <c r="Y192">
        <v>14.90286</v>
      </c>
      <c r="Z192">
        <v>15.258430000000001</v>
      </c>
      <c r="AA192" s="14">
        <f t="shared" si="99"/>
        <v>17.194436666666668</v>
      </c>
      <c r="AB192" s="14">
        <f t="shared" si="100"/>
        <v>19.130443333333332</v>
      </c>
      <c r="AC192">
        <v>21.06645</v>
      </c>
      <c r="AD192" s="14">
        <f t="shared" si="101"/>
        <v>20.946579999999997</v>
      </c>
      <c r="AE192">
        <v>20.826709999999999</v>
      </c>
      <c r="AF192">
        <v>18.194859999999998</v>
      </c>
      <c r="AG192" s="14">
        <f t="shared" si="102"/>
        <v>20.780920000000002</v>
      </c>
      <c r="AH192">
        <v>23.366980000000002</v>
      </c>
      <c r="AI192">
        <v>24.03708</v>
      </c>
      <c r="BG192" s="31">
        <f t="shared" si="103"/>
        <v>10.249121999999998</v>
      </c>
      <c r="BH192" s="31">
        <f t="shared" si="104"/>
        <v>-2.6612049999999989</v>
      </c>
      <c r="BI192" s="31"/>
      <c r="BJ192" s="31"/>
      <c r="BK192" s="31"/>
      <c r="BL192" s="31"/>
      <c r="BM192" s="31"/>
      <c r="BN192" s="2"/>
      <c r="BO192" s="2"/>
      <c r="BP192" s="2"/>
      <c r="BQ192" s="2"/>
      <c r="BR192" s="2"/>
      <c r="BS192" s="2"/>
      <c r="BT192" s="2"/>
    </row>
    <row r="193" spans="1:72" ht="14.4" x14ac:dyDescent="0.3">
      <c r="A193" t="s">
        <v>285</v>
      </c>
      <c r="B193" t="s">
        <v>286</v>
      </c>
      <c r="D193" s="12">
        <f t="shared" si="83"/>
        <v>19.955894999999998</v>
      </c>
      <c r="E193" s="12">
        <f t="shared" si="84"/>
        <v>12.735439499999998</v>
      </c>
      <c r="F193" s="12">
        <f t="shared" si="85"/>
        <v>-1.536444999999997</v>
      </c>
      <c r="G193" s="12">
        <f t="shared" si="86"/>
        <v>-0.12064326480448494</v>
      </c>
      <c r="I193">
        <v>4.6201480000000004</v>
      </c>
      <c r="J193" s="14">
        <f t="shared" si="93"/>
        <v>4.9652743333333333</v>
      </c>
      <c r="K193" s="14">
        <f t="shared" si="94"/>
        <v>5.3104006666666672</v>
      </c>
      <c r="L193">
        <v>5.6555270000000002</v>
      </c>
      <c r="M193" s="14">
        <f t="shared" si="105"/>
        <v>5.7689400000000006</v>
      </c>
      <c r="N193">
        <v>5.8823530000000002</v>
      </c>
      <c r="O193" s="14">
        <f t="shared" si="105"/>
        <v>7.2204554999999999</v>
      </c>
      <c r="P193">
        <v>8.5585579999999997</v>
      </c>
      <c r="Q193" s="14">
        <f t="shared" si="96"/>
        <v>9.1790564999999997</v>
      </c>
      <c r="R193">
        <v>9.7995549999999998</v>
      </c>
      <c r="S193" s="14">
        <f t="shared" si="97"/>
        <v>16.668692499999999</v>
      </c>
      <c r="T193">
        <v>23.53783</v>
      </c>
      <c r="U193" s="14">
        <f t="shared" si="98"/>
        <v>19.955894999999998</v>
      </c>
      <c r="V193">
        <v>16.37396</v>
      </c>
      <c r="W193">
        <v>18.331009999999999</v>
      </c>
      <c r="X193">
        <v>19.32292</v>
      </c>
      <c r="Y193">
        <v>20.232559999999999</v>
      </c>
      <c r="Z193">
        <v>16.650079999999999</v>
      </c>
      <c r="AA193" s="14">
        <f t="shared" si="99"/>
        <v>17.23987</v>
      </c>
      <c r="AB193" s="14">
        <f t="shared" si="100"/>
        <v>17.829660000000001</v>
      </c>
      <c r="AC193">
        <v>18.419450000000001</v>
      </c>
      <c r="AD193" s="14">
        <f t="shared" si="101"/>
        <v>17.9635</v>
      </c>
      <c r="AE193">
        <v>17.507549999999998</v>
      </c>
      <c r="AF193">
        <v>19.600000000000001</v>
      </c>
      <c r="AG193" s="14">
        <f t="shared" si="102"/>
        <v>20.242625</v>
      </c>
      <c r="AH193">
        <v>20.885249999999999</v>
      </c>
      <c r="AI193">
        <v>21.799029999999998</v>
      </c>
      <c r="BG193" s="31">
        <f t="shared" si="103"/>
        <v>10.156339999999998</v>
      </c>
      <c r="BH193" s="31">
        <f t="shared" si="104"/>
        <v>-1.624884999999999</v>
      </c>
      <c r="BI193" s="31"/>
      <c r="BJ193" s="31"/>
      <c r="BK193" s="31"/>
      <c r="BL193" s="31"/>
      <c r="BM193" s="31"/>
      <c r="BN193" s="2"/>
      <c r="BO193" s="2"/>
      <c r="BP193" s="2"/>
      <c r="BQ193" s="2"/>
      <c r="BR193" s="2"/>
      <c r="BS193" s="2"/>
      <c r="BT193" s="2"/>
    </row>
  </sheetData>
  <mergeCells count="3">
    <mergeCell ref="BE3:BF3"/>
    <mergeCell ref="BG3:BH3"/>
    <mergeCell ref="BI3:BJ3"/>
  </mergeCell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Figure1</vt:lpstr>
      <vt:lpstr>Figure2</vt:lpstr>
      <vt:lpstr>Figure3</vt:lpstr>
      <vt:lpstr>FranceGermany</vt:lpstr>
      <vt:lpstr>Figure 4 - Panel 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2013-01-13T20:12:51Z</dcterms:created>
  <dcterms:modified xsi:type="dcterms:W3CDTF">2013-10-23T22:50:31Z</dcterms:modified>
</cp:coreProperties>
</file>