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tabRatio="854"/>
  </bookViews>
  <sheets>
    <sheet name="INTRODUCTION" sheetId="147" r:id="rId1"/>
    <sheet name="Russia" sheetId="148" r:id="rId2"/>
    <sheet name="Ebola" sheetId="149" r:id="rId3"/>
    <sheet name="ISIS" sheetId="150" r:id="rId4"/>
    <sheet name="China" sheetId="151" r:id="rId5"/>
    <sheet name="Iran" sheetId="152" r:id="rId6"/>
    <sheet name="Climate" sheetId="153" r:id="rId7"/>
    <sheet name="SUMMARY" sheetId="154" r:id="rId8"/>
    <sheet name="CHART MAGNITUDES" sheetId="155" r:id="rId9"/>
    <sheet name="CHART ATTITUDES" sheetId="156" r:id="rId10"/>
    <sheet name="CONVERGENCE" sheetId="157" r:id="rId11"/>
    <sheet name="SOURCES" sheetId="1" r:id="rId12"/>
    <sheet name="1" sheetId="2" r:id="rId13"/>
    <sheet name="2" sheetId="3" r:id="rId14"/>
    <sheet name="3" sheetId="4" r:id="rId15"/>
    <sheet name="4" sheetId="5" r:id="rId16"/>
    <sheet name="5" sheetId="6" r:id="rId17"/>
    <sheet name="6" sheetId="7" r:id="rId18"/>
    <sheet name="7" sheetId="8" r:id="rId19"/>
    <sheet name="8" sheetId="9" r:id="rId20"/>
    <sheet name="9" sheetId="10" r:id="rId21"/>
    <sheet name="10" sheetId="11" r:id="rId22"/>
    <sheet name="11" sheetId="12" r:id="rId23"/>
    <sheet name="12" sheetId="13" r:id="rId24"/>
    <sheet name="14" sheetId="15" r:id="rId25"/>
    <sheet name="15" sheetId="16" r:id="rId26"/>
    <sheet name="16" sheetId="17" r:id="rId27"/>
    <sheet name="17" sheetId="18" r:id="rId28"/>
    <sheet name="18" sheetId="19" r:id="rId29"/>
    <sheet name="19" sheetId="20" r:id="rId30"/>
    <sheet name="20" sheetId="21" r:id="rId31"/>
    <sheet name="21" sheetId="22" r:id="rId32"/>
    <sheet name="22" sheetId="23" r:id="rId33"/>
    <sheet name="23" sheetId="24" r:id="rId34"/>
    <sheet name="24" sheetId="25" r:id="rId35"/>
    <sheet name="25" sheetId="26" r:id="rId36"/>
    <sheet name="26" sheetId="27" r:id="rId37"/>
    <sheet name="27" sheetId="28" r:id="rId38"/>
    <sheet name="28" sheetId="29" r:id="rId39"/>
    <sheet name="29" sheetId="30" r:id="rId40"/>
    <sheet name="30" sheetId="31" r:id="rId41"/>
    <sheet name="31" sheetId="32" r:id="rId42"/>
    <sheet name="32" sheetId="33" r:id="rId43"/>
    <sheet name="33" sheetId="34" r:id="rId44"/>
    <sheet name="34" sheetId="35" r:id="rId45"/>
    <sheet name="35" sheetId="36" r:id="rId46"/>
    <sheet name="36" sheetId="37" r:id="rId47"/>
    <sheet name="37" sheetId="38" r:id="rId48"/>
    <sheet name="38" sheetId="39" r:id="rId49"/>
    <sheet name="39" sheetId="40" r:id="rId50"/>
    <sheet name="41" sheetId="42" r:id="rId51"/>
    <sheet name="42" sheetId="43" r:id="rId52"/>
    <sheet name="43" sheetId="44" r:id="rId53"/>
    <sheet name="44" sheetId="45" r:id="rId54"/>
    <sheet name="45" sheetId="46" r:id="rId55"/>
    <sheet name="46" sheetId="47" r:id="rId56"/>
    <sheet name="47" sheetId="48" r:id="rId57"/>
    <sheet name="48" sheetId="49" r:id="rId58"/>
    <sheet name="49" sheetId="50" r:id="rId59"/>
    <sheet name="50" sheetId="51" r:id="rId60"/>
    <sheet name="51" sheetId="52" r:id="rId61"/>
    <sheet name="52" sheetId="53" r:id="rId62"/>
    <sheet name="53" sheetId="54" r:id="rId63"/>
    <sheet name="54" sheetId="55" r:id="rId64"/>
    <sheet name="55" sheetId="56" r:id="rId65"/>
    <sheet name="56" sheetId="57" r:id="rId66"/>
    <sheet name="57" sheetId="58" r:id="rId67"/>
    <sheet name="58" sheetId="59" r:id="rId68"/>
    <sheet name="59" sheetId="60" r:id="rId69"/>
    <sheet name="61" sheetId="62" r:id="rId70"/>
    <sheet name="62" sheetId="63" r:id="rId71"/>
    <sheet name="63" sheetId="64" r:id="rId72"/>
    <sheet name="64" sheetId="65" r:id="rId73"/>
    <sheet name="66" sheetId="67" r:id="rId74"/>
    <sheet name="67" sheetId="68" r:id="rId75"/>
    <sheet name="68" sheetId="69" r:id="rId76"/>
    <sheet name="69" sheetId="70" r:id="rId77"/>
    <sheet name="71" sheetId="72" r:id="rId78"/>
    <sheet name="72" sheetId="73" r:id="rId79"/>
    <sheet name="73" sheetId="74" r:id="rId80"/>
    <sheet name="74" sheetId="75" r:id="rId81"/>
    <sheet name="75" sheetId="76" r:id="rId82"/>
    <sheet name="76" sheetId="77" r:id="rId83"/>
    <sheet name="77" sheetId="78" r:id="rId84"/>
    <sheet name="78" sheetId="79" r:id="rId85"/>
    <sheet name="79" sheetId="80" r:id="rId86"/>
    <sheet name="81" sheetId="82" r:id="rId87"/>
    <sheet name="82" sheetId="83" r:id="rId88"/>
    <sheet name="83" sheetId="84" r:id="rId89"/>
    <sheet name="84" sheetId="85" r:id="rId90"/>
    <sheet name="85" sheetId="86" r:id="rId91"/>
    <sheet name="86" sheetId="87" r:id="rId92"/>
    <sheet name="87" sheetId="88" r:id="rId93"/>
    <sheet name="88" sheetId="89" r:id="rId94"/>
    <sheet name="89" sheetId="90" r:id="rId95"/>
    <sheet name="90" sheetId="91" r:id="rId96"/>
    <sheet name="91" sheetId="92" r:id="rId97"/>
    <sheet name="92" sheetId="93" r:id="rId98"/>
    <sheet name="93" sheetId="94" r:id="rId99"/>
    <sheet name="94" sheetId="95" r:id="rId100"/>
    <sheet name="95" sheetId="96" r:id="rId101"/>
    <sheet name="96" sheetId="97" r:id="rId102"/>
    <sheet name="97" sheetId="98" r:id="rId103"/>
    <sheet name="98" sheetId="99" r:id="rId104"/>
    <sheet name="99" sheetId="100" r:id="rId105"/>
    <sheet name="101" sheetId="102" r:id="rId106"/>
    <sheet name="102" sheetId="103" r:id="rId107"/>
    <sheet name="103" sheetId="104" r:id="rId108"/>
    <sheet name="104" sheetId="105" r:id="rId109"/>
    <sheet name="105" sheetId="106" r:id="rId110"/>
    <sheet name="106" sheetId="107" r:id="rId111"/>
    <sheet name="107" sheetId="108" r:id="rId112"/>
    <sheet name="108" sheetId="109" r:id="rId113"/>
    <sheet name="109" sheetId="110" r:id="rId114"/>
    <sheet name="110" sheetId="111" r:id="rId115"/>
    <sheet name="111" sheetId="112" r:id="rId116"/>
    <sheet name="112" sheetId="113" r:id="rId117"/>
    <sheet name="113" sheetId="114" r:id="rId118"/>
    <sheet name="114" sheetId="115" r:id="rId119"/>
    <sheet name="115" sheetId="116" r:id="rId120"/>
    <sheet name="116" sheetId="117" r:id="rId121"/>
    <sheet name="117" sheetId="118" r:id="rId122"/>
    <sheet name="118" sheetId="119" r:id="rId123"/>
    <sheet name="119" sheetId="120" r:id="rId124"/>
    <sheet name="121" sheetId="122" r:id="rId125"/>
    <sheet name="122" sheetId="123" r:id="rId126"/>
    <sheet name="123" sheetId="124" r:id="rId127"/>
    <sheet name="124" sheetId="125" r:id="rId128"/>
    <sheet name="125" sheetId="126" r:id="rId129"/>
    <sheet name="126" sheetId="127" r:id="rId130"/>
    <sheet name="127" sheetId="128" r:id="rId131"/>
    <sheet name="128" sheetId="129" r:id="rId132"/>
    <sheet name="129" sheetId="130" r:id="rId133"/>
    <sheet name="130" sheetId="131" r:id="rId134"/>
    <sheet name="131" sheetId="132" r:id="rId135"/>
    <sheet name="132" sheetId="133" r:id="rId136"/>
    <sheet name="133" sheetId="134" r:id="rId137"/>
    <sheet name="134" sheetId="135" r:id="rId138"/>
    <sheet name="135" sheetId="136" r:id="rId139"/>
    <sheet name="136" sheetId="137" r:id="rId140"/>
    <sheet name="137" sheetId="138" r:id="rId141"/>
    <sheet name="138" sheetId="139" r:id="rId142"/>
    <sheet name="139" sheetId="141" r:id="rId143"/>
  </sheets>
  <definedNames>
    <definedName name="_xlnm._FilterDatabase" localSheetId="82" hidden="1">'76'!$A$2:$C$3</definedName>
  </definedNames>
  <calcPr calcId="145621"/>
</workbook>
</file>

<file path=xl/calcChain.xml><?xml version="1.0" encoding="utf-8"?>
<calcChain xmlns="http://schemas.openxmlformats.org/spreadsheetml/2006/main">
  <c r="C46" i="155" l="1"/>
  <c r="D46" i="155"/>
  <c r="E46" i="155"/>
  <c r="F46" i="155"/>
  <c r="G46" i="155"/>
  <c r="C47" i="155"/>
  <c r="D47" i="155"/>
  <c r="E47" i="155"/>
  <c r="F47" i="155"/>
  <c r="G47" i="155"/>
  <c r="C48" i="155"/>
  <c r="D48" i="155"/>
  <c r="E48" i="155"/>
  <c r="F48" i="155"/>
  <c r="G48" i="155"/>
  <c r="C49" i="155"/>
  <c r="D49" i="155"/>
  <c r="E49" i="155"/>
  <c r="F49" i="155"/>
  <c r="G49" i="155"/>
  <c r="C50" i="155"/>
  <c r="D50" i="155"/>
  <c r="E50" i="155"/>
  <c r="F50" i="155"/>
  <c r="G50" i="155"/>
  <c r="C51" i="155"/>
  <c r="D51" i="155"/>
  <c r="E51" i="155"/>
  <c r="F51" i="155"/>
  <c r="G51" i="155"/>
  <c r="C52" i="155"/>
  <c r="D52" i="155"/>
  <c r="E52" i="155"/>
  <c r="F52" i="155"/>
  <c r="G52" i="155"/>
  <c r="C53" i="155"/>
  <c r="D53" i="155"/>
  <c r="E53" i="155"/>
  <c r="F53" i="155"/>
  <c r="G53" i="155"/>
  <c r="C54" i="155"/>
  <c r="D54" i="155"/>
  <c r="E54" i="155"/>
  <c r="F54" i="155"/>
  <c r="G54" i="155"/>
  <c r="C55" i="155"/>
  <c r="D55" i="155"/>
  <c r="E55" i="155"/>
  <c r="F55" i="155"/>
  <c r="G55" i="155"/>
  <c r="C56" i="155"/>
  <c r="D56" i="155"/>
  <c r="E56" i="155"/>
  <c r="F56" i="155"/>
  <c r="G56" i="155"/>
  <c r="C57" i="155"/>
  <c r="D57" i="155"/>
  <c r="E57" i="155"/>
  <c r="F57" i="155"/>
  <c r="G57" i="155"/>
  <c r="C58" i="155"/>
  <c r="D58" i="155"/>
  <c r="E58" i="155"/>
  <c r="F58" i="155"/>
  <c r="G58" i="155"/>
  <c r="C59" i="155"/>
  <c r="D59" i="155"/>
  <c r="E59" i="155"/>
  <c r="F59" i="155"/>
  <c r="G59" i="155"/>
  <c r="C60" i="155"/>
  <c r="D60" i="155"/>
  <c r="E60" i="155"/>
  <c r="F60" i="155"/>
  <c r="G60" i="155"/>
  <c r="C61" i="155"/>
  <c r="D61" i="155"/>
  <c r="E61" i="155"/>
  <c r="F61" i="155"/>
  <c r="G61" i="155"/>
  <c r="C62" i="155"/>
  <c r="D62" i="155"/>
  <c r="E62" i="155"/>
  <c r="F62" i="155"/>
  <c r="G62" i="155"/>
  <c r="C63" i="155"/>
  <c r="D63" i="155"/>
  <c r="E63" i="155"/>
  <c r="F63" i="155"/>
  <c r="G63" i="155"/>
  <c r="C64" i="155"/>
  <c r="D64" i="155"/>
  <c r="E64" i="155"/>
  <c r="F64" i="155"/>
  <c r="G64" i="155"/>
  <c r="B47" i="155"/>
  <c r="B48" i="155"/>
  <c r="B49" i="155"/>
  <c r="B50" i="155"/>
  <c r="B51" i="155"/>
  <c r="B52" i="155"/>
  <c r="B53" i="155"/>
  <c r="B54" i="155"/>
  <c r="B55" i="155"/>
  <c r="B56" i="155"/>
  <c r="B57" i="155"/>
  <c r="B58" i="155"/>
  <c r="B59" i="155"/>
  <c r="B60" i="155"/>
  <c r="B61" i="155"/>
  <c r="B62" i="155"/>
  <c r="B63" i="155"/>
  <c r="B64" i="155"/>
  <c r="C9" i="151"/>
  <c r="D9" i="151"/>
  <c r="E9" i="151"/>
  <c r="F9" i="151"/>
  <c r="G9" i="151"/>
  <c r="H9" i="151"/>
  <c r="I9" i="151"/>
  <c r="J9" i="151"/>
  <c r="K9" i="151"/>
  <c r="L9" i="151"/>
  <c r="M9" i="151"/>
  <c r="N9" i="151"/>
  <c r="O9" i="151"/>
  <c r="P9" i="151"/>
  <c r="Q9" i="151"/>
  <c r="R9" i="151"/>
  <c r="S9" i="151"/>
  <c r="T9" i="151"/>
  <c r="B9" i="151"/>
  <c r="C8" i="151"/>
  <c r="D8" i="151"/>
  <c r="E8" i="151"/>
  <c r="F8" i="151"/>
  <c r="G8" i="151"/>
  <c r="H8" i="151"/>
  <c r="I8" i="151"/>
  <c r="J8" i="151"/>
  <c r="K8" i="151"/>
  <c r="L8" i="151"/>
  <c r="M8" i="151"/>
  <c r="N8" i="151"/>
  <c r="O8" i="151"/>
  <c r="P8" i="151"/>
  <c r="Q8" i="151"/>
  <c r="R8" i="151"/>
  <c r="S8" i="151"/>
  <c r="T8" i="151"/>
  <c r="B8" i="151"/>
  <c r="C7" i="151"/>
  <c r="D7" i="151"/>
  <c r="E7" i="151"/>
  <c r="F7" i="151"/>
  <c r="G7" i="151"/>
  <c r="H7" i="151"/>
  <c r="I7" i="151"/>
  <c r="J7" i="151"/>
  <c r="K7" i="151"/>
  <c r="L7" i="151"/>
  <c r="M7" i="151"/>
  <c r="N7" i="151"/>
  <c r="O7" i="151"/>
  <c r="P7" i="151"/>
  <c r="Q7" i="151"/>
  <c r="R7" i="151"/>
  <c r="S7" i="151"/>
  <c r="T7" i="151"/>
  <c r="B7" i="151"/>
  <c r="C14" i="148"/>
  <c r="D14" i="148"/>
  <c r="E14" i="148"/>
  <c r="F14" i="148"/>
  <c r="G14" i="148"/>
  <c r="H14" i="148"/>
  <c r="I14" i="148"/>
  <c r="J14" i="148"/>
  <c r="K14" i="148"/>
  <c r="L14" i="148"/>
  <c r="M14" i="148"/>
  <c r="N14" i="148"/>
  <c r="O14" i="148"/>
  <c r="P14" i="148"/>
  <c r="Q14" i="148"/>
  <c r="R14" i="148"/>
  <c r="S14" i="148"/>
  <c r="T14" i="148"/>
  <c r="B14" i="148"/>
  <c r="C13" i="148"/>
  <c r="D13" i="148"/>
  <c r="E13" i="148"/>
  <c r="F13" i="148"/>
  <c r="G13" i="148"/>
  <c r="H13" i="148"/>
  <c r="I13" i="148"/>
  <c r="J13" i="148"/>
  <c r="K13" i="148"/>
  <c r="L13" i="148"/>
  <c r="M13" i="148"/>
  <c r="N13" i="148"/>
  <c r="O13" i="148"/>
  <c r="P13" i="148"/>
  <c r="Q13" i="148"/>
  <c r="R13" i="148"/>
  <c r="S13" i="148"/>
  <c r="T13" i="148"/>
  <c r="B13" i="148"/>
  <c r="C11" i="148"/>
  <c r="D11" i="148"/>
  <c r="E11" i="148"/>
  <c r="F11" i="148"/>
  <c r="G11" i="148"/>
  <c r="H11" i="148"/>
  <c r="I11" i="148"/>
  <c r="J11" i="148"/>
  <c r="K11" i="148"/>
  <c r="L11" i="148"/>
  <c r="M11" i="148"/>
  <c r="N11" i="148"/>
  <c r="O11" i="148"/>
  <c r="P11" i="148"/>
  <c r="Q11" i="148"/>
  <c r="R11" i="148"/>
  <c r="S11" i="148"/>
  <c r="T11" i="148"/>
  <c r="B11" i="148"/>
  <c r="C10" i="148"/>
  <c r="D10" i="148"/>
  <c r="E10" i="148"/>
  <c r="F10" i="148"/>
  <c r="G10" i="148"/>
  <c r="H10" i="148"/>
  <c r="I10" i="148"/>
  <c r="J10" i="148"/>
  <c r="K10" i="148"/>
  <c r="L10" i="148"/>
  <c r="M10" i="148"/>
  <c r="N10" i="148"/>
  <c r="O10" i="148"/>
  <c r="P10" i="148"/>
  <c r="Q10" i="148"/>
  <c r="R10" i="148"/>
  <c r="S10" i="148"/>
  <c r="T10" i="148"/>
  <c r="B10" i="148"/>
  <c r="B46" i="155" l="1"/>
  <c r="T18" i="153"/>
  <c r="S18" i="153"/>
  <c r="R18" i="153"/>
  <c r="Q18" i="153"/>
  <c r="P18" i="153"/>
  <c r="O18" i="153"/>
  <c r="N18" i="153"/>
  <c r="M18" i="153"/>
  <c r="L18" i="153"/>
  <c r="K18" i="153"/>
  <c r="J18" i="153"/>
  <c r="I18" i="153"/>
  <c r="H18" i="153"/>
  <c r="G18" i="153"/>
  <c r="F18" i="153"/>
  <c r="E18" i="153"/>
  <c r="D18" i="153"/>
  <c r="C18" i="153"/>
  <c r="B18" i="153"/>
  <c r="T17" i="153"/>
  <c r="S17" i="153"/>
  <c r="R17" i="153"/>
  <c r="Q17" i="153"/>
  <c r="P17" i="153"/>
  <c r="O17" i="153"/>
  <c r="N17" i="153"/>
  <c r="M17" i="153"/>
  <c r="L17" i="153"/>
  <c r="K17" i="153"/>
  <c r="J17" i="153"/>
  <c r="I17" i="153"/>
  <c r="H17" i="153"/>
  <c r="G17" i="153"/>
  <c r="F17" i="153"/>
  <c r="E17" i="153"/>
  <c r="D17" i="153"/>
  <c r="C17" i="153"/>
  <c r="B17" i="153"/>
  <c r="T16" i="153"/>
  <c r="S16" i="153"/>
  <c r="R16" i="153"/>
  <c r="Q16" i="153"/>
  <c r="P16" i="153"/>
  <c r="O16" i="153"/>
  <c r="N16" i="153"/>
  <c r="M16" i="153"/>
  <c r="L16" i="153"/>
  <c r="K16" i="153"/>
  <c r="J16" i="153"/>
  <c r="I16" i="153"/>
  <c r="H16" i="153"/>
  <c r="G16" i="153"/>
  <c r="F16" i="153"/>
  <c r="E16" i="153"/>
  <c r="D16" i="153"/>
  <c r="C16" i="153"/>
  <c r="B16" i="153"/>
  <c r="T15" i="153"/>
  <c r="S15" i="153"/>
  <c r="R15" i="153"/>
  <c r="Q15" i="153"/>
  <c r="P15" i="153"/>
  <c r="O15" i="153"/>
  <c r="N15" i="153"/>
  <c r="M15" i="153"/>
  <c r="L15" i="153"/>
  <c r="K15" i="153"/>
  <c r="J15" i="153"/>
  <c r="I15" i="153"/>
  <c r="H15" i="153"/>
  <c r="G15" i="153"/>
  <c r="F15" i="153"/>
  <c r="E15" i="153"/>
  <c r="D15" i="153"/>
  <c r="C15" i="153"/>
  <c r="B15" i="153"/>
  <c r="T13" i="153"/>
  <c r="S13" i="153"/>
  <c r="R13" i="153"/>
  <c r="Q13" i="153"/>
  <c r="P13" i="153"/>
  <c r="O13" i="153"/>
  <c r="N13" i="153"/>
  <c r="M13" i="153"/>
  <c r="L13" i="153"/>
  <c r="K13" i="153"/>
  <c r="J13" i="153"/>
  <c r="I13" i="153"/>
  <c r="H13" i="153"/>
  <c r="G13" i="153"/>
  <c r="F13" i="153"/>
  <c r="E13" i="153"/>
  <c r="D13" i="153"/>
  <c r="C13" i="153"/>
  <c r="B13" i="153"/>
  <c r="T12" i="153"/>
  <c r="S12" i="153"/>
  <c r="R12" i="153"/>
  <c r="Q12" i="153"/>
  <c r="P12" i="153"/>
  <c r="O12" i="153"/>
  <c r="N12" i="153"/>
  <c r="M12" i="153"/>
  <c r="L12" i="153"/>
  <c r="K12" i="153"/>
  <c r="J12" i="153"/>
  <c r="I12" i="153"/>
  <c r="H12" i="153"/>
  <c r="G12" i="153"/>
  <c r="F12" i="153"/>
  <c r="E12" i="153"/>
  <c r="D12" i="153"/>
  <c r="C12" i="153"/>
  <c r="B12" i="153"/>
  <c r="T20" i="152"/>
  <c r="S20" i="152"/>
  <c r="R20" i="152"/>
  <c r="Q20" i="152"/>
  <c r="P20" i="152"/>
  <c r="O20" i="152"/>
  <c r="N20" i="152"/>
  <c r="M20" i="152"/>
  <c r="L20" i="152"/>
  <c r="K20" i="152"/>
  <c r="J20" i="152"/>
  <c r="I20" i="152"/>
  <c r="H20" i="152"/>
  <c r="G20" i="152"/>
  <c r="F20" i="152"/>
  <c r="E20" i="152"/>
  <c r="D20" i="152"/>
  <c r="C20" i="152"/>
  <c r="B20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T16" i="152"/>
  <c r="S16" i="152"/>
  <c r="R16" i="152"/>
  <c r="Q16" i="152"/>
  <c r="P16" i="152"/>
  <c r="O16" i="152"/>
  <c r="N16" i="152"/>
  <c r="M16" i="152"/>
  <c r="L16" i="152"/>
  <c r="K16" i="152"/>
  <c r="J16" i="152"/>
  <c r="I16" i="152"/>
  <c r="H16" i="152"/>
  <c r="G16" i="152"/>
  <c r="F16" i="152"/>
  <c r="E16" i="152"/>
  <c r="D16" i="152"/>
  <c r="C16" i="152"/>
  <c r="B16" i="152"/>
  <c r="T15" i="152"/>
  <c r="S15" i="152"/>
  <c r="R15" i="152"/>
  <c r="Q15" i="152"/>
  <c r="P15" i="152"/>
  <c r="O15" i="152"/>
  <c r="N15" i="152"/>
  <c r="M15" i="152"/>
  <c r="L15" i="152"/>
  <c r="K15" i="152"/>
  <c r="J15" i="152"/>
  <c r="I15" i="152"/>
  <c r="H15" i="152"/>
  <c r="G15" i="152"/>
  <c r="F15" i="152"/>
  <c r="E15" i="152"/>
  <c r="D15" i="152"/>
  <c r="C15" i="152"/>
  <c r="B15" i="152"/>
  <c r="T14" i="152"/>
  <c r="S14" i="152"/>
  <c r="R14" i="152"/>
  <c r="Q14" i="152"/>
  <c r="P14" i="152"/>
  <c r="O14" i="152"/>
  <c r="N14" i="152"/>
  <c r="M14" i="152"/>
  <c r="L14" i="152"/>
  <c r="K14" i="152"/>
  <c r="J14" i="152"/>
  <c r="I14" i="152"/>
  <c r="H14" i="152"/>
  <c r="G14" i="152"/>
  <c r="F14" i="152"/>
  <c r="E14" i="152"/>
  <c r="D14" i="152"/>
  <c r="C14" i="152"/>
  <c r="B14" i="152"/>
  <c r="T13" i="152"/>
  <c r="S13" i="152"/>
  <c r="R13" i="152"/>
  <c r="Q13" i="152"/>
  <c r="P13" i="152"/>
  <c r="O13" i="152"/>
  <c r="N13" i="152"/>
  <c r="M13" i="152"/>
  <c r="L13" i="152"/>
  <c r="K13" i="152"/>
  <c r="J13" i="152"/>
  <c r="I13" i="152"/>
  <c r="H13" i="152"/>
  <c r="G13" i="152"/>
  <c r="F13" i="152"/>
  <c r="E13" i="152"/>
  <c r="D13" i="152"/>
  <c r="C13" i="152"/>
  <c r="B13" i="152"/>
  <c r="S11" i="151"/>
  <c r="O11" i="151"/>
  <c r="K11" i="151"/>
  <c r="G11" i="151"/>
  <c r="C11" i="151"/>
  <c r="T11" i="151"/>
  <c r="R11" i="151"/>
  <c r="Q11" i="151"/>
  <c r="P11" i="151"/>
  <c r="N11" i="151"/>
  <c r="M11" i="151"/>
  <c r="L11" i="151"/>
  <c r="J11" i="151"/>
  <c r="I11" i="151"/>
  <c r="H11" i="151"/>
  <c r="E11" i="151"/>
  <c r="D11" i="151"/>
  <c r="B11" i="151"/>
  <c r="T11" i="150"/>
  <c r="S11" i="150"/>
  <c r="R11" i="150"/>
  <c r="Q11" i="150"/>
  <c r="P11" i="150"/>
  <c r="O11" i="150"/>
  <c r="N11" i="150"/>
  <c r="M11" i="150"/>
  <c r="L11" i="150"/>
  <c r="K11" i="150"/>
  <c r="J11" i="150"/>
  <c r="I11" i="150"/>
  <c r="H11" i="150"/>
  <c r="G11" i="150"/>
  <c r="F11" i="150"/>
  <c r="E11" i="150"/>
  <c r="D11" i="150"/>
  <c r="C11" i="150"/>
  <c r="B11" i="150"/>
  <c r="T10" i="150"/>
  <c r="S10" i="150"/>
  <c r="R10" i="150"/>
  <c r="Q10" i="150"/>
  <c r="P10" i="150"/>
  <c r="O10" i="150"/>
  <c r="N10" i="150"/>
  <c r="M10" i="150"/>
  <c r="L10" i="150"/>
  <c r="K10" i="150"/>
  <c r="J10" i="150"/>
  <c r="I10" i="150"/>
  <c r="H10" i="150"/>
  <c r="G10" i="150"/>
  <c r="F10" i="150"/>
  <c r="E10" i="150"/>
  <c r="D10" i="150"/>
  <c r="C10" i="150"/>
  <c r="B10" i="150"/>
  <c r="T9" i="150"/>
  <c r="S9" i="150"/>
  <c r="R9" i="150"/>
  <c r="Q9" i="150"/>
  <c r="P9" i="150"/>
  <c r="O9" i="150"/>
  <c r="N9" i="150"/>
  <c r="M9" i="150"/>
  <c r="L9" i="150"/>
  <c r="K9" i="150"/>
  <c r="J9" i="150"/>
  <c r="I9" i="150"/>
  <c r="H9" i="150"/>
  <c r="G9" i="150"/>
  <c r="F9" i="150"/>
  <c r="E9" i="150"/>
  <c r="D9" i="150"/>
  <c r="C9" i="150"/>
  <c r="B9" i="150"/>
  <c r="T8" i="150"/>
  <c r="T13" i="150" s="1"/>
  <c r="S8" i="150"/>
  <c r="S13" i="150" s="1"/>
  <c r="R8" i="150"/>
  <c r="R13" i="150" s="1"/>
  <c r="Q8" i="150"/>
  <c r="Q13" i="150" s="1"/>
  <c r="P8" i="150"/>
  <c r="P13" i="150" s="1"/>
  <c r="O8" i="150"/>
  <c r="O13" i="150" s="1"/>
  <c r="N8" i="150"/>
  <c r="N13" i="150" s="1"/>
  <c r="M8" i="150"/>
  <c r="M13" i="150" s="1"/>
  <c r="L8" i="150"/>
  <c r="L13" i="150" s="1"/>
  <c r="K8" i="150"/>
  <c r="K13" i="150" s="1"/>
  <c r="J8" i="150"/>
  <c r="J13" i="150" s="1"/>
  <c r="I8" i="150"/>
  <c r="I13" i="150" s="1"/>
  <c r="H8" i="150"/>
  <c r="H13" i="150" s="1"/>
  <c r="G8" i="150"/>
  <c r="G13" i="150" s="1"/>
  <c r="F8" i="150"/>
  <c r="F13" i="150" s="1"/>
  <c r="E8" i="150"/>
  <c r="E13" i="150" s="1"/>
  <c r="D8" i="150"/>
  <c r="D13" i="150" s="1"/>
  <c r="C8" i="150"/>
  <c r="C13" i="150" s="1"/>
  <c r="B8" i="150"/>
  <c r="B13" i="150" s="1"/>
  <c r="T9" i="149"/>
  <c r="S9" i="149"/>
  <c r="R9" i="149"/>
  <c r="Q9" i="149"/>
  <c r="P9" i="149"/>
  <c r="O9" i="149"/>
  <c r="N9" i="149"/>
  <c r="M9" i="149"/>
  <c r="L9" i="149"/>
  <c r="K9" i="149"/>
  <c r="J9" i="149"/>
  <c r="I9" i="149"/>
  <c r="H9" i="149"/>
  <c r="G9" i="149"/>
  <c r="F9" i="149"/>
  <c r="E9" i="149"/>
  <c r="D9" i="149"/>
  <c r="C9" i="149"/>
  <c r="B9" i="149"/>
  <c r="T8" i="149"/>
  <c r="S8" i="149"/>
  <c r="R8" i="149"/>
  <c r="Q8" i="149"/>
  <c r="P8" i="149"/>
  <c r="O8" i="149"/>
  <c r="N8" i="149"/>
  <c r="M8" i="149"/>
  <c r="L8" i="149"/>
  <c r="K8" i="149"/>
  <c r="J8" i="149"/>
  <c r="I8" i="149"/>
  <c r="H8" i="149"/>
  <c r="G8" i="149"/>
  <c r="F8" i="149"/>
  <c r="E8" i="149"/>
  <c r="D8" i="149"/>
  <c r="C8" i="149"/>
  <c r="B8" i="149"/>
  <c r="T7" i="149"/>
  <c r="S7" i="149"/>
  <c r="R7" i="149"/>
  <c r="Q7" i="149"/>
  <c r="P7" i="149"/>
  <c r="O7" i="149"/>
  <c r="N7" i="149"/>
  <c r="M7" i="149"/>
  <c r="L7" i="149"/>
  <c r="K7" i="149"/>
  <c r="J7" i="149"/>
  <c r="I7" i="149"/>
  <c r="H7" i="149"/>
  <c r="G7" i="149"/>
  <c r="F7" i="149"/>
  <c r="E7" i="149"/>
  <c r="D7" i="149"/>
  <c r="C7" i="149"/>
  <c r="B7" i="149"/>
  <c r="T16" i="148"/>
  <c r="S16" i="148"/>
  <c r="R16" i="148"/>
  <c r="Q16" i="148"/>
  <c r="P16" i="148"/>
  <c r="O16" i="148"/>
  <c r="M16" i="148"/>
  <c r="L16" i="148"/>
  <c r="K16" i="148"/>
  <c r="J16" i="148"/>
  <c r="I16" i="148"/>
  <c r="H16" i="148"/>
  <c r="F16" i="148"/>
  <c r="E16" i="148"/>
  <c r="C16" i="148"/>
  <c r="B16" i="148"/>
  <c r="G16" i="148" l="1"/>
  <c r="D16" i="148"/>
  <c r="E20" i="153"/>
  <c r="M20" i="153"/>
  <c r="G20" i="153"/>
  <c r="S20" i="153"/>
  <c r="I20" i="153"/>
  <c r="Q20" i="153"/>
  <c r="C20" i="153"/>
  <c r="K20" i="153"/>
  <c r="O20" i="153"/>
  <c r="D20" i="153"/>
  <c r="H20" i="153"/>
  <c r="L20" i="153"/>
  <c r="P20" i="153"/>
  <c r="T20" i="153"/>
  <c r="B20" i="153"/>
  <c r="F20" i="153"/>
  <c r="J20" i="153"/>
  <c r="N20" i="153"/>
  <c r="R20" i="153"/>
  <c r="Q22" i="152"/>
  <c r="H22" i="152"/>
  <c r="E22" i="152"/>
  <c r="I22" i="152"/>
  <c r="M22" i="152"/>
  <c r="B22" i="152"/>
  <c r="F22" i="152"/>
  <c r="J22" i="152"/>
  <c r="N22" i="152"/>
  <c r="R22" i="152"/>
  <c r="D22" i="152"/>
  <c r="L22" i="152"/>
  <c r="P22" i="152"/>
  <c r="T22" i="152"/>
  <c r="C22" i="152"/>
  <c r="G22" i="152"/>
  <c r="K22" i="152"/>
  <c r="O22" i="152"/>
  <c r="S22" i="152"/>
  <c r="E11" i="149"/>
  <c r="I11" i="149"/>
  <c r="M11" i="149"/>
  <c r="Q11" i="149"/>
  <c r="B11" i="149"/>
  <c r="F11" i="149"/>
  <c r="J11" i="149"/>
  <c r="N11" i="149"/>
  <c r="R11" i="149"/>
  <c r="C11" i="149"/>
  <c r="G11" i="149"/>
  <c r="K11" i="149"/>
  <c r="O11" i="149"/>
  <c r="S11" i="149"/>
  <c r="D11" i="149"/>
  <c r="H11" i="149"/>
  <c r="L11" i="149"/>
  <c r="P11" i="149"/>
  <c r="T11" i="149"/>
</calcChain>
</file>

<file path=xl/sharedStrings.xml><?xml version="1.0" encoding="utf-8"?>
<sst xmlns="http://schemas.openxmlformats.org/spreadsheetml/2006/main" count="2761" uniqueCount="1526">
  <si>
    <t>Argentina</t>
  </si>
  <si>
    <t>Australia</t>
  </si>
  <si>
    <t>Brazil</t>
  </si>
  <si>
    <t>Canada</t>
  </si>
  <si>
    <t>China</t>
  </si>
  <si>
    <t>France</t>
  </si>
  <si>
    <t>Germany</t>
  </si>
  <si>
    <t>India</t>
  </si>
  <si>
    <t>Indonesia</t>
  </si>
  <si>
    <t>Italy</t>
  </si>
  <si>
    <t>Japan</t>
  </si>
  <si>
    <t>Mexico</t>
  </si>
  <si>
    <t>Russia</t>
  </si>
  <si>
    <t>Saudi Arabia</t>
  </si>
  <si>
    <t>South Africa</t>
  </si>
  <si>
    <t>South Korea</t>
  </si>
  <si>
    <t>Turkey</t>
  </si>
  <si>
    <t>UK</t>
  </si>
  <si>
    <t>USA</t>
  </si>
  <si>
    <t>Lavrov: Russia praises Argentina’s stance on Ukraine</t>
  </si>
  <si>
    <t>http://en.itar-tass.com/russia/733676</t>
  </si>
  <si>
    <t>Argentina seeks to export more food to sanction-hit Russia</t>
  </si>
  <si>
    <t>http://www.reuters.com/article/2014/08/15/us-argentina-russia-trade-idUSKBN0GF1OK20140815</t>
  </si>
  <si>
    <t xml:space="preserve">Argentina to Host Russian Military Bases While America Sleeps </t>
  </si>
  <si>
    <t>http://guardianlv.com/2014/03/argentina-to-host-russian-military-bases-while-america-sleeps/</t>
  </si>
  <si>
    <t>Argentine President Illustrates British, Western Hypocrisy on Crimea, Ukraine</t>
  </si>
  <si>
    <t>http://larouchepac.com/node/30237</t>
  </si>
  <si>
    <t>Putin signs nuclear energy deal with Argentina</t>
  </si>
  <si>
    <t>http://www.dw.de/putin-signs-nuclear-energy-deal-with-argentina/a-17782006</t>
  </si>
  <si>
    <t>Vladimir Putin Travels to Latin America to Bolster Ties With Cuba, Argentina</t>
  </si>
  <si>
    <t>http://www.latinpost.com/articles/17017/20140711/vladimir-putin-travels-to-latin-america-to-bolster-ties-with-cuba-argentina.htm</t>
  </si>
  <si>
    <t>Australia to adopt tougher sanctions against Russia over Ukraine</t>
  </si>
  <si>
    <t>http://www.theguardian.com/world/2014/sep/01/australia-to-adopt-tougher-sanctions-against-russia-over-ukraine</t>
  </si>
  <si>
    <t>Australia imposes sanctions on Russia after it 'steals' Crimea from Ukraine</t>
  </si>
  <si>
    <t>http://www.theguardian.com/world/2014/mar/19/australia-imposes-sanctions-on-russia-after-it-steals-crimea-from-ukraine</t>
  </si>
  <si>
    <t>Australia considers Russian sanctions to counter aggression against Ukraine</t>
  </si>
  <si>
    <t>http://www.theguardian.com/world/2014/mar/07/australia-considers-russian-sanctions-blatant-agression</t>
  </si>
  <si>
    <t>Julie Bishop extends Australian sanctions against Russia, Ukraine over conflict</t>
  </si>
  <si>
    <t>http://www.smh.com.au/federal-politics/political-news/julie-bishop-extends-australian-sanctions-against-russia-ukraine-over-conflict-20140521-38oq3.html</t>
  </si>
  <si>
    <t>Australia Slaps Sanctions on Russia Over Ukraine Bloodshed</t>
  </si>
  <si>
    <t>http://www.themoscowtimes.com/business/article/australia-slaps-sanctions-on-russia-over-ukraine-bloodshed/502209.html</t>
  </si>
  <si>
    <t>Australia Bans Uranium Exports to Russia Over 'Bullying' of Ukraine</t>
  </si>
  <si>
    <t>http://www.themoscowtimes.com/business/article/australia-bans-uranium-exports-to-russia-over-bullying-of-ukraine/506393.html</t>
  </si>
  <si>
    <t>Australia labels Russia a ‘bully’ in Ukraine crisis</t>
  </si>
  <si>
    <t>http://www.taipeitimes.com/News/world/archives/2014/08/09/2003597027</t>
  </si>
  <si>
    <t>Australian prime minister and foreign minister differ on Russia's role in Ukraine fighting</t>
  </si>
  <si>
    <t>http://www.foxnews.com/world/2014/07/30/australian-prime-minister-and-foreign-minister-differ-on-russia-role-in-ukraine/</t>
  </si>
  <si>
    <t xml:space="preserve">Bilateral ties between Australia and Russia were on the slide long before rebels shot down MH17 over eastern Ukraine. </t>
  </si>
  <si>
    <t>http://www.sbs.com.au/news/article/2014/07/21/russia-australia-ties-strained-mh17</t>
  </si>
  <si>
    <t>BRICS summit defies West's bid to isolate Russia over Ukraine crisis</t>
  </si>
  <si>
    <t>http://www.scmp.com/news/world/article/1554992/brics-summit-defies-wests-bid-isolate-russia-over-ukraine-crisis</t>
  </si>
  <si>
    <t>http://www.usnews.com/opinion/articles/2014/03/20/ukraine-crisis-response-threatened-by-china-brazil-and-indias-silence</t>
  </si>
  <si>
    <t>China, Brazil, India and others are keeping silent in the midst of Ukraine's crisis.</t>
  </si>
  <si>
    <t>Brazilian Meat Exports Set to Benefit from Russia - Ukraine Crisis</t>
  </si>
  <si>
    <t>http://www1.folha.uol.com.br/internacional/en/business/2014/08/1496988-brazilian-meat-exports-set-to-benefit-from-russia---ukraine-crisis.shtml</t>
  </si>
  <si>
    <t>BRICS rejects sanctions against Russia over Ukraine</t>
  </si>
  <si>
    <t>http://www.presstv.com/detail/2014/03/25/355941/brics-rejects-sanction-against-russia/</t>
  </si>
  <si>
    <t>Brazil poultry exporters ready to replace US on Russian market</t>
  </si>
  <si>
    <t>http://en.itar-tass.com/economy/743843</t>
  </si>
  <si>
    <t xml:space="preserve">Brazil looks to boost trade with Russia despite sanctions </t>
  </si>
  <si>
    <t>http://www.worldbulletin.net/news/142928/brazil-looks-to-boost-trade-with-russia-despite-sanctions</t>
  </si>
  <si>
    <t>Ukraine crisis: Canada slaps more sanctions on Russia</t>
  </si>
  <si>
    <t>http://www.cbc.ca/news/politics/ukraine-crisis-canada-slaps-more-sanctions-on-russia-1.2631513</t>
  </si>
  <si>
    <t>Canada's delegation to Nato mocks Russia with Ukraine geography lesson</t>
  </si>
  <si>
    <t>http://www.theguardian.com/world/2014/aug/28/canada-nato-mocks-russia-ukraine</t>
  </si>
  <si>
    <t>Ukraine ambassador begs for troops to counter Russian invasion</t>
  </si>
  <si>
    <t>http://ottawacitizen.com/news/national/canada-assails-russia-for-invasion-of-ukraine</t>
  </si>
  <si>
    <t>Canadian jets closer to Russian territory</t>
  </si>
  <si>
    <t>http://www.ctvnews.ca/canada/canadian-jets-move-closer-to-russian-territory-as-ukraine-conflict-heats-up-1.1981146</t>
  </si>
  <si>
    <t>Putin on relations with Canada: Russian leader sees room for compromise on Arctic, not on Ukraine</t>
  </si>
  <si>
    <t>http://news.nationalpost.com/2014/05/24/putin-on-relations-with-canada-russian-leader-sees-room-for-compromise-on-arctic-not-on-ukraine/</t>
  </si>
  <si>
    <t>Canada worried about ‘serious possibility’ of Russian invasion in Ukraine within week</t>
  </si>
  <si>
    <t>http://globalnews.ca/news/1230531/canada-worried-about-serious-possibility-of-russian-invasion-in-ukraine-within-week/</t>
  </si>
  <si>
    <t>Canada sanctions more Russians accused of Ukraine crisis</t>
  </si>
  <si>
    <t>http://www.foxnews.com/world/2014/07/11/canada-sanctions-more-russians-accused-ukraine-crisis/</t>
  </si>
  <si>
    <t>U.S. Canada, pledge to help Ukraine unplug from Russian energy dependence</t>
  </si>
  <si>
    <t>http://www.ottawasun.com/2014/09/18/us-canada-pledge-to-help-ukraine-unplug-from-russian-energy-dependence</t>
  </si>
  <si>
    <t>Canada Imposes Economic Sanctions Against Former Ukrainian Regime</t>
  </si>
  <si>
    <t>http://www.mccarthy.ca/article_detail.aspx?id=6689</t>
  </si>
  <si>
    <t>Canada supports Ukraine coup, threats to Russia</t>
  </si>
  <si>
    <t>http://www.wsws.org/en/articles/2014/03/04/ukca-m04.html</t>
  </si>
  <si>
    <t>Canada enlarges list of sanctions against Russia, Ukraine</t>
  </si>
  <si>
    <t>http://www.worldaffairsjournal.org/content/canada-enlarges-list-sanctions-against-russia-ukraine</t>
  </si>
  <si>
    <t>Canada introduce restrictions on issuing travel visas to Russian citizens over Ukraine</t>
  </si>
  <si>
    <t>http://voiceofrussia.com/news/2014_03_08/Canada-introduce-restrictions-on-issuing-travel-visas-to-Russian-citizens-over-Ukraine-8056/</t>
  </si>
  <si>
    <t>China Backs Russia on Ukraine</t>
  </si>
  <si>
    <t>http://thediplomat.com/2014/03/china-backs-russia-on-ukraine/</t>
  </si>
  <si>
    <t>Ukraine Pushes China And Russia Together</t>
  </si>
  <si>
    <t>http://www.themoscowtimes.com/opinion/article/ukraine-pushes-china-and-russia-together/504904.html</t>
  </si>
  <si>
    <t>Russia Shifts to China After Ukraine Crisis</t>
  </si>
  <si>
    <t>http://freebeacon.com/national-security/russia-shifts-to-china-after-ukraine-crisis/</t>
  </si>
  <si>
    <t>China’s Response to the MH17 Tragedy? Condemn the West</t>
  </si>
  <si>
    <t>http://time.com/3011538/malaysia-airlines-ukraine-crash-china-response-mh17-russia/#3011538/malaysia-airlines-ukraine-crash-china-response-mh17-russia/</t>
  </si>
  <si>
    <t>Russia And China 'In Agreement' Over Ukraine</t>
  </si>
  <si>
    <t>http://news.sky.com/story/1219922/russia-and-china-in-agreement-over-ukraine</t>
  </si>
  <si>
    <t>Ukraine crisis accelerates Russia-China energy cooperation</t>
  </si>
  <si>
    <t>http://news.yahoo.com/ukraine-crisis-accelerates-russia-china-energy-cooperation-104053919.html</t>
  </si>
  <si>
    <t>China opposes sanctions on Russia over Ukraine</t>
  </si>
  <si>
    <t>http://www.irishtimes.com/news/world/europe/china-opposes-sanctions-on-russia-over-ukraine-1.1776366</t>
  </si>
  <si>
    <t>Obama will meet Xi Jinping of China in attempt to isolate Russia over Ukraine</t>
  </si>
  <si>
    <t>http://www.theguardian.com/world/2014/mar/21/obama-xi-jinping-china-russia-ukraine</t>
  </si>
  <si>
    <t>Russia Vetoes, China Abstains From UN Security Council Resolution On Ukraine</t>
  </si>
  <si>
    <t>http://www.zerohedge.com/news/2014-03-15/russia-vetoes-china-abstains-un-security-council-resolution-ukraine</t>
  </si>
  <si>
    <t>Russia signs deals with China to offset Ukraine sanctions</t>
  </si>
  <si>
    <t>http://www.euronews.com/2014/10/13/russia-signs-deals-with-china-to-offset-ukraine-sanctions/</t>
  </si>
  <si>
    <t>Ukraine crisis: France halts warship delivery to Russia</t>
  </si>
  <si>
    <t>http://www.bbc.com/news/world-europe-29052599</t>
  </si>
  <si>
    <t>Ukraine: France warns Russia it could cancel warships deal</t>
  </si>
  <si>
    <t>http://www.theguardian.com/world/2014/mar/18/ukraine-france-warns-russia-warship-deal</t>
  </si>
  <si>
    <t>France to deliver first warship to Russia despite allies, Ukraine</t>
  </si>
  <si>
    <t>http://www.reuters.com/article/2014/07/22/us-ukraine-crisis-france-idUSKBN0FR0VP20140722</t>
  </si>
  <si>
    <t>Ukraine Crisis Could Force France To Cancel Multibillion Dollar Ship Contract</t>
  </si>
  <si>
    <t>http://www.ibtimes.com/ukraine-crisis-could-force-france-cancel-multibillion-dollar-ship-contract-russia-prepares-1703311</t>
  </si>
  <si>
    <t>US, France Warn Russia of 'New Measures' Over Ukraine</t>
  </si>
  <si>
    <t>http://www.newsmax.com/Newsfront/Russia-Ukraine-United-States-sanctions/2014/03/07/id/556762/</t>
  </si>
  <si>
    <t>Ukraine ‘Very Disappointed’ France Proceeding With Russian Mistral Deal</t>
  </si>
  <si>
    <t>http://news.usni.org/2014/07/24/ukraine-disappointed-france-proceeding-russian-mistral-deal</t>
  </si>
  <si>
    <t>Germany and France in urgent talks with Russia and Ukraine</t>
  </si>
  <si>
    <t>http://www.theaustralian.com.au/news/world/germany-and-france-in-urgent-talks-with-russia-and-ukraine/story-e6frg6so-1227027181495</t>
  </si>
  <si>
    <t>Germany, France threaten Russia over Ukraine election</t>
  </si>
  <si>
    <t>http://www.irishtimes.com/news/world/europe/germany-france-threaten-russia-over-ukraine-election-1.1791040</t>
  </si>
  <si>
    <t>Ukraine crisis: France threatens Russia with rapid sanctions</t>
  </si>
  <si>
    <t>http://www.firstpost.com/world/ukraine-crisis-france-threatens-russia-with-rapid-sanctions-1420263.html</t>
  </si>
  <si>
    <t>France warns of more sanctions if Russian troops in Ukraine</t>
  </si>
  <si>
    <t>http://www.reuters.com/article/2014/08/28/us-france-hollande-ukraine-idUSKBN0GS25Z20140828</t>
  </si>
  <si>
    <t>US and Germany threaten Russia with 'additional consequences' over Ukraine</t>
  </si>
  <si>
    <t>http://www.theguardian.com/world/2014/aug/09/us-and-germany-threaten-russia-with-additional-consequences-over-ukraine</t>
  </si>
  <si>
    <t>Germany’s $104 billion in Russian trade complicates response to crisis in Ukraine</t>
  </si>
  <si>
    <t>http://www.washingtontimes.com/news/2014/may/26/germanys-104-billion-in-russian-trade-complicates-/?page=all#!</t>
  </si>
  <si>
    <t>Land for gas: Merkel and Putin discussed secret deal could end Ukraine crisis</t>
  </si>
  <si>
    <t>http://www.independent.co.uk/news/world/europe/land-for-gas-secret-german-deal-could-end-ukraine-crisis-9638764.html</t>
  </si>
  <si>
    <t>Germany's Merkel Calls for Withdrawal of Russian Forces From Eastern Ukraine</t>
  </si>
  <si>
    <t>http://online.wsj.com/articles/germanys-merkel-calls-for-withdrawal-of-russian-forces-from-eastern-ukraine-1411406196</t>
  </si>
  <si>
    <t>Germans Back Tougher Stance Toward Russia Over Ukraine -- Poll</t>
  </si>
  <si>
    <t>Merkel Says Europe Won’t Allow Russia ‘Attack’ on Ukraine</t>
  </si>
  <si>
    <t>http://www.bloomberg.com/news/2014-09-01/merkel-says-europe-won-t-allow-russia-attack-on-ukraine.html</t>
  </si>
  <si>
    <t>Russia, Germany up diplomatic battle over Ukraine sanctions</t>
  </si>
  <si>
    <t>http://uk.reuters.com/article/2014/07/28/uk-ukraine-crisis-russia-sanctions-idUKKBN0FX0MJ20140728</t>
  </si>
  <si>
    <t>Ukraine Crisis Will Kill the G8, Fears Germany’s Merkel</t>
  </si>
  <si>
    <t>http://time.com/17985/ukraine-russia-germany-g8/#17985/ukraine-russia-germany-g8/</t>
  </si>
  <si>
    <t>Berlin rejects Moscow efforts to unpick EU-Ukraine trade pact</t>
  </si>
  <si>
    <t>http://www.ft.com/intl/cms/s/0/9707f92c-471d-11e4-8c50-00144feab7de.html#axzz3GyZ1VKOL</t>
  </si>
  <si>
    <t>Meeting of the leaders of Russia, Ukraine, Germany and France</t>
  </si>
  <si>
    <t>http://eng.kremlin.ru/news/23113</t>
  </si>
  <si>
    <t>Foreign Ministers of Russia, Germany, France, Ukraine Meet in Berlin</t>
  </si>
  <si>
    <t>http://en.ria.ru/politics/20140817/192095118/Foreign-Ministers-of-Russia-Germany-France-Ukraine-Meet-in.html</t>
  </si>
  <si>
    <t>India Backs Russia’s ‘Legitimate Interests’ in Ukraine</t>
  </si>
  <si>
    <t>http://thediplomat.com/2014/03/india-backs-russias-legitimate-interests-in-ukraine/</t>
  </si>
  <si>
    <t>India supports Russia over Crimea but stresses Ukraine integrity</t>
  </si>
  <si>
    <t>http://rt.com/op-edge/155296-india-crimea-ukraine-integrity/</t>
  </si>
  <si>
    <t>BRICS keep supporting Russia in bid to rebalance world power</t>
  </si>
  <si>
    <t>http://theconversation.com/brics-keep-supporting-russia-in-bid-to-rebalance-world-power-31122</t>
  </si>
  <si>
    <t>Russia, Ukraine Appreciate Stance of Indonesia</t>
  </si>
  <si>
    <t>http://en.tempo.co/read/news/2014/03/06/074559929/Russia-Ukraine-Appreciate-Stance-of-Indonesia</t>
  </si>
  <si>
    <t>Business as Usual Between Russia and Indonesia, Despite Political Tensions in Ukraine</t>
  </si>
  <si>
    <t>http://thejakartaglobe.beritasatu.com/business/business-usual-russia-indonesia-despite-political-tensions-ukraine/</t>
  </si>
  <si>
    <t>Indonesia respects Ukraine`s sovereignty concerning Crimea issue</t>
  </si>
  <si>
    <t>http://www.antaranews.com/en/news/93293/indonesia-respects-ukraines-sovereignty-concerning-crimea-issue</t>
  </si>
  <si>
    <t>Italy appeals to Russia to negotiate, not invade Ukraine</t>
  </si>
  <si>
    <t>http://www.reuters.com/article/2014/03/02/us-ukraine-crisis-italy-idUSBREA210OP20140302</t>
  </si>
  <si>
    <t>EU leaders divided over new sanctions to punish Russia for annexing Crimea</t>
  </si>
  <si>
    <t>http://www.telegraph.co.uk/news/worldnews/europe/ukraine/10710268/EU-leaders-divided-over-new-sanctions-to-punish-Russia-for-annexing-Crimea.html</t>
  </si>
  <si>
    <t xml:space="preserve">Italy-Russia submarine project suspended over Ukraine crisis </t>
  </si>
  <si>
    <t>http://www.kyivpost.com/content/ukraine-abroad/reuters-italy-russia-submarine-project-suspended-over-ukraine-crisis-itar-tass-357873.html</t>
  </si>
  <si>
    <t>U.S. and Italy Threaten New Sanctions if Russia Goes Ahead With Ukraine 'Aid' Mission</t>
  </si>
  <si>
    <t>http://www.themoscowtimes.com/business/article/u-s-and-italy-threaten-new-sanctions-if-russia-goes-ahead-with-humanitarian-ukraine-mission/504958.html</t>
  </si>
  <si>
    <t>Russia, Italy seek immediate end of hostilities in Ukraine</t>
  </si>
  <si>
    <t>http://voiceofrussia.com/news/2014_05_25/Russia-Italy-seek-immediate-end-of-hostilities-in-Ukraine-4086/</t>
  </si>
  <si>
    <t xml:space="preserve">Russia-Ukraine talks positive: Italy’s Renzi </t>
  </si>
  <si>
    <t>http://www.islamicinvitationturkey.com/2014/10/17/russia-ukraine-talks-positive-italys-renzi/</t>
  </si>
  <si>
    <t>US, Italy urge Russia to ease Ukraine situation</t>
  </si>
  <si>
    <t>http://news.oneindia.in/international/us-italy-urge-russia-to-ease-ukraine-situation-1472434.html</t>
  </si>
  <si>
    <t>Japan poised to impose sanctions on Russia over Ukraine</t>
  </si>
  <si>
    <t>http://www.washingtonpost.com/world/asia_pacific/japan-poised-to-impose-sanctions-on-russia-over-ukraine/2014/07/31/4be79755-12c6-4073-a30b-61c1f95a3b67_story.html</t>
  </si>
  <si>
    <t>Japan's embrace of Russia under threat with Ukraine crisis</t>
  </si>
  <si>
    <t>http://uk.reuters.com/article/2014/03/04/uk-ukraine-crisis-japan-idUKBREA230TK20140304</t>
  </si>
  <si>
    <t>Japan targets Russia's biggest banks, arms exports in new sanctions</t>
  </si>
  <si>
    <t>http://rt.com/business/190204-japan-russia-sanctions-ukraine/</t>
  </si>
  <si>
    <t>Japan Expands Sanctions on Russia Over Ukraine</t>
  </si>
  <si>
    <t>http://www.themoscowtimes.com/business/article/japan-expands-sanctions-on-russia-over-ukraine/504595.html</t>
  </si>
  <si>
    <t>Japan to cancel sanctions if Russia takes efforts for Ukrainian conflict settlement</t>
  </si>
  <si>
    <t>http://en.itar-tass.com/world/751172</t>
  </si>
  <si>
    <t xml:space="preserve">Japan to seek understanding with Russia, contribute to ending Ukraine crisis </t>
  </si>
  <si>
    <t>http://voiceofrussia.com/news/2014_03_25/Japan-to-seek-understanding-with-Russia-contribute-to-ending-Ukraine-crisis-9093/</t>
  </si>
  <si>
    <t>Mexico sees Russian gambit in Ukraine as chance for American land grab</t>
  </si>
  <si>
    <t>http://dailycaller.com/2014/03/23/breaking-mexico-sees-russian-gambit-in-ukraine-as-chance-for-american-land-grab/</t>
  </si>
  <si>
    <t>Crimea referendum illegitimate - UN resolution voting</t>
  </si>
  <si>
    <t>http://www.ticotimes.net/2014/03/28/costa-rica-nicaragua-on-opposite-sides-of-un-resolution-on-crimea</t>
  </si>
  <si>
    <t>US going to Saudi Arabia for punishing Russia</t>
  </si>
  <si>
    <t>http://www.presstv.com/detail/2014/04/13/358414/s-arabia-to-do-job-for-us-on-russia/</t>
  </si>
  <si>
    <t>Russia and Saudi Arabia – the new Gulf partnership?</t>
  </si>
  <si>
    <t>http://www.russia-direct.org/opinion/russia-and-saudi-arabia-%E2%80%93-new-gulf-partnership</t>
  </si>
  <si>
    <t>Saudi Arabia Will Increase Oil Supplies Because Of Ukraine</t>
  </si>
  <si>
    <t>http://www.investing.com/analysis/saudi-arabia-will-increase-oil-supplies-because-of-ukraine-214960</t>
  </si>
  <si>
    <t>Lavrov to visit Saudi Arabia for talks on Russian-Saudi cooperation</t>
  </si>
  <si>
    <t>http://voiceofrussia.com/news/2014_06_20/Lavrov-to-visit-Saudi-Arabia-for-talks-on-Russian-Saudi-cooperation-8218/</t>
  </si>
  <si>
    <t>Russia thanks SA for ‘balance’ on Ukraine</t>
  </si>
  <si>
    <t>http://www.bdlive.co.za/world/europe/2014/04/04/russia-thanks-sa-for-balance-on-ukraine</t>
  </si>
  <si>
    <t>SA abstains in UN vote on Crimea</t>
  </si>
  <si>
    <t>http://www.sabc.co.za/news/a/fcb60c80436d360480699e6c62b42e10/SA-abstains-in-UN-vote-on-Crimea-20142803</t>
  </si>
  <si>
    <t>South Africa did not join in the chorus of condemnation</t>
  </si>
  <si>
    <t>http://www.peacebuilding.no/Themes/Emerging-powers/Publications/South-Africa-s-response-to-the-Ukrainian-crisis</t>
  </si>
  <si>
    <t xml:space="preserve">SOUTH AFRICA URGES PEACE TALKS </t>
  </si>
  <si>
    <t>http://activateonline.co.za/south-africa-urges-peace-talks-for-ukraine-crisis/</t>
  </si>
  <si>
    <t xml:space="preserve">B(R)ICS states stick together in Crimea crisis </t>
  </si>
  <si>
    <t>http://www.dw.de/brics-states-stick-together-in-crimea-crisis/a-17546606</t>
  </si>
  <si>
    <t>South Africa to supply Ukraine with one million tonnes of coal</t>
  </si>
  <si>
    <t>http://www.biznews.com/mining/2014/09/south-africa-supply-ukraine-one-million-tonnes-coal/</t>
  </si>
  <si>
    <t>Economic ties with China, Russia</t>
  </si>
  <si>
    <t>http://www.washingtonpost.com/opinions/germany-and-south-korea-readjust-their-relationships-with-russia-and-china/2014/07/18/6a35fce4-0dc2-11e4-8c9a-923ecc0c7d23_story.html</t>
  </si>
  <si>
    <t>No plans for sanctions</t>
  </si>
  <si>
    <t>http://thediplomat.com/2014/07/why-asia-wont-sanction-russia-for-mh17/</t>
  </si>
  <si>
    <t>Turkey Warns Russia it Will Blockade Bosphorus if Violence Occurs</t>
  </si>
  <si>
    <t>http://ukrainianpolicy.com/turkey-warns-russia-it-will-blockade-bosphorus/</t>
  </si>
  <si>
    <t>Why Turkey is silent as NATO operations ramp up</t>
  </si>
  <si>
    <t>http://www.cbc.ca/news/world/ukraine-crisis-why-turkey-is-silent-as-nato-operations-ramp-up-1.2625991</t>
  </si>
  <si>
    <t>Cautious approach</t>
  </si>
  <si>
    <t>http://www.eurasianet.org/node/68351</t>
  </si>
  <si>
    <t>No sanctions</t>
  </si>
  <si>
    <t>http://www.todayszaman.com/anasayfa_turkey-expected-to-join-with-west-over-sanctions-on-russia_357885.html</t>
  </si>
  <si>
    <t>Russia allows import of Turkish fruits and vegetables through Ukraine</t>
  </si>
  <si>
    <t>http://www.unian.info/politics/999959-russia-allows-import-of-turkish-fruits-and-vegetables-through-ukraine.html</t>
  </si>
  <si>
    <t>Turkey to sell more food to Russia amid Ukraine crisis</t>
  </si>
  <si>
    <t>http://news.xinhuanet.com/english/world/2014-08/13/c_133554126.htm</t>
  </si>
  <si>
    <t>Turkey gives support for Ukraine's European future</t>
  </si>
  <si>
    <t>http://ukraine.setimes.com/en_GB/articles/uwi/features/2014/06/30/feature-01</t>
  </si>
  <si>
    <t>UK warns Russia over Crimean incursion</t>
  </si>
  <si>
    <t>http://www.bbc.com/news/uk-politics-26415789</t>
  </si>
  <si>
    <t>Britain wants Russia stripped of right to host World Cup 2018</t>
  </si>
  <si>
    <t>http://www.telegraph.co.uk/news/worldnews/europe/russia/11064794/Ukraine-crisis-Britain-wants-Russia-stripped-of-right-to-host-World-Cup-2018.html</t>
  </si>
  <si>
    <t>U.K. to Recommend Targeted Sanctions on Russia over Ukraine Crisis</t>
  </si>
  <si>
    <t>http://online.wsj.com/articles/u-k-to-recommend-targeted-sanctions-on-russia-over-ukraine-crisis-1405513453</t>
  </si>
  <si>
    <t>British troops will not fight in Ukraine if Russia invades says defence boss</t>
  </si>
  <si>
    <t>http://www.mirror.co.uk/news/uk-news/british-troops-not-fight-ukraine-3468093</t>
  </si>
  <si>
    <t>NATO states to form U.K.-led force in response to Russia-Ukraine crisis</t>
  </si>
  <si>
    <t>http://www.haaretz.com/news/world/1.613165</t>
  </si>
  <si>
    <t>The UK Has A Plan To Cut Off Russian Businesses From The Rest Of The World</t>
  </si>
  <si>
    <t>http://www.businessinsider.com/russian-sanctions-swift-banking-ban-ukraine-putin-2014-8</t>
  </si>
  <si>
    <t>US, UK lay down terms for Russia to avoid more sanctions</t>
  </si>
  <si>
    <t>http://www.thestar.com/news/world/2014/06/05/ukraine_us_uk_lay_down_terms_for_russia_to_avoid_more_sanctions.html</t>
  </si>
  <si>
    <t>Russia and the United States Negotiate the Future of Ukraine</t>
  </si>
  <si>
    <t>http://www.stratfor.com/weekly/russia-and-united-states-negotiate-future-ukraine#axzz3H4WKWFCL</t>
  </si>
  <si>
    <t>U.S. intensifies sanctions on Russia over Ukraine</t>
  </si>
  <si>
    <t>http://www.reuters.com/article/2014/09/12/us-ukraine-crisis-usa-sanctions-idUSKBN0H71N320140912</t>
  </si>
  <si>
    <t>U.S. Releases Images That Purportedly Show Russia Fired Artillery Into Ukraine</t>
  </si>
  <si>
    <t>http://abcnews.go.com/International/us-releases-images-purportedly-show-russia-fired-artillery/story?id=24732228</t>
  </si>
  <si>
    <t>U.S.-Russia Nuclear Deal Stalls as Tensions Over Ukraine Rise</t>
  </si>
  <si>
    <t>http://www.nytimes.com/2014/08/03/world/europe/us-nuclear-deal-with-russia-fails-as-tensions-rise.html?_r=0</t>
  </si>
  <si>
    <t>US Warns Russia: Further Intervention In Ukraine Will Be Seen As 'Invasion'</t>
  </si>
  <si>
    <t>http://www.huffingtonpost.com/2014/08/08/us-warns-russia-ukraine_n_5662201.html</t>
  </si>
  <si>
    <t>Obama condemns Russia for Ukraine violence; rules out U.S. military involvement</t>
  </si>
  <si>
    <t>http://www.pbs.org/newshour/rundown/u-s-condemns-russias-invasion-ukraine/</t>
  </si>
  <si>
    <t>Obama Says U.S. Would Lift Sanctions if Russia Pulls Back in Ukraine</t>
  </si>
  <si>
    <t>US, EU impose toughest sanctions yet on Russia over Ukraine</t>
  </si>
  <si>
    <t>http://www.france24.com/en/20140717-us-eu-sanctions-russia-gazprombank-rosneft-ukraine/</t>
  </si>
  <si>
    <t>U.S. sends troops near Russia as Ukraine tensions build</t>
  </si>
  <si>
    <t>http://www.marketwatch.com/story/us-sends-troops-near-russia-as-ukraine-tensions-build-2014-04-23</t>
  </si>
  <si>
    <t>Argentina, Ecuador announce Ebola preventive measures</t>
  </si>
  <si>
    <t>http://english.peopledaily.com.cn/n/2014/0812/c90777-8768406.html</t>
  </si>
  <si>
    <t>Argentina Discovers how to Diagnose Ebola Patients within 24 Hours</t>
  </si>
  <si>
    <t>http://www.telesurtv.net/english/news/Argentina-Discovers-how-to-Diagnose-Ebola-Patients-within-24-Hours-20141011-0002.html</t>
  </si>
  <si>
    <t>US and UK asked Australia to send personnel to West Africa to combat Ebola crisis</t>
  </si>
  <si>
    <t>http://www.smh.com.au/federal-politics/political-news/us-and-uk-asked-australia-to-send-personnel-to-west-africa-to-combat-ebola-crisis-20141023-11ad11.html</t>
  </si>
  <si>
    <t>Ebola arrives in Australia as scientists join race for a vaccine</t>
  </si>
  <si>
    <t>http://www.news.com.au/national/ebola-arrives-in-australia-as-scientists-join-race-for-a-vaccine/story-fncynjr2-1227020609927</t>
  </si>
  <si>
    <t>Australia tackles Ebola outbreak with super-committee of public servants</t>
  </si>
  <si>
    <t>http://www.theguardian.com/world/2014/oct/23/australia-tackles-ebola-outbreak-with-super-committee-of-public-servants</t>
  </si>
  <si>
    <t>Aid workers creating Ebola risk in Australia, Bob Katter claims</t>
  </si>
  <si>
    <t>http://www.smh.com.au/federal-politics/political-news/aid-workers-creating-ebola-risk-in-australia-bob-katter-claims-20141009-113x3z.html</t>
  </si>
  <si>
    <t>Australia won't send doctors to battle Ebola in West Africa</t>
  </si>
  <si>
    <t>http://www.cbc.ca/news/world/australia-won-t-send-doctors-to-battle-ebola-in-west-africa-1.2780888</t>
  </si>
  <si>
    <t>Australia Announces $6.35M More To Fight Ebola As UN Says Over $1B Needed To Counter Outbreak</t>
  </si>
  <si>
    <t>http://www.ibtimes.com/australia-announces-635m-more-fight-ebola-un-says-over-1b-needed-counter-outbreak-1690324</t>
  </si>
  <si>
    <t>Australia criticised for not sending medical staff to fight Ebola</t>
  </si>
  <si>
    <t>http://www.dnaindia.com/world/report-australia-criticised-for-not-sending-medical-staff-to-fight-ebola-2023066</t>
  </si>
  <si>
    <t>Brazil denies blocking Africans' entry to guard against Ebola</t>
  </si>
  <si>
    <t>http://latino.foxnews.com/latino/news/2014/09/10/brazil-denies-blocking-africans-entry-to-guard-against-ebola/</t>
  </si>
  <si>
    <t>Brazil holds Ebola readiness drills</t>
  </si>
  <si>
    <t>http://www.washingtonpost.com/posttv/national/brazil-holds-ebola-readiness-drills/2014/08/30/8f47d038-3019-11e4-be9e-60cc44c01e7f_video.html</t>
  </si>
  <si>
    <t>Brazil sends medicines to combat Ebola virus in Western Africa</t>
  </si>
  <si>
    <t>http://africaupclose.wilsoncenter.org/brazil-sends-medicines-to-combat-ebola-virus-in-western-africa/</t>
  </si>
  <si>
    <t>Brazil is to provide health experts to Ebola affected countries</t>
  </si>
  <si>
    <t>http://noticias.bol.uol.com.br/ultimas-noticias/internacional/2014/08/08/brazil-online-weekly---brazil-is-to-provide-health-experts-to-ebola-affected-countries.htm</t>
  </si>
  <si>
    <t>Ports tighten ship entry procedures as Ebola fears spread</t>
  </si>
  <si>
    <t>http://www.reuters.com/article/2014/10/08/us-health-ebola-shipping-idUSKCN0HX1YG20141008</t>
  </si>
  <si>
    <t>Brazil says first suspected Ebola case tests negative</t>
  </si>
  <si>
    <t>http://www.bbc.com/news/world-latin-america-29576815</t>
  </si>
  <si>
    <t>Ebola risk remains 'very low' in Canada</t>
  </si>
  <si>
    <t>http://www.ctvnews.ca/health/ebola-risk-remains-very-low-in-canada-1.2051359</t>
  </si>
  <si>
    <t>Quarantine officers screening travellers at 6 Canadian airports</t>
  </si>
  <si>
    <t>http://www.ctvnews.ca/health/ebola-quarantine-officers-screening-travellers-at-6-canadian-airports-1.2046753</t>
  </si>
  <si>
    <t>Canada to Ship Experimental Ebola Vaccine to World Health Organization</t>
  </si>
  <si>
    <t>http://online.wsj.com/articles/canada-to-ship-experimental-ebola-vaccine-to-world-health-organization-1413664138</t>
  </si>
  <si>
    <t>Canada providing additional funding to help fight the Ebola outbreak</t>
  </si>
  <si>
    <t>http://www.international.gc.ca/media/dev/news-communiques/2014/08/08b.aspx?lang=eng</t>
  </si>
  <si>
    <t>Canada to give $30M more to Ebola response, bringing total to $65M</t>
  </si>
  <si>
    <t>http://www.680news.com/2014/10/18/canada-to-give-30m-more-to-ebola-response-bringing-total-to-65m/</t>
  </si>
  <si>
    <t>Canada ramps up efforts against Ebola</t>
  </si>
  <si>
    <t>http://www.tampabay.com/news/canada-ramps-up-efforts-against-ebola/2202661</t>
  </si>
  <si>
    <t>China Says 43 Suspected Ebola Carriers Cleared</t>
  </si>
  <si>
    <t>http://www.voanews.com/content/china-says-suspected-ebola-carriers-cleared/2492064.html</t>
  </si>
  <si>
    <t>China sends thousands of doses of anti-Ebola drug to Africa</t>
  </si>
  <si>
    <t>http://www.ft.com/intl/cms/s/0/33012186-539a-11e4-929b-00144feab7de.html#axzz3H5l6oFuI</t>
  </si>
  <si>
    <t>Ebola Fears Spark China Pullback in West Africa</t>
  </si>
  <si>
    <t>http://online.wsj.com/articles/ebola-fears-spark-china-pullback-in-west-africa-1413915515</t>
  </si>
  <si>
    <t>CHINA STEPS UP EBOLA AID TO AFRICA AS EIGHT CHINESE NATIONALS QUARANTINED OVER VIRUS</t>
  </si>
  <si>
    <t>http://www.breitbart.com/Big-Peace/2014/08/12/China-Steps-Up-Ebola-Aid-to-Africa-as-Eight-Chinese-Nationals-Quarantined-over-Virus</t>
  </si>
  <si>
    <t>China Adds To International Aid Efforts</t>
  </si>
  <si>
    <t>http://www.ibtimes.com/ebola-outbreak-2014-china-adds-international-aid-efforts-1677644</t>
  </si>
  <si>
    <t>WHO welcomes Chinese contribution of mobile laboratory and health experts for Ebola response in west Afric</t>
  </si>
  <si>
    <t>http://www.who.int/mediacentre/news/statements/2014/chinese-ebola-contribution/en/</t>
  </si>
  <si>
    <t>China Under Pressure to Increase Ebola Aid as Crisis Grows</t>
  </si>
  <si>
    <t>http://sinosphere.blogs.nytimes.com/2014/09/17/china-under-pressure-to-increase-ebola-aid-as-crisis-grows/</t>
  </si>
  <si>
    <t>China's 1st Ebola drug obtains manufacturing approval</t>
  </si>
  <si>
    <t>http://english.cntv.cn/2014/08/31/VIDE1409430958420142.shtml</t>
  </si>
  <si>
    <t>China ups its medics in Ebola-hit Sierra Leone to 174</t>
  </si>
  <si>
    <t>http://www.businessinsider.com/afp-china-ups-its-medics-in-ebola-hit-sierra-leone-to-174-2014-9</t>
  </si>
  <si>
    <t>Chinese Govt Brings in U.S$1.7 Million Ebola Materials</t>
  </si>
  <si>
    <t>http://allafrica.com/stories/201408121168.html</t>
  </si>
  <si>
    <t>China contributes $6 million to fight food shortages in Ebola-affected countries</t>
  </si>
  <si>
    <t>http://www.foxbusiness.com/markets/2014/10/20/china-contributes-6-million-to-fight-food-shortages-in-ebola-affected-countries/</t>
  </si>
  <si>
    <t>China Offers Benin Ebola Prevention Materials: Reports</t>
  </si>
  <si>
    <t>http://en.ria.ru/world/20140924/193248045/China-Offers-Benin-Ebola-Prevention-Materials-Reports.html</t>
  </si>
  <si>
    <t>China’s companies and billionaires lag behind in fight against Ebola</t>
  </si>
  <si>
    <t>http://www.theguardian.com/global-development/2014/oct/20/china-companies-contributions-ebola-fight</t>
  </si>
  <si>
    <t>China's president pledges $81 million in Ebola aid</t>
  </si>
  <si>
    <t>http://www.charlotteobserver.com/2014/10/24/5263957/chinas-president-pledges-81-million.html#.VEqoKPnF8fY</t>
  </si>
  <si>
    <t>French Ebola Patient Cured</t>
  </si>
  <si>
    <t>http://www.voanews.com/content/french-ebola-patient-recovers/2472644.html</t>
  </si>
  <si>
    <t>France announces Ebola screenings at Paris airport</t>
  </si>
  <si>
    <t>http://www.france24.com/en/20141016-ebola-france-airport-screening-eu-health/</t>
  </si>
  <si>
    <t>Obama annoyed by Ebola response from France, Italy</t>
  </si>
  <si>
    <t>http://thehill.com/policy/healthcare/221008-obama-annoyed-by-french-ebola-response</t>
  </si>
  <si>
    <t>http://ambafrance-us.org/spip.php?article5998</t>
  </si>
  <si>
    <t>France takes action to combat Ebola - aid, staff, treatment centers in Africa</t>
  </si>
  <si>
    <t>French scientists devise fast-track test for ebola</t>
  </si>
  <si>
    <t>http://www.thetimes.co.uk/tto/news/world/africa/article4244018.ece</t>
  </si>
  <si>
    <t>German volunteers train to help tackle Ebola</t>
  </si>
  <si>
    <t>http://www.dw.de/german-volunteers-train-to-help-tackle-ebola/av-18019993</t>
  </si>
  <si>
    <t>Germany accepts infected patient for treatment</t>
  </si>
  <si>
    <t>http://www.telegraph.co.uk/news/worldnews/europe/germany/10998367/Ebola-Germany-accepts-infected-patient-for-treatment.html</t>
  </si>
  <si>
    <t>UN medical worker infected with Ebola dies at Germany hospital</t>
  </si>
  <si>
    <t>http://www.foxnews.com/health/2014/10/14/un-medical-worker-infected-with-ebola-dies-at-germany-hospital/</t>
  </si>
  <si>
    <t>Germany-based aircraft take supplies to Liberia for Ebola fight</t>
  </si>
  <si>
    <t>http://www.stripes.com/news/germany-based-aircraft-take-supplies-to-liberia-for-ebola-fight-1.307072</t>
  </si>
  <si>
    <t>Germany pledges further 85 million euros in Ebola aid</t>
  </si>
  <si>
    <t>http://reliefweb.int/report/liberia/germany-pledges-further-85-million-euros-ebola-aid</t>
  </si>
  <si>
    <t>German minister: EU should consider Ebola mission</t>
  </si>
  <si>
    <t>http://www.chron.com/news/medical/article/German-minister-EU-should-consider-Ebola-mission-5833140.php</t>
  </si>
  <si>
    <t>Germany, France to start joint airlift to Ebola-affected countries</t>
  </si>
  <si>
    <t>http://www.chicagotribune.com/news/sns-rt-us-health-ebola-germany-france-20140919-story.html</t>
  </si>
  <si>
    <t>India Steps Up Watch for Deadly Ebola Virus</t>
  </si>
  <si>
    <t>http://www.ndtv.com/article/india/india-steps-up-watch-for-deadly-ebola-virus-573318</t>
  </si>
  <si>
    <t>India Sets in Place Ebola Tracking System</t>
  </si>
  <si>
    <t>http://www.voanews.com/content/india-sets-in-place-ebola-tracking-system/2491884.html</t>
  </si>
  <si>
    <t>India 'not prepared' for Ebola, medical experts warn</t>
  </si>
  <si>
    <t>http://www.dailymail.co.uk/indiahome/indianews/article-2791500/india-inadequately-prepared-ebola-fear-medical-experts.html</t>
  </si>
  <si>
    <t>India Channels $12 Million to UN - Committed to Ebola Fight</t>
  </si>
  <si>
    <t>http://allafrica.com/stories/201409261835.html</t>
  </si>
  <si>
    <t>INDIA OFFERS AID TO EBOLA-HIT COUNTRIES</t>
  </si>
  <si>
    <t>http://www.indiawrites.org/diplomacy/india-offers-aid-to-ebola-hit-countries/</t>
  </si>
  <si>
    <t>Brazil ships supply kits to Sierra Leone as help against ebola epidemic</t>
  </si>
  <si>
    <t>http://reliefweb.int/report/sierra-leone/brazil-ships-supply-kits-sierra-leone-help-against-ebola-epidemic</t>
  </si>
  <si>
    <t>Indonesian hajj pilgrims require education about ebola</t>
  </si>
  <si>
    <t>http://m.bisnis.com/en/read/20140813/121/31844/indonesian-hajj-pilgrims-require-education-about-ebola</t>
  </si>
  <si>
    <t>Indonesian govt tightens visa screening to prevent Ebola</t>
  </si>
  <si>
    <t>http://englishnews.thaipbs.or.th/indonesian-govt-tightens-visa-screening-prevent-ebola/</t>
  </si>
  <si>
    <t>Indonesia to coordinate OIC health minister meeting on Ebola</t>
  </si>
  <si>
    <t>http://news.xinhuanet.com/english/world/2014-08/28/c_133603406.htm</t>
  </si>
  <si>
    <t>Kerry to Urge Action Against Islamic State, Ebola in Asia</t>
  </si>
  <si>
    <t>http://online.wsj.com/articles/kerry-to-urge-action-against-islamic-state-ebola-in-asia-1413779726</t>
  </si>
  <si>
    <t>Taking Preventive Steps in Indonesia to Fight Ebola</t>
  </si>
  <si>
    <t>http://thejakartaglobe.beritasatu.com/business/taking-preventive-steps-indonesia-fight-ebola/</t>
  </si>
  <si>
    <t>Italy to Send New Medication for Ebola to Sierra Leone: Health Minister</t>
  </si>
  <si>
    <t>http://en.ria.ru/world/20141023/194492195/Italy-to-Send-New-Medication-for-Ebola-to-Sierra-Leone-Health.html</t>
  </si>
  <si>
    <t>Obama annoyed by weak Ebola response from France, Italy and others</t>
  </si>
  <si>
    <t>http://news.yahoo.com/obama-annoyed-by-weak-ebola-response-from-france--italy--and-others-165829485.html</t>
  </si>
  <si>
    <t>Italian scientists test new Ebola vaccine</t>
  </si>
  <si>
    <t>http://www.aljazeera.com/video/europe/2014/09/ebola-vaccine-italy-2014910201952813411.html</t>
  </si>
  <si>
    <t>Pledged 8 mln delivered 2 mln</t>
  </si>
  <si>
    <t>http://www.telegraph.co.uk/news/worldnews/ebola/11179135/What-countries-have-pledged-to-fight-Ebola...-and-how-much-theyve-paid-into-the-fund.html</t>
  </si>
  <si>
    <t>Japan to provide experimental Ebola drug</t>
  </si>
  <si>
    <t>http://america.aljazeera.com/articles/2014/8/25/japan-could-offerunapprovedeboladrugundercertaincriteria.html</t>
  </si>
  <si>
    <t>Japan Develops 30-Minute 'Simpler' Test To Quickly Diagnose Deadly Virus</t>
  </si>
  <si>
    <t>http://www.ibtimes.com/ebola-outbreak-japan-develops-30-minute-simpler-test-quickly-diagnose-deadly-virus-1675502</t>
  </si>
  <si>
    <t>Japan firm donates high-tech masks for Ebola fight</t>
  </si>
  <si>
    <t>http://news.yahoo.com/clever-japan-firm-donates-high-tech-masks-ebola-071150581.html</t>
  </si>
  <si>
    <t>Japan Aids Liberia, Sierra Leone's Ebola Fight With Ambulances, Medical Equipment</t>
  </si>
  <si>
    <t>http://allafrica.com/stories/201410131914.html</t>
  </si>
  <si>
    <t>In Côte d’Ivoire, Japan and UNDP mobilize against Ebola</t>
  </si>
  <si>
    <t>http://www.undp.org/content/undp/en/home/presscenter/pressreleases/2014/09/16/in-c-te-d-ivoire-japan-and-undp-mobilize-against-ebola/</t>
  </si>
  <si>
    <t>Japan Introducing Extra Security Measures to Prevent Ebola Virus</t>
  </si>
  <si>
    <t>http://en.ria.ru/world/20141024/194525527/Japan-Introducing-Extra-Security-Measures-to-Prevent-Ebola-Virus.html</t>
  </si>
  <si>
    <t>Japan's Narita airport steps up measures against Ebola</t>
  </si>
  <si>
    <t>http://news.asiaone.com/news/asia/japans-narita-airport-steps-measures-against-ebola</t>
  </si>
  <si>
    <t>Japan to boost aid for Ebola fight nearly 10-fold to $45 mil.</t>
  </si>
  <si>
    <t>https://english.kyodonews.jp/news/2014/09/313810.html</t>
  </si>
  <si>
    <t>Mexico takes steps forward in Ebola prevention</t>
  </si>
  <si>
    <t>http://www.khou.com/story/news/health/2014/10/21/mexico-takes-steps-forward-in-ebola-prevention/17640745/</t>
  </si>
  <si>
    <t>Russian Scientists Develop New Vaccine to Fight Ebola Virus</t>
  </si>
  <si>
    <t>http://www.themoscowtimes.com/news/article/russian-scientists-develop-new-vaccine-to-fight-ebola-virus/505967.html</t>
  </si>
  <si>
    <t>Russian scientists to set up lab in Guinea to fight Ebola</t>
  </si>
  <si>
    <t>http://rt.com/news/181864-russian-virologists-ebola-laboratory/</t>
  </si>
  <si>
    <t>Putin To Close Russia’s Borders On October 31st Amid Ebola Concerns</t>
  </si>
  <si>
    <t>http://nationalreport.net/putin-close-russias-borders-october-31st-amid-ebola-concerns/</t>
  </si>
  <si>
    <t>Russian government orders extra airport facilities to prevent Ebola</t>
  </si>
  <si>
    <t>http://wakeupfromyourslumber.com/russian-governmentt-orders-extra-airport-facilities-to-prevent-ebola/</t>
  </si>
  <si>
    <t>The Threat Of Ebola And Russia's Response - "overwhelming"</t>
  </si>
  <si>
    <t>http://www.modernghana.com/news/571950/1/the-threat-of-ebola-and-russias-response.html</t>
  </si>
  <si>
    <t>Russia allocates 779.4 million roubles to combat Ebola</t>
  </si>
  <si>
    <t>http://graphic.com.gh/news/general-news/32642-russia-allocates-779-4-million-roubles-to-combat-ebola.html</t>
  </si>
  <si>
    <t>WHO and Embassy of Russia donate consignment of items to support Ebola outbreak response</t>
  </si>
  <si>
    <t>http://www.afro.who.int/en/sierra-leone/press-materials/item/6871-who-and-embassy-of-russia-donate-consignment-of-items-to-support-ebola-outbreak-response.html</t>
  </si>
  <si>
    <t>Russia To Send Ebola Vaccine to West Africa in 2 Months</t>
  </si>
  <si>
    <t>http://larouchepac.com/node/31905</t>
  </si>
  <si>
    <t>Russia to provide food aid to Ebola-stricken countries</t>
  </si>
  <si>
    <t>http://en.itar-tass.com/russia/750215</t>
  </si>
  <si>
    <t>Russian Specialists Arrive in Africa to Help Fight Ebola</t>
  </si>
  <si>
    <t>http://www.themoscowtimes.com/news/article/russian-specialists-arrive-in-africa-to-help-fight-ebola/504486.html</t>
  </si>
  <si>
    <t>Saudi Arabia bans Ebola-stricken countries from hajj pilgrimage</t>
  </si>
  <si>
    <t>http://www.pbs.org/newshour/rundown/saudi-arabia-bans-pilgrims-ebola-stricken-countriespilgrims-ebola-stricken-countries-banned-hajj/</t>
  </si>
  <si>
    <t>Saudi Arabia plans for Ebola as millions visit for hajj pilgrimage</t>
  </si>
  <si>
    <t>http://www.theguardian.com/world/2014/oct/01/saudi-arabia-ebola-hajj-pilgrimage</t>
  </si>
  <si>
    <t>Saudi Arabia suspends visas over Guinea Ebola outbreak</t>
  </si>
  <si>
    <t>http://www.theguardian.com/world/2014/apr/01/saudi-arabia-visas-guinea-liberia-ebola</t>
  </si>
  <si>
    <t>South Africa Issues Travel Bans for Countries Gripped by Ebola Virus</t>
  </si>
  <si>
    <t>http://online.wsj.com/articles/south-africa-issues-travel-ban-for-countries-hit-by-ebola-virus-outbreak-1408638457</t>
  </si>
  <si>
    <t>South Africa Launches Fund to Fight West Africa Ebola Outbreak</t>
  </si>
  <si>
    <t>http://www.voanews.com/content/south-africa-fund-fight-west-africa-ebola-outbreak/2479651.html</t>
  </si>
  <si>
    <t>South Africa’s President pledges to support Ebola-affected nations, conflict-ridden countries</t>
  </si>
  <si>
    <t>http://www.un.org/apps/news/story.asp?NewsID=48834#.VEr_S_nF8fY</t>
  </si>
  <si>
    <t>South Africa Plans $22.5 Million Fund for Ebola in Sierra Leone</t>
  </si>
  <si>
    <t>http://www.bloomberg.com/news/2014-10-15/south-africa-plans-22-5-million-fund-for-ebola-in-sierra-leone.html</t>
  </si>
  <si>
    <t>South Africa steps up Ebola screening</t>
  </si>
  <si>
    <t>http://www.moneyweb.co.za/moneyweb-south-africa/south-africa-steps-up-ebola-screening</t>
  </si>
  <si>
    <t>Korean Air suspends Kenya flights over Ebola – cuts all ties with African continent</t>
  </si>
  <si>
    <t>http://theextinctionprotocol.wordpress.com/2014/08/15/korean-air-suspends-kenya-flights-over-ebola-cuts-all-ties-with-african-continent/</t>
  </si>
  <si>
    <t>South Korea steps up measures against Ebola</t>
  </si>
  <si>
    <t>http://www.channelnewsasia.com/news/asiapacific/south-korea-steps-up/1308836.html</t>
  </si>
  <si>
    <t>A South Korean Restaurant Banned ‘Africans’ Over Nonexistent Ebola Risk</t>
  </si>
  <si>
    <t>http://www.grubstreet.com/2014/08/jr-pub-south-korea-ebola.html</t>
  </si>
  <si>
    <t>Ebola scare: S. Korea cancels Nigerian students’ visit</t>
  </si>
  <si>
    <t>http://rt.com/news/177712-ebola-south-korea-nigerians/</t>
  </si>
  <si>
    <t>South Korea to send doctors to Ebola-hit region</t>
  </si>
  <si>
    <t>http://news.yahoo.com/south-korea-send-doctors-ebola-hit-region-095258938.html</t>
  </si>
  <si>
    <t>President Park to dispatch health personnel for Ebola crisis + South Korea pledges $5.6 million USD</t>
  </si>
  <si>
    <t>http://www.allkpop.com/buzz/2014/10/president-park-to-dispatch-health-personnel-for-ebola-crisis-south-korea-pledges-56-million-usd</t>
  </si>
  <si>
    <t>Turkey Donates Materials for Ebola Preparedness in Gambia</t>
  </si>
  <si>
    <t>http://allafrica.com/stories/201409120935.html</t>
  </si>
  <si>
    <t>Turkey joins Gambia’s anti-Ebola fight</t>
  </si>
  <si>
    <t>http://en.starafrica.com/news/turkey-joins-gambias-anti-ebola-fight.html</t>
  </si>
  <si>
    <t>Turkey issues restrictions on vessels from WAF countries due to Ebola risk</t>
  </si>
  <si>
    <t>http://www.platts.com/latest-news/shipping/london/turkey-issues-restrictions-on-vessels-from-waf-21438307</t>
  </si>
  <si>
    <t>Turkey on high alert against Ebola at border crossing</t>
  </si>
  <si>
    <t>http://www.shanghaidaily.com/article/article_xinhua.aspx?id=247577</t>
  </si>
  <si>
    <t>TURKISH AID AGENCIES TAKE CONCRETE STEPS AGAINST EBOLA</t>
  </si>
  <si>
    <t>http://www.dailysabah.com/world/2014/10/13/turkish-aid-agencies-take-concrete-steps-against-ebola</t>
  </si>
  <si>
    <t>UK starts Ebola screening at airports</t>
  </si>
  <si>
    <t>http://www.euronews.com/2014/10/15/uk-starts-ebola-screening-at-airports/</t>
  </si>
  <si>
    <t>UK and Canada race to develop first Ebola vaccine</t>
  </si>
  <si>
    <t>http://www.france24.com/en/20141020-ebola-vaccine-research-canada-uk-pharmaceutical-industry-race/</t>
  </si>
  <si>
    <t>UK Medical Staff to Help Contain Ebola in Sierra Leone: UK Official</t>
  </si>
  <si>
    <t>http://en.ria.ru/military_news/20141021/194387944/UK-Medical-Staff-to-Help-Contain-Ebola-in-Sierra-Leone-UK.html</t>
  </si>
  <si>
    <t>Ebola aid cash from UK increased by £3m</t>
  </si>
  <si>
    <t>http://www.bbc.com/news/uk-28690485</t>
  </si>
  <si>
    <t>Ebola aid donated by UK to Sierra Leone</t>
  </si>
  <si>
    <t>http://www.bbc.com/news/uk-29276786</t>
  </si>
  <si>
    <t>UK pledges £80m more aid to tackle Ebola epidemic in Sierra Leone</t>
  </si>
  <si>
    <t>http://www.theguardian.com/world/2014/oct/23/uk-aid-ebola-epidemic-sierra-leone-eu-david-cameron</t>
  </si>
  <si>
    <t>U.S., Britain to send troops to help fight Ebola in West Africa</t>
  </si>
  <si>
    <t>http://www.latimes.com/world/africa/la-fg-ebola-africa-us-britain-20140908-story.html</t>
  </si>
  <si>
    <t>Hospitals On Standby For UK Ebola Outbreak</t>
  </si>
  <si>
    <t>http://news.sky.com/story/1349206/hospitals-on-standby-for-uk-ebola-outbreak</t>
  </si>
  <si>
    <t>bola UK: Screening starting at Heathrow Airport on Tuesday</t>
  </si>
  <si>
    <t>http://www.independent.co.uk/life-style/health-and-families/health-news/ebola-uk-screening-starting-at-heathrow-airport-on-tuesday-9792388.html</t>
  </si>
  <si>
    <t>British Army medics prepare to take on Ebola</t>
  </si>
  <si>
    <t>http://www.itv.com/news/2014-10-07/army-medics-prepare-to-take-on-ebola/</t>
  </si>
  <si>
    <t>Obama: U.S. military to provide equipment, resources to battle Ebola epidemic in Africa</t>
  </si>
  <si>
    <t>http://www.washingtonpost.com/world/national-security/obama-us-military-to-provide-equipment-resources-to-battle-ebola-epidemic-in-africa/2014/09/07/e0d8dc26-369a-11e4-9c9f-ebb47272e40e_story.html</t>
  </si>
  <si>
    <t>U.S. Agency Pledges Nearly $100 Million in Ebola Aid</t>
  </si>
  <si>
    <t>http://online.wsj.com/articles/u-s-agency-pledges-nearly-100-million-in-ebola-aid-1409862892</t>
  </si>
  <si>
    <t>Obama: U.S. ready to take the lead in Ebola fight</t>
  </si>
  <si>
    <t>http://www.cnn.com/2014/09/16/health/obama-ebola/</t>
  </si>
  <si>
    <t>US Speeds Up Aid to West Africa in Ebola Crisis</t>
  </si>
  <si>
    <t>http://www.voanews.com/content/us-aid-to-west-africa-in-ebola-crisis/2478081.html</t>
  </si>
  <si>
    <t>US Troops Take First Steps to Help Liberia Combat Ebola</t>
  </si>
  <si>
    <t>http://www.voanews.com/content/us-troops-help-liberia-combat-ebola-/2465887.html</t>
  </si>
  <si>
    <t>U.S. Aiding The Fight Against Ebola Virus</t>
  </si>
  <si>
    <t>http://editorials.voa.gov/content/us-aiding-the-fight-against-ebola-virus/1895767.html</t>
  </si>
  <si>
    <t>U.S. Gov't, WHO To Aid Liberia Combat Ebola</t>
  </si>
  <si>
    <t>http://www.gnnliberia.com/articles/2014/04/08/us-govt-who-aid-liberia-combat-ebola</t>
  </si>
  <si>
    <t>Obama Leads Security Council to Denounce ISIS - Argentina criticizes approach</t>
  </si>
  <si>
    <t>http://www.usnews.com/news/articles/2014/09/24/obama-led-un-security-council-unanimously-passes-anti-isis-resolution</t>
  </si>
  <si>
    <t>ISIS Threatens Argentine President for Being Pope's Friend</t>
  </si>
  <si>
    <t>http://www.ibtimes.co.in/isis-threatens-argentine-president-being-popes-friend-609610</t>
  </si>
  <si>
    <t>Australia raids foil reported ISIS beheading plots</t>
  </si>
  <si>
    <t>http://www.foxnews.com/world/2014/09/18/australia-terror-raid-prompted-by-isis-plans-for-public-killing-pm-says/</t>
  </si>
  <si>
    <t>Fears Australian jihadists slipped out of the country during pilgrimage to Mecca to fight for ISIS</t>
  </si>
  <si>
    <t>http://www.news.com.au/national/fears-australian-jihadists-slipped-out-of-the-country-during-pilgrimage-to-mecca-to-fight-for-isis/story-fncynjr2-1227101955674</t>
  </si>
  <si>
    <t>Isis instructs followers to kill Australians and other 'disbelievers'</t>
  </si>
  <si>
    <t>http://www.theguardian.com/world/2014/sep/23/islamic-state-followers-urged-to-launch-attacks-against-australians</t>
  </si>
  <si>
    <t>Australia Joins ant-ISIS Front – Nervously</t>
  </si>
  <si>
    <t>http://rudaw.net/english/world/03102014</t>
  </si>
  <si>
    <t>Australia Is The Largest Per Capita Contributor Of Foreign Fighters To ISIS</t>
  </si>
  <si>
    <t>http://www.businessinsider.com/australia-is-major-contributor-of-isis-fighters-2014-6</t>
  </si>
  <si>
    <t>Australian planes to assist Coalition strikes on ISIS from today</t>
  </si>
  <si>
    <t>http://www.dailymail.co.uk/news/article-2775939/Australian-aircraft-start-flying-support-operations-Iraq-today-Tony-Abbott-says.html</t>
  </si>
  <si>
    <t>Australia authorizes special forces troops to go to Iraq</t>
  </si>
  <si>
    <t>http://www.cnbc.com/id/102049431#.</t>
  </si>
  <si>
    <t>Canada shooting raises fears of ISIS connection</t>
  </si>
  <si>
    <t>http://www.cnn.com/2014/10/23/world/canada-isis-role/index.html</t>
  </si>
  <si>
    <t>ISIS urges jihadists to attack Canadians</t>
  </si>
  <si>
    <t>http://news.nationalpost.com/2014/09/21/isis-urges-jihadists-to-attack-canadians-you-will-not-feel-secure-in-your-bedrooms/</t>
  </si>
  <si>
    <t>Canada votes to join anti-ISIS air strikes in Iraq</t>
  </si>
  <si>
    <t>http://english.alarabiya.net/en/News/middle-east/2014/10/08/Canada-votes-to-join-anti-ISIS-air-strikes-in-Iraq.html</t>
  </si>
  <si>
    <t>Canada to send special ops soldiers as advisers</t>
  </si>
  <si>
    <t>http://www.cbc.ca/news/politics/isis-in-iraq-canada-to-send-special-ops-soldiers-as-advisers-1.2755841</t>
  </si>
  <si>
    <t>Ottawa shootings: No Islamic State link found</t>
  </si>
  <si>
    <t>http://www.bbc.com/news/world-us-canada-29752077</t>
  </si>
  <si>
    <t>Islamic State recruiting in Canada, local imam warns</t>
  </si>
  <si>
    <t>http://www.telegraph.co.uk/news/worldnews/northamerica/canada/11052667/Islamic-State-recruiting-in-Canada-local-imam-warns.html</t>
  </si>
  <si>
    <t>Canadian Prime Minister Stephen Harper has announced that Canadian Special Operations will be deployed to Iraq in the near future to help wipe out ISIS</t>
  </si>
  <si>
    <t>http://www.funker530.com/canada-sends-special-forces-to-assist-in-the-fight-against-isis/</t>
  </si>
  <si>
    <t>U.S . likely to get Beijing's 'quiet' support in bid to destroy ISIS, analysts say</t>
  </si>
  <si>
    <t>http://www.cnn.com/2014/09/11/world/asia/china-us-isis/</t>
  </si>
  <si>
    <t>China Should Send Troops to Fight ISIS</t>
  </si>
  <si>
    <t>http://thediplomat.com/2014/09/china-should-send-troops-to-fight-isis/</t>
  </si>
  <si>
    <t>Russia, China are quiet when it comes to ISIS</t>
  </si>
  <si>
    <t>http://www.nydailynews.com/news/world/russia-china-quiet-isis-article-1.1928732</t>
  </si>
  <si>
    <t>Isis air strikes: Obama's plan condemned by Syria, Russia and Iran</t>
  </si>
  <si>
    <t>http://www.theguardian.com/world/2014/sep/11/assad-moscow-tehran-condemn-obama-isis-air-strike-plan</t>
  </si>
  <si>
    <t>Xinjiang's Uighur Muslims Receiving 'Terrorist Training' From Isis Fighters for Attacks in China</t>
  </si>
  <si>
    <t>http://www.ibtimes.co.uk/xinjiangs-uighur-muslims-receiving-terrorist-training-isis-fighters-attacks-china-1466594</t>
  </si>
  <si>
    <t>France announces big air raid against Islamic State in Iraq</t>
  </si>
  <si>
    <t>http://news.yahoo.com/france-announces-big-air-raid-against-islamic-state-153616963.html</t>
  </si>
  <si>
    <t>16% of French Citizens Support ISIS, Poll Finds</t>
  </si>
  <si>
    <t>http://www.newsweek.com/16-french-citizens-support-isis-poll-finds-266795</t>
  </si>
  <si>
    <t>France launches first airstrikes on ISIS</t>
  </si>
  <si>
    <t>http://nypost.com/2014/09/19/france-launches-first-airstrikes-on-isis/</t>
  </si>
  <si>
    <t>France pledges ‘support’ for forces fighting ISIS in Iraq</t>
  </si>
  <si>
    <t>http://www.france24.com/en/20140807-france-pledges-support-forces-fighting-isis-iraq/</t>
  </si>
  <si>
    <t>ISIS Urges Followers To Attack U.S., French Citizens</t>
  </si>
  <si>
    <t>http://www.huffingtonpost.com/2014/09/22/isis-attack-france-us_n_5860498.html</t>
  </si>
  <si>
    <t>France Becomes First Country To Join U.S. In Airstrikes Against ISIS</t>
  </si>
  <si>
    <t>http://thinkprogress.org/world/2014/09/19/3569633/france-isis-airstrike/</t>
  </si>
  <si>
    <t>ISIS Supporters Appear to Behead French Captive</t>
  </si>
  <si>
    <t>http://abcnews.go.com/International/isis-supporters-behead-french-captive/story?id=25726945</t>
  </si>
  <si>
    <t>Germany can't get Isis mission off the ground</t>
  </si>
  <si>
    <t>http://www.thelocal.de/20140924/german-homes-raided-in-isis-investigations</t>
  </si>
  <si>
    <t>In Post-War Shift, Germany Sending Weapons to Anti-ISIS Fighters</t>
  </si>
  <si>
    <t>http://www.nbcnews.com/storyline/isis-terror/post-war-shift-germany-sending-weapons-anti-isis-fighters-n193211</t>
  </si>
  <si>
    <t>German jihadists on ISIS terror mission</t>
  </si>
  <si>
    <t>http://www.dw.de/german-jihadists-on-isis-terror-mission/a-17710907</t>
  </si>
  <si>
    <t>Germany, Turkey Won't Join Airstrikes In Syria; UK Won't Rule Them Out</t>
  </si>
  <si>
    <t>http://www.ibtimes.com/obama-isis-speech-reaction-germany-turkey-wont-join-airstrikes-syria-uk-wont-rule-them-out-1685828</t>
  </si>
  <si>
    <t>German police raid flats, mosque over suspected ISIS ties</t>
  </si>
  <si>
    <t>http://english.alarabiya.net/en/News/world/2014/09/23/German-police-raid-flats-mosque-over-suspected-ISIS-ties.html</t>
  </si>
  <si>
    <t>Germany to send rifles and tanks to aid Kurds in Iraq</t>
  </si>
  <si>
    <t>http://www.cbc.ca/news/world/isis-threat-germany-to-send-rifles-and-tanks-to-aid-kurds-in-iraq-1.2751995</t>
  </si>
  <si>
    <t>Germany Decides Not To Arm Syrian Rebels</t>
  </si>
  <si>
    <t>http://www.npr.org/2014/09/20/350155801/germany-decides-not-to-arm-syrian-rebels</t>
  </si>
  <si>
    <t>Will Modi Join Obama’s Airstrikes on ISIS?</t>
  </si>
  <si>
    <t>http://www.niticentral.com/2014/09/30/narendra-modi-may-join-obamas-fight-isis-239557.html</t>
  </si>
  <si>
    <t>ISIS takes aim at India now, urges Muslims to fight for their dignity</t>
  </si>
  <si>
    <t>http://www.hindustantimes.com/world-news/iraqonthebrink/isis-takes-aim-at-india-now-urges-muslims-to-fight-for-their-rightful-place-dignity/article1-1236166.aspx</t>
  </si>
  <si>
    <t>John Kerry Seeks Asia's Help In Anti-ISIS Push</t>
  </si>
  <si>
    <t>http://www.huffingtonpost.com/2014/10/19/kerry-asia-isis_n_6011982.html</t>
  </si>
  <si>
    <t>Indonesia tightens security at world’s largest Buddhist temple after ISIS threat</t>
  </si>
  <si>
    <t>http://rt.com/news/182348-indonesia-security-temple-isis/</t>
  </si>
  <si>
    <t>Indonesia president says Islamic State 'embarrassing' Muslims</t>
  </si>
  <si>
    <t>http://www.telegraph.co.uk/news/worldnews/asia/indonesia/11047487/Indonesia-president-says-Islamic-State-embarrassing-Muslims.html</t>
  </si>
  <si>
    <t>ISIS fighters from Malaysia, Indonesia form military unit</t>
  </si>
  <si>
    <t>http://www.thestar.com.my/News/Nation/2014/09/26/Militant-Malaysia-Indonesia/</t>
  </si>
  <si>
    <t>Indonesia arrests ISIS followers</t>
  </si>
  <si>
    <t>http://news.xinhuanet.com/english/world/2014-08/08/c_133543035.htm</t>
  </si>
  <si>
    <t>Italy will not take part in air strikes against Isis</t>
  </si>
  <si>
    <t>http://www.thelocal.it/20140915/italy-will-not-take-part-in-air-strikes-against-isis</t>
  </si>
  <si>
    <t>Italy Steps Up Security After Reports that Pope Francis Might Be a Target of the Terror Group</t>
  </si>
  <si>
    <t>http://www.hngn.com/articles/40924/20140831/isis-target-pope-francis-update-italy-steps-up-security-multiple.htm</t>
  </si>
  <si>
    <t>Germany, Italy pledge weapons to Iraqi Kurds in ISIS fight</t>
  </si>
  <si>
    <t>http://english.al-akhbar.com/node/21201</t>
  </si>
  <si>
    <t>Italy provides support to the anti-Isis raids</t>
  </si>
  <si>
    <t>http://www.nowitaly.com/72531/italy-provides-support-anti-isis-raids</t>
  </si>
  <si>
    <t>Nine Japanese Nationals Have Reportedly Joined ISIS</t>
  </si>
  <si>
    <t>http://dailycaller.com/2014/09/27/nine-japanese-nationals-have-reportedly-joined-isis/</t>
  </si>
  <si>
    <t>Japan rejects military use vs ISIS</t>
  </si>
  <si>
    <t>http://www.bangkokpost.com/most-recent/432536/japan-rejects-military-use-vs-isis</t>
  </si>
  <si>
    <t>ISIS terrorists won't sneak into U.S. across loose Mexico border: Homeland Security officials</t>
  </si>
  <si>
    <t>http://www.nydailynews.com/news/politics/isis-terrorists-won-sneak-u-s-loose-mexico-border-homeland-security-officials-article-1.1935224</t>
  </si>
  <si>
    <t>ISIS Leader Threatens to Invade Russia</t>
  </si>
  <si>
    <t>http://www.willmiot.com/2014/10/isis-leader-threatens-to-invade-russia.html</t>
  </si>
  <si>
    <t>Putin Considers Throwing Russia Into ISIS Fight: Report</t>
  </si>
  <si>
    <t>http://www.nbcnews.com/storyline/isis-terror/putin-considers-throwing-russia-isis-fight-report-n208776</t>
  </si>
  <si>
    <t>Russia pledges support to ISIS opponents, no plans to join US-led coalition</t>
  </si>
  <si>
    <t>http://rt.com/politics/189036-russia-isis-fight-ministry/</t>
  </si>
  <si>
    <t>Russia warns US against strikes on Islamic State in Syria</t>
  </si>
  <si>
    <t>http://www.bbc.com/news/world-middle-east-29154481</t>
  </si>
  <si>
    <t>Russia Condemns U.S. Airstrikes on ISIS and al-Qaeda; Assad Approves</t>
  </si>
  <si>
    <t>http://www.thewire.com/global/2014/09/russia-condemns-us-airstrikes-on-isis-and-al-qaeda-assad-approves/380634/</t>
  </si>
  <si>
    <t>U.S. and Russia Agree to Share More Intelligence on ISIS</t>
  </si>
  <si>
    <t>http://www.nytimes.com/2014/10/15/world/europe/us-and-russia-agree-to-share-more-intelligence-on-isis.html</t>
  </si>
  <si>
    <t>Saudi Arabia confirms role in strikes against Islamic State in Syria</t>
  </si>
  <si>
    <t>http://www.reuters.com/article/2014/09/23/us-syria-crisis-saudi-idUSKCN0HI1Y120140923</t>
  </si>
  <si>
    <t>Saudi Arabia Agrees To Provide Bases To Train Anti-ISIS Syrian Opposition Fighters</t>
  </si>
  <si>
    <t>http://www.ibtimes.com/saudi-arabia-agrees-provide-bases-train-anti-isis-syrian-opposition-fighters-1685214</t>
  </si>
  <si>
    <t>Saudi Officials Think ISIS Fighters May Hit Them Next</t>
  </si>
  <si>
    <t>http://www.businessinsider.com/saudi-arabia-isis-2014-8</t>
  </si>
  <si>
    <t>Saudi Arabia places 30,000 soldiers on its border in the wake of ISIS threat</t>
  </si>
  <si>
    <t>http://www.dailymail.co.uk/news/article-2679069/Saudi-Arabia-places-30-000-soldiers-border-wake-ISIS-threat-2-500-Iraqi-soldiers-quit-posts-boundary.html</t>
  </si>
  <si>
    <t>SA Muslims condemn Isis</t>
  </si>
  <si>
    <t>http://www.enca.com/islamic-unity-convention-joins-sa-muslim-condemnation-isis</t>
  </si>
  <si>
    <t>S. Korea could provide military support to US efforts against ISIS</t>
  </si>
  <si>
    <t>http://english.hani.co.kr/arti/english_edition/e_international/655760.html</t>
  </si>
  <si>
    <t>South Korea To Support New ISIS Strategy With Humanitarian Aid</t>
  </si>
  <si>
    <t>http://www.rokdrop.net/2014/09/south-korea-to-support-new-isis-strategy-with-humanitarian-aid/</t>
  </si>
  <si>
    <t>Turkey Waits, Watches as ISIS Pushes Toward Border</t>
  </si>
  <si>
    <t>http://www.nbcnews.com/storyline/isis-terror/turkey-waits-watches-isis-pushes-toward-border-n220401</t>
  </si>
  <si>
    <t>Turkey's tough choice: Take on ISIS or the PKK?</t>
  </si>
  <si>
    <t>http://www.cnn.com/2014/10/07/opinion/turkey-isis-pkk/</t>
  </si>
  <si>
    <t>The US And Turkey Fundamentally Disagree On How To Fight ISIS</t>
  </si>
  <si>
    <t>http://www.businessinsider.com/us-turkey-isis-kobani-kobane-obama-erdogan-biden-2014-10</t>
  </si>
  <si>
    <t>Turkey votes to join ISIS coalition</t>
  </si>
  <si>
    <t>http://www.msnbc.com/msnbc/turkey-join-isis-coalition</t>
  </si>
  <si>
    <t xml:space="preserve">German deputy speaker: NATO must stop Turkey support for ISIS </t>
  </si>
  <si>
    <t>http://rudaw.net/english/middleeast/12102014</t>
  </si>
  <si>
    <t>Turkey Voted for Military Action to Go After Assad, Not ISIS, Opposition Says</t>
  </si>
  <si>
    <t>http://cnsnews.com/news/article/patrick-goodenough/turkey-voted-military-action-go-after-assad-not-isis-opposition-says</t>
  </si>
  <si>
    <t>ISIS opens diplomatic consulate in Istanbul, Turkey’s President denies</t>
  </si>
  <si>
    <t>http://www.iraqinews.com/arab-world-news/isis-opens-diplomatic-consulate-istanbul-turkeys-president-denies/</t>
  </si>
  <si>
    <t>Turkey prepares to shift course and take military action against ISIS</t>
  </si>
  <si>
    <t>http://www.pri.org/stories/2014-09-29/turkey-prepares-shift-course-and-take-military-action-against-isis</t>
  </si>
  <si>
    <t>As Turkey Refuses To Join "Anti-ISIS" Coalition, John Kerry Comes Begging</t>
  </si>
  <si>
    <t>http://www.zerohedge.com/news/2014-09-12/turkey-refuses-join-anti-isis-coalition-john-kerry-comes-begging</t>
  </si>
  <si>
    <t xml:space="preserve">Germany and Turkey will not take part in bombing ISIS </t>
  </si>
  <si>
    <t>https://www.middleeastmonitor.com/news/europe/14107-germany-and-turkey-will-not-take-part-in-bombing-isis</t>
  </si>
  <si>
    <t>Turkish lawmakers OK military action against ISIS</t>
  </si>
  <si>
    <t>http://www.cnn.com/2014/10/02/world/meast/isis-air-strikes/</t>
  </si>
  <si>
    <t>Turkey opens its bases for US and coalition forces in fight against Isis</t>
  </si>
  <si>
    <t>http://www.theguardian.com/world/2014/oct/13/turkey-opens-bases-isis-syria-kobani-kurds-coalition</t>
  </si>
  <si>
    <t>Turkey Denies Deal With U.S. on Using Air Bases Against ISIS</t>
  </si>
  <si>
    <t>http://www.nbcnews.com/storyline/isis-terror/turkey-denies-deal-u-s-using-air-bases-against-isis-n224741</t>
  </si>
  <si>
    <t>UK Parliament votes to authorize airstrikes against ISIS in Iraq</t>
  </si>
  <si>
    <t>http://www.cnn.com/2014/09/26/world/europe/uk-parliament-iraq-isis/</t>
  </si>
  <si>
    <t>Stop this menace: UK steps closer to taking military action against Isis</t>
  </si>
  <si>
    <t>http://www.theguardian.com/world/2014/sep/14/isis-david-cameron-david-haines-alan-henning-military-action</t>
  </si>
  <si>
    <t>David Cameron urges unity against Isis 'evil' as UK prepares to strike Iraq</t>
  </si>
  <si>
    <t>http://www.theguardian.com/world/2014/sep/25/david-cameron-urges-unity-isis-evil-uk-prepares-strike-iraq</t>
  </si>
  <si>
    <t>More Brits signing up to join ISIS than UK Army Reserve</t>
  </si>
  <si>
    <t>http://allenbwest.com/2014/07/brits-signing-join-isis-uk-army-reserve/</t>
  </si>
  <si>
    <t>ISIS beheads another UK citizen</t>
  </si>
  <si>
    <t>http://www.msnbc.com/msnbc/isis-allegedly-beheads-another-uk-citizen</t>
  </si>
  <si>
    <t>Isis Calls for Lone Wolf Attacks in UK For Iraq Intervention</t>
  </si>
  <si>
    <t>http://www.ibtimes.co.uk/isis-calls-lone-wolf-attacks-uk-iraq-intervention-1469694</t>
  </si>
  <si>
    <t>The US Significantly Escalates Airstrikes Against ISIS</t>
  </si>
  <si>
    <t>http://www.businessinsider.com/us-22-airstrikes-on-isis-in-iraq-2014-10</t>
  </si>
  <si>
    <t>U.S. hits ISIS with airstrikes in Syria</t>
  </si>
  <si>
    <t>http://www.cbsnews.com/news/u-s-launches-first-airstrikes-against-isis-in-syria/</t>
  </si>
  <si>
    <t>McCain urges ground troops to defeat Isis</t>
  </si>
  <si>
    <t>http://www.theguardian.com/world/2014/oct/12/mccain-isis-syria-iraq-strategy</t>
  </si>
  <si>
    <t>Foley beheaded</t>
  </si>
  <si>
    <t>http://www.military.com/video/operations-and-strategy/terrorism/isis-beheads-us-journalist-james-foley/3739192455001/</t>
  </si>
  <si>
    <t>Report: ISIS Urging "Lone Wolves" To Target US Soldiers</t>
  </si>
  <si>
    <t>http://townhall.com/tipsheet/danieldoherty/2014/09/19/report-isis-urging-lone-wolves-to-target-us-soldiers-n1894046#!</t>
  </si>
  <si>
    <t>Opinion: U.S. Air Power Won’t Defeat ISIS</t>
  </si>
  <si>
    <t>http://news.usni.org/2014/06/17/opinion-u-s-airpower-wont-defeat-isis</t>
  </si>
  <si>
    <t>Massive U.S. force in Persian Gulf moving on ISIS</t>
  </si>
  <si>
    <t>http://www.usatoday.com/story/news/nation/2014/08/08/iraq-air-campaign-ships-aircraft/13792573/</t>
  </si>
  <si>
    <t>Strikes on oil installations</t>
  </si>
  <si>
    <t>http://www.foreignpolicy.com/articles/2014/09/24/us_strikes_isis_oil_installations</t>
  </si>
  <si>
    <t xml:space="preserve">In Argentina, Philippines presents position on disputed sea </t>
  </si>
  <si>
    <t>http://www.philstar.com/headlines/2014/08/14/1357559/argentina-philippines-presents-position-disputed-sea</t>
  </si>
  <si>
    <t>http://english.cntv.cn/2014/07/19/VIDE1405738801643181.shtml</t>
  </si>
  <si>
    <t>Chinese President Xi Jinping in Buenos Aires for state visit - (unofficial?) assurance of Arg rights to Malvines</t>
  </si>
  <si>
    <t>high economic cooperation</t>
  </si>
  <si>
    <t>Defence Department Secretary Dennis Richardson says risk of conflict in South China Sea is real</t>
  </si>
  <si>
    <t>http://www.abc.net.au/news/2014-06-02/defence-head-says-risk-of-conflict-in-south-china-sea-is-real/5495062</t>
  </si>
  <si>
    <t>Australia Calls China’s Actions in South China Sea ‘Unhelpful’</t>
  </si>
  <si>
    <t>http://www.bloomberg.com/news/2014-06-01/australia-calls-china-s-actions-in-south-china-sea-unhelpful-.html</t>
  </si>
  <si>
    <t>Tony Abbott warns of conflict risk in South China Sea</t>
  </si>
  <si>
    <t>http://www.smh.com.au/federal-politics/political-news/tony-abbott-warns-of-conflict-risk-in-south-china-sea-20131010-2vb74.html</t>
  </si>
  <si>
    <t>US to monitor South China Sea, talks with Australia on regional defense</t>
  </si>
  <si>
    <t>http://www.gmanetwork.com/news/story/374357/news/world/us-to-monitor-south-china-sea-talks-with-australia-on-regional-defense</t>
  </si>
  <si>
    <t>China, Australia Seek to Overcome Tensions</t>
  </si>
  <si>
    <t>http://thediplomat.com/2014/09/china-australia-seek-to-overcome-tensions/</t>
  </si>
  <si>
    <t>Australia backs South China Sea code of conduct</t>
  </si>
  <si>
    <t>http://www.todayonline.com/world/asia/australia-backs-south-china-sea-code-conduct</t>
  </si>
  <si>
    <t>China Warns US, Japan, Australia Not to Gang Up in Sea Disputes</t>
  </si>
  <si>
    <t>http://www.voanews.com/content/reu-china-warns-us-japan-australia-not-to-gang-up-in-sea-disputes/1764218.html</t>
  </si>
  <si>
    <t>Japan, Australia firm up defense ties against China</t>
  </si>
  <si>
    <t>http://opinion.inquirer.net/76839/japan-australia-firm-up-defense-ties-against-china</t>
  </si>
  <si>
    <t>Japan and Brazil to make joint statement against China: Kyodo</t>
  </si>
  <si>
    <t>http://www.wantchinatimes.com/news-subclass-cnt.aspx?id=20140730000117&amp;cid=1101</t>
  </si>
  <si>
    <t>Japan, Brazil to agree on importance of rule of law</t>
  </si>
  <si>
    <t>http://www.globalpost.com/dispatch/news/kyodo-news-international/140726/japan-brazil-agree-importance-rule-law</t>
  </si>
  <si>
    <t xml:space="preserve">Canada is concerned by the recent rise in tensions </t>
  </si>
  <si>
    <t>http://news.gc.ca/web/article-en.do?nid=848999</t>
  </si>
  <si>
    <t>Canada as East Asia Intermediary?</t>
  </si>
  <si>
    <t>http://thediplomat.com/2014/04/canada-as-east-asia-intermediary/</t>
  </si>
  <si>
    <t>A Canadian military turn to East Asia?</t>
  </si>
  <si>
    <t>http://www.eastasiaforum.org/2013/09/10/a-canadian-military-turn-to-east-asia/</t>
  </si>
  <si>
    <t xml:space="preserve">Canada, Britain back arbitration </t>
  </si>
  <si>
    <t>http://www.philstar.com:8080/headlines/2014/06/05/1331182/canada-britain-back-arbitration</t>
  </si>
  <si>
    <t>China Sea tensions concern G7</t>
  </si>
  <si>
    <t>http://europe.chinadaily.com.cn/world/2014-06/06/content_17567858.htm</t>
  </si>
  <si>
    <t xml:space="preserve">Canadian warship arrives in China to strengthen ties </t>
  </si>
  <si>
    <t>http://www.liveleak.com/view?i=618_1409200407</t>
  </si>
  <si>
    <t>France supports Vietnam’s policy of settling disputes in the South China Sea</t>
  </si>
  <si>
    <t>http://seasissues.org/2013/09/27/france-supports-vietnams-policy-of-settling-disputes-in-the-south-china-sea-by-editorial-board-thanh-nien-news/</t>
  </si>
  <si>
    <t>http://www.imoa.ph/france-phl-denounce-use-force-south-china-sea/</t>
  </si>
  <si>
    <t xml:space="preserve">France rejects use of force in sea dispute </t>
  </si>
  <si>
    <t>http://www.mb.com.ph/france-rejects-use-of-force-in-sea-dispute/</t>
  </si>
  <si>
    <t>France, PHL denounce use of force in South China Sea</t>
  </si>
  <si>
    <t xml:space="preserve">Germany backing arbitration over South China Sea in meeting </t>
  </si>
  <si>
    <t>http://www.philstar.com/headlines/2014/10/17/1381245/germany-raise-south-china-sea-row-asia-europe-meeting</t>
  </si>
  <si>
    <t>Germany backs PH move on sea disputes</t>
  </si>
  <si>
    <t>https://ph.news.yahoo.com/germany-backs-ph-move-sea-disputes-163120276.html</t>
  </si>
  <si>
    <t>Merkel urges China to settle South China Sea dispute in court</t>
  </si>
  <si>
    <t>http://www.dpa-international.com/news/asia/merkel-urges-china-to-settle-south-china-sea-dispute-in-court-a-39632611.html</t>
  </si>
  <si>
    <t>India Wades Into South China Sea Dispute</t>
  </si>
  <si>
    <t>http://thediplomat.com/2014/03/india-wades-into-south-china-sea-dispute/</t>
  </si>
  <si>
    <t>Vietnam, India to Expand Oil Exploration in Contested South China Sea</t>
  </si>
  <si>
    <t>http://online.wsj.com/articles/vietnam-india-to-expand-oil-exploration-in-contested-south-china-sea-1410777168</t>
  </si>
  <si>
    <t>India and Vietnam Call for Freedom of Navigation in South China Sea</t>
  </si>
  <si>
    <t>http://thediplomat.com/2014/09/india-and-vietnam-call-for-freedom-of-navigation-in-south-china-sea/</t>
  </si>
  <si>
    <t>As China flexes its muscles, Vietnam seeks India’s ‘active support’ on South China Sea row</t>
  </si>
  <si>
    <t>http://timesofindia.indiatimes.com/india/As-China-flexes-its-muscles-Vietnam-seeks-Indias-active-support-on-South-China-Sea-row/articleshow/44950403.cms</t>
  </si>
  <si>
    <t>Vietnam appreciates India's role in South China Sea</t>
  </si>
  <si>
    <t>http://timesofindia.indiatimes.com/india/Vietnam-appreciates-Indias-role-in-South-China-Sea/articleshow/25991342.cms</t>
  </si>
  <si>
    <t>China unhappy over India-US reference to South China Sea</t>
  </si>
  <si>
    <t>http://indiatoday.intoday.in/story/china-warns-india-south-china-sea-modi-obama-us/1/394700.html</t>
  </si>
  <si>
    <t>Indian frontline warships test waters in South China sea</t>
  </si>
  <si>
    <t>http://www.hindustantimes.com/india-news/india-tests-waters-in-south-china-sea/article1-1248587.aspx</t>
  </si>
  <si>
    <t>We won't interfere in China's sea disputes, says Indian minister</t>
  </si>
  <si>
    <t>http://www.scmp.com/news/china/article/1337624/we-wont-interfere-chinas-sea-disputes-says-indian-minister</t>
  </si>
  <si>
    <t>India urges peaceful settlement of disputes at South China Sea</t>
  </si>
  <si>
    <t>http://en.wikinews.org/wiki/India_urges_peaceful_settlement_of_disputes_at_South_China_Sea</t>
  </si>
  <si>
    <t>Is Indonesia Beijing’s Next Target in the South China Sea?</t>
  </si>
  <si>
    <t>http://thediplomat.com/2014/10/is-indonesia-beijings-next-target-in-the-south-china-sea/</t>
  </si>
  <si>
    <t>South China Sea conflict a real threat to Indonesia</t>
  </si>
  <si>
    <t>http://www.thejakartapost.com/news/2014/09/20/south-china-sea-conflict-a-real-threat-indonesia.html</t>
  </si>
  <si>
    <t>Indonesia’s Military Flexes Muscle as S. China Sea Dispute Looms</t>
  </si>
  <si>
    <t>http://thejakartaglobe.beritasatu.com/news/indonesia-military-flexes-muscle-s-china-sea-dispute-looms/</t>
  </si>
  <si>
    <t>Indonesia Seeks China Clarity on South China Sea Intentions</t>
  </si>
  <si>
    <t>http://www.bloomberg.com/news/2014-04-07/indonesia-seeks-china-clarity-on-south-china-sea-intentions-1-.html</t>
  </si>
  <si>
    <t>Indonesia ready to mediate in South China Sea, says Widodo</t>
  </si>
  <si>
    <t>http://www.channelnewsasia.com/news/asiapacific/indonesia-ready-to/1308176.html</t>
  </si>
  <si>
    <t>Jakarta rejects China's 'nine-dash line'</t>
  </si>
  <si>
    <t>http://www.atimes.com/atimes/Southeast_Asia/SEA-01-030414.html</t>
  </si>
  <si>
    <t>Indonesia toughens stance over South China Sea</t>
  </si>
  <si>
    <t>http://apdforum.com/en_GB/article/rmiap/articles/online/features/2014/05/07/indonesia-china-line</t>
  </si>
  <si>
    <t xml:space="preserve">China warns Japan against meddling in South China Sea dispute </t>
  </si>
  <si>
    <t>http://uk.reuters.com/article/2014/05/23/uk-southchinasea-china-japan-idUKKBN0E30PS20140523</t>
  </si>
  <si>
    <t>U.S., Japan press China on South China Sea dispute</t>
  </si>
  <si>
    <t>http://www.reuters.com/article/2013/10/10/us-asia-summit-idUSBRE9980A320131010</t>
  </si>
  <si>
    <t>China and Japan trade barbs after close encounter over South China Sea</t>
  </si>
  <si>
    <t>http://www.theguardian.com/world/2014/may/25/china-japan-jets-south-china-sea</t>
  </si>
  <si>
    <t xml:space="preserve">Japan: China to be more aggressive in South China Sea </t>
  </si>
  <si>
    <t>http://www.philstar.com/headlines/2014/08/06/1354546/japan-china-be-more-aggressive-south-china-sea</t>
  </si>
  <si>
    <t>Japan holds military drill as South China Sea islands dispute widens</t>
  </si>
  <si>
    <t>http://www.infowars.com/japan-holds-military-drill-as-south-china-sea-islands-dispute-widens/</t>
  </si>
  <si>
    <t>China chides Japan for carping over fishing curbs in South China Sea</t>
  </si>
  <si>
    <t>http://www.gmanetwork.com/news/story/343628/news/world/china-chides-japan-for-carping-over-fishing-curbs-in-south-china-sea</t>
  </si>
  <si>
    <t>Japan, Malaysia to cooperate in stabilizing South China Sea</t>
  </si>
  <si>
    <t>http://www.globalpost.com/dispatch/news/kyodo-news-international/140521/japan-malaysia-cooperate-stabilizing-south-china-sea</t>
  </si>
  <si>
    <t>Why Doesn’t Russia Support China in the South China Sea?</t>
  </si>
  <si>
    <t>http://thediplomat.com/2014/06/why-doesnt-russia-support-china-in-the-south-china-sea/</t>
  </si>
  <si>
    <t>Russia and Vietnam Team Up to Balance China</t>
  </si>
  <si>
    <t>http://nationalinterest.org/commentary/russia-vietnam-team-balance-china-10195</t>
  </si>
  <si>
    <t>Putin vows to boost Russian military supplies to Vietnam amid South China Sea dispute</t>
  </si>
  <si>
    <t>http://www.scmp.com/news/asia/article/1354235/putin-vows-boost-russian-military-supplies-vietnam-amid-south-china-sea</t>
  </si>
  <si>
    <t>China, Russia start joint naval exercise</t>
  </si>
  <si>
    <t>http://www.scmp.com/news/china/article/1516768/china-russia-start-joint-naval-exercise</t>
  </si>
  <si>
    <t>China, Russia to deepen military cooperation</t>
  </si>
  <si>
    <t>Strong ties with China, especially economical</t>
  </si>
  <si>
    <t>http://www.internationalpolicydigest.org/2014/07/02/south-korea-stand-south-china-sea-dispute/</t>
  </si>
  <si>
    <t>South Korea extends air defence zone in East China Sea, as Chinese ships sail through disputed waters</t>
  </si>
  <si>
    <t>http://www.abc.net.au/news/2013-12-08/south-korea-extends-air-defence-zone/5142974</t>
  </si>
  <si>
    <t>TURKEY LIKELY TO CHOOSE CHINESE AIR DEFENSE SYSTEM, SAY EXPERTS</t>
  </si>
  <si>
    <t>http://www.dailysabah.com/economy/2014/05/05/turkey-likely-to-choose-chinese-air-defense-system-say-experts</t>
  </si>
  <si>
    <t>China, Turkey vow to boost strategic cooperative ties</t>
  </si>
  <si>
    <t>http://english.peopledaily.com.cn/n/2014/0928/c90883-8789178.html</t>
  </si>
  <si>
    <t>UK speaks in support of EU statement on tensions in South China Sea</t>
  </si>
  <si>
    <t>https://www.gov.uk/government/news/uk-speaks-in-support-of-eu-statement-on-tensions-in-south-china-sea</t>
  </si>
  <si>
    <t>UK calls for ‘rules-based’ solutions to West PH Sea dispute</t>
  </si>
  <si>
    <t>http://globalnation.inquirer.net/98037/uk-calls-for-rules-based-solutions-to-west-ph-sea-dispute/</t>
  </si>
  <si>
    <t>Filipino-UK firm to drill for gas in disputed South China Sea area</t>
  </si>
  <si>
    <t>http://asiancorrespondent.com/127032/filipino-uk-firm-to-drill-for-gas-in-disputed-south-china-sea-area/</t>
  </si>
  <si>
    <t>UK envoy urges China not to ignore calls to join arbitration on sea row</t>
  </si>
  <si>
    <t>http://www.gmanetwork.com/news/story/373417/news/nation/uk-envoy-urges-china-not-to-ignore-calls-to-join-arbitration-on-sea-row</t>
  </si>
  <si>
    <t>US accused of inciting South China Sea tensions</t>
  </si>
  <si>
    <t>http://rt.com/usa/179512-asean-kerry-wang-tensions/</t>
  </si>
  <si>
    <t>U.S. call for South China Sea 'freeze' gets cool response from China</t>
  </si>
  <si>
    <t>http://www.reuters.com/article/2014/08/09/us-asean-southchinasea-idUSKBN0G904O20140809</t>
  </si>
  <si>
    <t>China tells U.S. to stay out of South China Seas dispute</t>
  </si>
  <si>
    <t>http://www.reuters.com/article/2014/07/15/us-china-usa-asean-idUSKBN0FK0CM20140715</t>
  </si>
  <si>
    <t>US warns Beijing on South China Sea tensions</t>
  </si>
  <si>
    <t>http://www.bbc.com/news/world-asia-27387425</t>
  </si>
  <si>
    <t>South China Sea Maritime Dispute: Beijing Pushes Back On US-India Criticism</t>
  </si>
  <si>
    <t>http://www.ibtimes.com/south-china-sea-maritime-dispute-beijing-pushes-back-us-india-criticism-1702449</t>
  </si>
  <si>
    <t>China Rejects U.S. Proposal to Ease South China Sea Tensions</t>
  </si>
  <si>
    <t>http://www.bloomberg.com/news/2014-08-10/china-rejects-u-s-proposal-to-ease-south-china-sea-tensions.html</t>
  </si>
  <si>
    <t>US Draws Own Line Over South China Sea Dispute</t>
  </si>
  <si>
    <t>http://www.rfa.org/english/commentaries/east-asia-beat/claim-02092014205453.html</t>
  </si>
  <si>
    <t>American and Chinese Navy Ships Nearly Collided in South China Sea</t>
  </si>
  <si>
    <t>http://www.nytimes.com/2013/12/15/world/asia/chinese-and-american-ships-nearly-collide-in-south-china-sea.html?_r=0</t>
  </si>
  <si>
    <t>US warned not to meddle in South China Sea dispute</t>
  </si>
  <si>
    <t>http://www.presstv.com/detail/2014/09/08/378074/us-slammed-over-south-china-sea-dispute/</t>
  </si>
  <si>
    <t>In a first, India-US joint statement mentions South China Sea</t>
  </si>
  <si>
    <t>http://timesofindia.indiatimes.com/india/In-a-first-India-US-joint-statement-mentions-South-China-Sea/articleshow/44028687.cms</t>
  </si>
  <si>
    <t>Navy Chief: US Would 'Help' Philippines In South China Sea</t>
  </si>
  <si>
    <t>http://www.defensenews.com/article/20140213/DEFREG03/302130031/Navy-Chief-US-Would-Help-Philippines-South-China-Sea</t>
  </si>
  <si>
    <t>U.S. Official Urges Nations to Cool Tensions in South China Sea</t>
  </si>
  <si>
    <t>http://online.wsj.com/articles/u-s-official-urges-nations-to-cool-tensions-in-south-china-sea-1402408460</t>
  </si>
  <si>
    <t>US warns China against aggression in South China Seas</t>
  </si>
  <si>
    <t>http://www.cnbc.com/id/101720059#.</t>
  </si>
  <si>
    <t>Chinese fighter jet intercepted Navy sub-hunter plane in South China Sea</t>
  </si>
  <si>
    <t>http://www.latimes.com/world/worldnow/la-fg-china-fighter-jet-intercept-20140822-story.html</t>
  </si>
  <si>
    <t>U.S. Begins Drills Near Disputed Waters in South China Sea</t>
  </si>
  <si>
    <t>http://www.nbcnews.com/news/china/u-s-begins-drills-near-disputed-waters-south-china-sea-n213816</t>
  </si>
  <si>
    <t>CHINESE GENERAL: SOUTH CHINA SEA DISPUTES MAY TURN CHINA INTO 'QUALIFIED ENEMY' OF US</t>
  </si>
  <si>
    <t>http://www.breitbart.com/Big-Peace/2014/05/31/Chinese-General-South-China-Sea-Disputes-May-Turn-China-into-Qualified-Enemy-of-US</t>
  </si>
  <si>
    <t>John Kerry presents plan to ease tensions in South China Sea</t>
  </si>
  <si>
    <t>http://www.theguardian.com/world/2014/aug/09/john-kerry-south-china-sea-plan-ease-tensions</t>
  </si>
  <si>
    <t>China rejects US proposal to ease South China Sea tensions</t>
  </si>
  <si>
    <t>http://www.smh.com.au/world/china-rejects-us-proposal-to-ease-south-china-sea-tensions-20140810-102fpf.html</t>
  </si>
  <si>
    <t>US stokes South China Sea tensions at ASEAN summit</t>
  </si>
  <si>
    <t>http://www.wsws.org/en/articles/2014/08/11/asea-a11.html</t>
  </si>
  <si>
    <t>Argentina condemns Israeli shelling in Gaza Strip</t>
  </si>
  <si>
    <t>http://lainfo.es/en/2014/07/20/argentina-condemns-israeli-shelling-in-gaza-strip/</t>
  </si>
  <si>
    <t>Draft Legislation In Argentina To Defend Palestinian Human Rights</t>
  </si>
  <si>
    <t>http://www.stopthewall.org/2013/10/17/draft-legislation-argentina-defend-palestinian-human-rights</t>
  </si>
  <si>
    <t>Argentina president blasts organized Jewry over Iran and Palestine</t>
  </si>
  <si>
    <t>http://rehmat1.com/2014/09/29/argentina-president-blasts-organized-jewry-over-iran-and-palestine/</t>
  </si>
  <si>
    <t>Latin America turns against Israel on Gaza</t>
  </si>
  <si>
    <t>http://www.dw.de/latin-america-turns-against-israel-on-gaza/a-17839630</t>
  </si>
  <si>
    <t>Israel Faces Latin American Backlash</t>
  </si>
  <si>
    <t>http://online.wsj.com/articles/israel-faces-latin-american-backlash-1406770021</t>
  </si>
  <si>
    <t>Tony Abbott quietly shifts UN position to support Israeli settlements, upsetting Palestinians</t>
  </si>
  <si>
    <t>http://www.smh.com.au/national/tony-abbott-quietly-shifts-un-position-to-support-israeli-settlements-upsetting-palestinians-20131124-2y434.html</t>
  </si>
  <si>
    <t>Australia Out of Step With Asia on Israel-Palestin</t>
  </si>
  <si>
    <t>http://thediplomat.com/2014/07/australia-out-of-step-with-asia-on-israel-palestine/</t>
  </si>
  <si>
    <t>Australian government's support of Israel alienates local Palestinians</t>
  </si>
  <si>
    <t>http://www.haaretz.com/jewish-world/jewish-world-news/.premium-1.553681</t>
  </si>
  <si>
    <t>U.S., Britain, Australia won’t support Palestinian bid for statehood at UN</t>
  </si>
  <si>
    <t>http://www.haaretz.com/news/diplomacy-defense/.premium-1.618121</t>
  </si>
  <si>
    <t>Australia Decides to Stop Saying Palestine is “Occupied”</t>
  </si>
  <si>
    <t>http://muftah.org/australia-decides-stop-saying-palestine-occupied/#.VE-8yPnF8fY</t>
  </si>
  <si>
    <t>Israel Apologizes for Calling Brazil 'Diplomatic Dwarf'</t>
  </si>
  <si>
    <t>http://www.ndtv.com/article/world/israel-apologizes-for-calling-brazil-diplomatic-dwarf-574725</t>
  </si>
  <si>
    <t>Brazil recalls Israel envoy to protest 'disproportionate force' in Gaza</t>
  </si>
  <si>
    <t>http://www.haaretz.com/news/diplomacy-defense/1.606979</t>
  </si>
  <si>
    <t>Brazil Condemns Israeli Offensive in Gaza, Recalls Ambassador</t>
  </si>
  <si>
    <t>http://online.wsj.com/articles/brazil-condemns-israel-offensive-in-gaza-recalls-ambassador-1406199911</t>
  </si>
  <si>
    <t>Pro-Palestinian protesters criticize Canada’s support for Israel</t>
  </si>
  <si>
    <t>http://www.theglobeandmail.com/news/politics/pro-palestinian-protesters-criticize-canadas-support-for-israel/article19715349/</t>
  </si>
  <si>
    <t>Why is Canada Israel’s new best friend?</t>
  </si>
  <si>
    <t>http://www.middleeasteye.net/columns/why-canada-israel-s-new-best-friend-40607035</t>
  </si>
  <si>
    <t>Harper says backing Israel is a 'moral imperative'</t>
  </si>
  <si>
    <t>http://www.ctvnews.ca/politics/harper-says-backing-israel-is-a-moral-imperative-1.1646736</t>
  </si>
  <si>
    <t>Pro-Gaza protesters condemn Canada's unqualified support of Israel</t>
  </si>
  <si>
    <t>http://ottawacitizen.com/news/local-news/pro-gaza-protesters-condemn-canadian-leadership-for-support-of-israel</t>
  </si>
  <si>
    <t>China Raises Five-Point Peace Proposal on Settling Israel-Palestine Conflict</t>
  </si>
  <si>
    <t>http://www.fmprc.gov.cn/mfa_eng/zxxx_662805/t1180306.shtml</t>
  </si>
  <si>
    <t>China sends mediator to Israel and Palestine for talks on Gaza ceasefire</t>
  </si>
  <si>
    <t>http://www.scmp.com/news/world/article/1555453/china-sends-mediator-israel-and-palestine-talks-gaza-ceasefire</t>
  </si>
  <si>
    <t>China "devastated" by continuing Palestine-Israel conflict</t>
  </si>
  <si>
    <t>http://news.xinhuanet.com/english/china/2014-07/29/c_133518689.htm</t>
  </si>
  <si>
    <t>Palestinians pressure China to pressure Israel</t>
  </si>
  <si>
    <t>http://www.jpost.com/Diplomacy-and-Politics/Palestinian-academics-to-Chinese-FM-Pressure-Israel-to-make-peace-335642</t>
  </si>
  <si>
    <t>India, China and Turkey endorse Palestinian unity government</t>
  </si>
  <si>
    <t>http://www.haaretz.com/news/diplomacy-defense/1.596914</t>
  </si>
  <si>
    <t>China urges Israel to create conditions for Palestine peace talks</t>
  </si>
  <si>
    <t>http://www.capitalfm.co.ke/news/2014/10/china-urges-israel-to-create-conditions-for-palestine-peace-talks/</t>
  </si>
  <si>
    <t>Israel Increasingly Courting China as an Ally</t>
  </si>
  <si>
    <t>http://sinosphere.blogs.nytimes.com/2013/11/12/israel-increasingly-courting-china-as-an-ally/?_php=true&amp;_type=blogs&amp;_r=0</t>
  </si>
  <si>
    <t>China calls on Israel to create conditions for peace talks with Palestine</t>
  </si>
  <si>
    <t>http://www.chinadaily.com.cn/world/2014-10/22/content_18782035.htm</t>
  </si>
  <si>
    <t>Palestinian-Chinese Relations at their Best, says Official</t>
  </si>
  <si>
    <t>http://english.wafa.ps/index.php?action=detail&amp;id=23850</t>
  </si>
  <si>
    <t>NAM, G77, China Condemn Israeli Aggressions against Palestinians</t>
  </si>
  <si>
    <t>http://english.farsnews.com/newstext.aspx?nn=13930511000611</t>
  </si>
  <si>
    <t>France 'bans pro-Palestinian rallies' as tensions increasingly mirror Israel-Gaza animosity</t>
  </si>
  <si>
    <t>http://rt.com/news/173412-france-palestinian-israel-protest/</t>
  </si>
  <si>
    <t>Hollande: France to present Israeli-Palestinian solution to UN Security Council</t>
  </si>
  <si>
    <t>http://www.haaretz.com/news/diplomacy-defense/1.616770</t>
  </si>
  <si>
    <t>France's President disappoints Palestinians</t>
  </si>
  <si>
    <t>http://www.huffingtonpost.com/daoud-kuttab/frances-president-disappo_b_4314132.html</t>
  </si>
  <si>
    <t>France: Palestine recognition must be ‘helpful,’ not symbolic</t>
  </si>
  <si>
    <t>http://www.timesofisrael.com/france-palestine-recognition-must-be-helpful-not-symbolic/</t>
  </si>
  <si>
    <t>France president condemns Israel for attack on UN refugee camp in Palestine</t>
  </si>
  <si>
    <t>http://jurist.org/paperchase/2014/07/france-president-condemns-israel-for-attack-on-un-refugee-camp-in-palestine.php</t>
  </si>
  <si>
    <t>Outrage as France bans pro-Palestine demonstrations</t>
  </si>
  <si>
    <t>http://english.alarabiya.net/en/News/world/2014/07/19/Outrage-as-France-bans-pro-Palestine-demonstrations.html</t>
  </si>
  <si>
    <t>Tensions Flare in German-Israeli Relations</t>
  </si>
  <si>
    <t>http://www.spiegel.de/international/germany/relations-between-germany-and-israel-at-all-time-low-for-merkel-a-954118.html</t>
  </si>
  <si>
    <t>Germany’s Merkel backs main Israeli stances in peace talks</t>
  </si>
  <si>
    <t>http://www.timesofisrael.com/germanys-merkel-backs-main-israeli-stances-in-peace-talks/</t>
  </si>
  <si>
    <t>Berlin: No recognition of Palestine before Israel deal</t>
  </si>
  <si>
    <t>http://www.worldbulletin.net/todays-news/146155/berlin-no-recognition-of-palestine-before-israel-deal</t>
  </si>
  <si>
    <t>Germany's Merkel to back Kerry peace efforts during Israel visit</t>
  </si>
  <si>
    <t>http://www.reuters.com/article/2014/02/22/us-israel-palestinians-germany-idUSBREA1L0HX20140222</t>
  </si>
  <si>
    <t>Merkel says Hamas has new weapons, Israel has right to defense</t>
  </si>
  <si>
    <t>http://www.reuters.com/article/2014/07/18/us-palestinians-israel-merkel-idUSKBN0FN11620140718</t>
  </si>
  <si>
    <t>Why Modi’s India aligns more closely with Israel than with Palestinians</t>
  </si>
  <si>
    <t>http://america.aljazeera.com/articles/2014/8/3/modi-israel-relations.html</t>
  </si>
  <si>
    <t>India's 'balancing act' on Gaza crisis</t>
  </si>
  <si>
    <t>http://www.aljazeera.com/indepth/features/2014/07/india-israel-gaza-crisis-palestine-hamas-bjp-2014727121259998483.html</t>
  </si>
  <si>
    <t>India voting for Palestine at UNHRC: Human consideration over material realism</t>
  </si>
  <si>
    <t>http://rt.com/op-edge/177024-india-gaza-war-netanyahu-materialism/</t>
  </si>
  <si>
    <t>Why Is India Silent on the Israeli Operation in Gaza?</t>
  </si>
  <si>
    <t>http://thediplomat.com/2014/07/why-is-india-silent-on-the-israeli-operation-in-gaza/</t>
  </si>
  <si>
    <t>India calls on Israel, Palestine to resume peace process</t>
  </si>
  <si>
    <t>http://zeenews.india.com/news/india/india-calls-on-israel-palestine-to-resume-peace-process_1488303.html</t>
  </si>
  <si>
    <t>Indian Government Rejects Resolution to Condemn Israel</t>
  </si>
  <si>
    <t>http://blogs.wsj.com/indiarealtime/2014/07/21/indian-government-rejects-resolution-to-condemn-israel/</t>
  </si>
  <si>
    <t>India believes in good relation with Israel, Palestine: Minister</t>
  </si>
  <si>
    <t>http://www.khaleejtimes.com/kt-article-display-1.asp?xfile=data/international/2014/July/international_July416.xml&amp;section=international</t>
  </si>
  <si>
    <t>India welcomes formation of new government in Palestine</t>
  </si>
  <si>
    <t>http://ibnlive.in.com/news/india-welcomes-formation-of-new-government-in-palestine/476466-2.html</t>
  </si>
  <si>
    <t>Indonesia’s Presidential Candidates and the Palestine Pledge</t>
  </si>
  <si>
    <t>http://thediplomat.com/2014/07/indonesias-presidential-candidates-and-the-palestine-pledge/</t>
  </si>
  <si>
    <t>Jokowi says he aims to establish Indonesian Embassy in Palestine</t>
  </si>
  <si>
    <t>http://www.thejakartapost.com/news/2014/06/24/jokowi-says-he-aims-establish-indonesian-embassy-palestine.html</t>
  </si>
  <si>
    <t>Indonesia Condemns Israel for Killing Innocents in Palestine</t>
  </si>
  <si>
    <t>http://www.antaranews.com/en/news/94787/indonesia-condemns-israel-for-killing-innocents-in-palestine</t>
  </si>
  <si>
    <t>Indonesia to Provide Palestine with U$1 Million Aid</t>
  </si>
  <si>
    <t>http://en.tempo.co/read/news/2014/07/11/055592360/Indonesia-to-Provide-Palestine-with-U1-Million-Aid</t>
  </si>
  <si>
    <t>Gaza Crisis: Italy Sends £1.2m to Palestinian Victims of Israeli Attacks</t>
  </si>
  <si>
    <t>http://www.ibtimes.co.uk/gaza-crisis-italy-sends-1-2m-palestinian-victims-israeli-attacks-1459026</t>
  </si>
  <si>
    <t>Egypt, Italy call for immediate Gaza ceasefire</t>
  </si>
  <si>
    <t>http://www.worldbulletin.net/news/141767/egypt-italy-call-for-immediate-gaza-ceasefire</t>
  </si>
  <si>
    <t>Italy calls for rapid ‘birth’ of Palestine state</t>
  </si>
  <si>
    <t>http://www.daysofpalestine.com/news/italy-calls-rapid-birth-palestine-state/</t>
  </si>
  <si>
    <t>Spain, Italy warn against investing in Israeli settlements</t>
  </si>
  <si>
    <t>http://rt.com/news/168912-spain-italy-israeli-settlements/</t>
  </si>
  <si>
    <t>Israel slams Italy for 'pro-Palestine bias'</t>
  </si>
  <si>
    <t>http://www.thelocal.it/20140117/israel-slams-italy-for-pro-palestine-bias</t>
  </si>
  <si>
    <t>Italy to Support Palestinian State if Israel’s Security Guaranteed: Foreign Minister</t>
  </si>
  <si>
    <t>http://en.ria.ru/world/20141014/194084176/Italy-to-Support-Palestinian-State-if-Israels-Security-Guaranteed.html</t>
  </si>
  <si>
    <t>Japan Condemns Israeli Decision to Build 2600 Housing Units in East Jerusalem Settlements</t>
  </si>
  <si>
    <t>http://palestine.dk/japan-condemns-israeli-decision-to-build-2600-housing-units-in-east-jerusalem-settlements/</t>
  </si>
  <si>
    <t>Live from Japan, a protest for Palestine</t>
  </si>
  <si>
    <t>http://english.al-akhbar.com/node/20637</t>
  </si>
  <si>
    <t>Japanese FM Voices Concern over Israeli Ground Attacks on Gaza</t>
  </si>
  <si>
    <t>http://english.farsnews.com/newstext.aspx?nn=13930427000445</t>
  </si>
  <si>
    <t>Japan pledges $200 million in aid for Palestinians</t>
  </si>
  <si>
    <t>http://www.haaretz.com/news/middle-east/1.577266</t>
  </si>
  <si>
    <t>Japan Condemns Escalation of Violence Between Gaza and Israel</t>
  </si>
  <si>
    <t>http://english.wafa.ps/index.php?action=detail&amp;id=25812</t>
  </si>
  <si>
    <t>Solidarity with Gaza from the Mexican periphery</t>
  </si>
  <si>
    <t>http://www.aljazeera.com/indepth/opinion/2014/08/solidarity-with-gaza-from-mexican-2014899492690432.html</t>
  </si>
  <si>
    <t>Demonstration held in Mexico City in support of Palestine</t>
  </si>
  <si>
    <t>http://www.demotix.com/news/5236764/demonstration-held-mexico-city-support-palestine#media-5236744</t>
  </si>
  <si>
    <t>Mexico condemned Israeli attacks on Gaza</t>
  </si>
  <si>
    <t>http://lainfo.es/en/2014/07/14/mexico-condemned-israeli-attacks-on-gaza/</t>
  </si>
  <si>
    <t>Russia keen to see political and territorial conclusion to Israeli-Palestinian conflict</t>
  </si>
  <si>
    <t>http://www.jpost.com/Diplomacy-and-Politics/Russia-keen-to-see-political-and-territorial-conclusion-to-Israeli-Palestinian-conflict-343594</t>
  </si>
  <si>
    <t>Global Insider: Russia Cultivates All Sides of Israeli-Palestinian Conflict</t>
  </si>
  <si>
    <t>http://www.worldpoliticsreview.com/trend-lines/13461/global-insider-russia-cultivates-all-sides-of-israeli-palestinian-conflict</t>
  </si>
  <si>
    <t>Russia would back Security Council resolution on Palestinian state</t>
  </si>
  <si>
    <t>http://www.timesofisrael.com/russia-would-back-security-council-resolution-on-palestinian-state/</t>
  </si>
  <si>
    <t>Putin: Russia Willing to Recognize Palestinian State</t>
  </si>
  <si>
    <t>http://occpalgaza.wordpress.com/2014/10/09/putin-russia-willing-to-recognize-palestinian-state/</t>
  </si>
  <si>
    <t>Russia condemns Israeli attacks on Gaza</t>
  </si>
  <si>
    <t>http://www.worldbulletin.net/news/141128/russia-condemns-israeli-attacks-on-gaza</t>
  </si>
  <si>
    <t>Saudi Arabia calls on Int'l community to protect Palestine</t>
  </si>
  <si>
    <t>http://www.kuna.net.kw/ArticleDetails.aspx?id=2399665&amp;language=en</t>
  </si>
  <si>
    <t>Saudi Arabia Labels Israel's Gaza Offensive a 'War Crime'</t>
  </si>
  <si>
    <t>http://www.voanews.com/content/saudi-arabia-labels-israels-gaza-offensive-a-war-crime/1969708.html</t>
  </si>
  <si>
    <t>Israel and Saudi Arabia: Best frenemies forever?</t>
  </si>
  <si>
    <t>http://rt.com/news/israel-saudi-alliance-us-950/</t>
  </si>
  <si>
    <t>Saudi Arabia's crocodile tears over Gaza</t>
  </si>
  <si>
    <t>http://www.middleeasteye.net/columns/saudi-arabias-crocodile-tears-over-gaza-1866358040</t>
  </si>
  <si>
    <t>Saudis don’t care about Palestinians, say American commentators</t>
  </si>
  <si>
    <t>http://mondoweiss.net/2014/03/palestinians-american-commentators</t>
  </si>
  <si>
    <t>Saudi Arabia donates $53.3m to victims in Gaza</t>
  </si>
  <si>
    <t>https://www.middleeastmonitor.com/news/middle-east/12765-saudi-arabia-donates-533m-to-victims-in-gaza</t>
  </si>
  <si>
    <t>KSA mobilizing support for Palestine stand at UN</t>
  </si>
  <si>
    <t>http://www.arabnews.com/news/600636</t>
  </si>
  <si>
    <t>SAUDI FOREIGN MINISTER: TIME FOR ISLAMIC WORLD TO RECOGNIZE ISRAEL</t>
  </si>
  <si>
    <t>http://www.breitbart.com/Big-Peace/2014/08/26/Saudi-FM-Time-For-Islamic-World-To-Recognize-Israel</t>
  </si>
  <si>
    <t>Saudi king condemns Gaza war but not Israel</t>
  </si>
  <si>
    <t>http://www.dailymail.co.uk/wires/ap/article-2713203/Saudi-king-condemns-Gaza-war-not-Israel.html</t>
  </si>
  <si>
    <t>South African minister: ‘The Palestinian struggle is our struggle’</t>
  </si>
  <si>
    <t>http://www.timesofisrael.com/south-african-ministers-do-not-visit-israel-currently/</t>
  </si>
  <si>
    <t>When Gaza bleeds, South Africa rages</t>
  </si>
  <si>
    <t>http://america.aljazeera.com/articles/2014/8/15/gaza-south-africa.html</t>
  </si>
  <si>
    <t>South Africans Condemn Israeli Aggression Against the Palestinians</t>
  </si>
  <si>
    <t>http://www.globalresearch.ca/south-africans-condemn-israeli-aggression-against-the-palestinians/5391285</t>
  </si>
  <si>
    <t>Palestine’s most uncommon ally</t>
  </si>
  <si>
    <t>http://www.macleans.ca/news/world/palestines-most-uncommon-ally/</t>
  </si>
  <si>
    <t>SA takes UN to task on Israeli-Palestine conflict</t>
  </si>
  <si>
    <t>http://www.sabc.co.za/news/a/db2e3d8044d451ad9d29bd637588af07/SA-takes-UN-to-task-on-Israeli-Palestine-conflict-20142307</t>
  </si>
  <si>
    <t>Support of Palestine is strong in South Africa</t>
  </si>
  <si>
    <t>http://www.upi.com/Top_News/World-News/2014/08/15/Support-of-Palestine-is-strong-in-South-Africa/5991408127334/</t>
  </si>
  <si>
    <t>South African Calls to Boycott Israel</t>
  </si>
  <si>
    <t>http://www.dailykos.com/story/2014/08/27/1321183/-South-African-Calls-to-Boycott-Israel</t>
  </si>
  <si>
    <t>Israel reduces diplomatic staff in Turkey following violent pro-Palestinian protests</t>
  </si>
  <si>
    <t>http://rt.com/news/173992-turkey-protest-gaza-israel/</t>
  </si>
  <si>
    <t>Turkey's Erdogan: normal relations with Israel unlikely if its aggression on Palestine continues</t>
  </si>
  <si>
    <t>https://www.middleeastmonitor.com/news/europe/12749-turkeys-erdogan-normal-relations-with-israel-unlikely-if-its-aggression-on-palestine-continues</t>
  </si>
  <si>
    <t>Turkey forbids completion of gas deal with Israel until peace with Gaza achieved</t>
  </si>
  <si>
    <t>http://www.jpost.com/Enviro-Tech/Report-Turkey-forbids-completion-of-gas-deal-with-Israel-until-peace-with-Gaza-achieved-370192</t>
  </si>
  <si>
    <t>Israel accuses Turkey of aiding Hamas coup plan</t>
  </si>
  <si>
    <t>http://www.al-monitor.com/pulse/originals/2014/10/turkey-israel-palestine-coup-against-abu-mazen.html#</t>
  </si>
  <si>
    <t>Gaza air strikes: Turkey warns Israel, Obama offers help</t>
  </si>
  <si>
    <t>http://indiatoday.intoday.in/story/gaza-air-strikes-erdogan-warns-israel-obama-offers-help/1/370811.html</t>
  </si>
  <si>
    <t>Turkish charity 'to send aid convoy to break blockade of Gaza'</t>
  </si>
  <si>
    <t>http://www.telegraph.co.uk/news/worldnews/middleeast/israel/11026700/Turkish-charity-to-send-aid-convoy-to-break-blockade-of-Gaza.html</t>
  </si>
  <si>
    <t>Turkey's Erdogan accuses Israel of 'tyranny', likens Israeli MP to Hitler</t>
  </si>
  <si>
    <t>http://www.reuters.com/article/2014/07/15/us-palestinians-israel-erdogan-idUSKBN0FK1HO20140715</t>
  </si>
  <si>
    <t>Turkey’s Bid to Lead the Ceasefire Talks between Israel and Hamas</t>
  </si>
  <si>
    <t>http://rudaw.net/english/opinion/28072014</t>
  </si>
  <si>
    <t>Turkey Called Israel ‘More Barbaric than Hitler,’ 425 Slaughtered So Far in Palestine ‘Massacre’</t>
  </si>
  <si>
    <t>http://au.ibtimes.com/articles/559708/20140721/turkey-called-israel-barbaric-hitler-425-slaughtered.htm#.VFACBvnF8fY</t>
  </si>
  <si>
    <t>Israel condemns British MPs’ vote to recognise Palestinian state</t>
  </si>
  <si>
    <t>http://www.theguardian.com/world/2014/oct/14/israel-condemns-british-mps-vote-palestinian-state</t>
  </si>
  <si>
    <t>MPs back Palestinian statehood alongside Israel</t>
  </si>
  <si>
    <t>http://www.bbc.com/news/uk-politics-29596822</t>
  </si>
  <si>
    <t>U.K. vote: A symbolic gesture to the Palestinians – a red warning light to Israel</t>
  </si>
  <si>
    <t>http://www.haaretz.com/news/diplomacy-defense/.premium-1.620828</t>
  </si>
  <si>
    <t>Israel must end restrictions on Palestinian lands, UK MPs say</t>
  </si>
  <si>
    <t>http://rt.com/uk/178380-palestine-restrictions-israel-committee/</t>
  </si>
  <si>
    <t>62% of British public says Israel committing war crimes, as polls show sympathy for Palestinians</t>
  </si>
  <si>
    <t>https://www.middleeastmonitor.com/news/europe/13114-62-of-british-public-says-israel-committing-war-crimes-as-polls-show-sympathy-for-palestinians</t>
  </si>
  <si>
    <t>Israel condemns US for backing Palestinian unity government</t>
  </si>
  <si>
    <t>http://www.theguardian.com/world/2014/jun/03/israel-us-palestinian-unity-government-netanyahu</t>
  </si>
  <si>
    <t>US officials: Even if Israel doesn’t like it, Palestinians will get state</t>
  </si>
  <si>
    <t>http://www.timesofisrael.com/us-officials-even-if-israel-doesnt-like-it-palestinians-will-get-state/</t>
  </si>
  <si>
    <t>US and UN condemn killing of Palestinian boy in Israel</t>
  </si>
  <si>
    <t>http://www.bbc.com/news/world-middle-east-28138860</t>
  </si>
  <si>
    <t>Israeli-Palestinian relations hit new snags as Kerry visits Jerusalem</t>
  </si>
  <si>
    <t>http://www.cnn.com/2013/11/06/world/meast/us-israel-palestinian-relations/</t>
  </si>
  <si>
    <t>US urges Israel to reverse Palestinian land-grab plan</t>
  </si>
  <si>
    <t>http://news.yahoo.com/us-urges-israel-reverse-plan-seize-west-bank-182217661.html</t>
  </si>
  <si>
    <t>Palestinians chide U.S. over Israel policies</t>
  </si>
  <si>
    <t>http://www.latimes.com/world/worldnow/la-fg-wn-palestinians-us-israel-policies-20131103-story.html</t>
  </si>
  <si>
    <t>Palestinians call for protests against US military aid to the Israeli occupation</t>
  </si>
  <si>
    <t>https://www.middleeastmonitor.com/articles/activism/10102-palestinians-call-for-protests-against-us-military-aid-to-the-israeli-occupation</t>
  </si>
  <si>
    <t>Canada-Australia 'Axis of Carbon' an Obstacle to Climate Pact</t>
  </si>
  <si>
    <t>http://insideclimatenews.org/news/20140923/canada-australia-axis-carbon-obstacle-climate-pact</t>
  </si>
  <si>
    <t>No softening of Australia’s harsh climate change policy</t>
  </si>
  <si>
    <t>https://www.devex.com/news/no-softening-of-australia-s-harsh-climate-change-policy-84391</t>
  </si>
  <si>
    <t>Coalition dismantles Australian climate policies</t>
  </si>
  <si>
    <t>http://www.macrobusiness.com.au/2014/06/coalition-dismantles-australian-climate-policies/</t>
  </si>
  <si>
    <t>Australian political leaders spar on climate policy as international action ramps up</t>
  </si>
  <si>
    <t>http://www.ictsd.org/bridges-news/biores/news/australian-political-leaders-spar-on-climate-policy-as-international-action</t>
  </si>
  <si>
    <t>Anger as Australia dumps carbon tax</t>
  </si>
  <si>
    <t>http://www.nature.com/news/anger-as-australia-dumps-carbon-tax-1.15601</t>
  </si>
  <si>
    <t>Australia swelters under a sham climate change policy after hottest year on record</t>
  </si>
  <si>
    <t>http://www.theguardian.com/environment/southern-crossroads/2014/jan/03/hottest-year-ever-confirmed-2013-australia-tony-abbott-climate-change</t>
  </si>
  <si>
    <t>Climate policy hijacked by cost of living debate</t>
  </si>
  <si>
    <t>http://www.abc.net.au/news/2014-10-29/jericho-climate-policy-hijacked-by-cost-of-living-debate/5847058</t>
  </si>
  <si>
    <t>Australia is going backwards on climate change</t>
  </si>
  <si>
    <t>http://www.abc.net.au/lateline/content/2014/s4042037.htm</t>
  </si>
  <si>
    <t>Brazil Has Done More To Stop Climate Change Than Any Other Country, Study Finds</t>
  </si>
  <si>
    <t>http://thinkprogress.org/climate/2014/06/06/3446097/brazil-cuts-carbon/</t>
  </si>
  <si>
    <t>What the US Can Learn from Germany and Brazil in the Climate and Renewable Energy Arenas</t>
  </si>
  <si>
    <t>http://www.brookings.edu/blogs/planetpolicy/posts/2014/07/17-germany-brazil-climate-renewable-energy-thomson</t>
  </si>
  <si>
    <t>Climate Change summit: Brazil refuses to sign UN's pledge to slow deforestation</t>
  </si>
  <si>
    <t>http://www.independent.co.uk/news/world/americas/climate-change-summit-brazil-refuses-to-sign-un-pledge-to-slow-deforestation-9751770.html</t>
  </si>
  <si>
    <t>Brazil says it won't sign global forest initiative, centerpiece of U.N. climate summit</t>
  </si>
  <si>
    <t>http://latino.foxnews.com/latino/news/2014/09/23/brazil-says-it-wont-sign-global-forest-initiative-centerpiece-un-climate-summit/</t>
  </si>
  <si>
    <t>Canada ranks worst on climate policy among industrialized countries: report</t>
  </si>
  <si>
    <t>http://www.macleans.ca/general/canada-ranks-worst-in-developed-world-on-climate-policy-european-report/</t>
  </si>
  <si>
    <t>Canadians losing faith in government on climate change</t>
  </si>
  <si>
    <t>http://www.thestar.com/news/world/2013/11/18/canadians_losing_faith_in_government_on_climate_change.html</t>
  </si>
  <si>
    <t>No surprises: Canada and Australia are behind on climate</t>
  </si>
  <si>
    <t>http://theconversation.com/no-surprises-canada-and-australia-are-behind-on-climate-27798</t>
  </si>
  <si>
    <t>China pledges to cut emissions at UN climate summit</t>
  </si>
  <si>
    <t>http://www.theguardian.com/environment/chinas-choice/2014/sep/24/china-pledges-to-cut-emissions-at-un-climate-summit</t>
  </si>
  <si>
    <t>Europe now lags behind the US and China on climate change</t>
  </si>
  <si>
    <t>http://www.independent.co.uk/voices/comment/europe-now-lags-behind-the-us-and-china-on-climate-change-it-should-take-the-lead-once-more-9704830.html</t>
  </si>
  <si>
    <t>France spells out ambitions for 2015 climate conference in Paris</t>
  </si>
  <si>
    <t>http://www.euractiv.com/climate-change/french-socialists-want-climate-c-news-531463</t>
  </si>
  <si>
    <t>The leading role of France in the climate negotiations</t>
  </si>
  <si>
    <t>http://www.diplomatie.gouv.fr/en/french-foreign-policy-1/sustainable-development-1097/21st-conference-of-the-parties-on/article/the-leading-role-of-france-in-the</t>
  </si>
  <si>
    <t>France promises $1bn for climate change fund at UN summit</t>
  </si>
  <si>
    <t>http://www.theguardian.com/environment/2014/sep/23/france-promise-climate-change-summit</t>
  </si>
  <si>
    <t>EU snubs Green Climate Fund, France pledges to contribute</t>
  </si>
  <si>
    <t>http://www.euractiv.com/sections/development-policy/eu-snubs-green-climate-fund-france-pledges-contribute-303398</t>
  </si>
  <si>
    <t>Germany only 'moderate' on climate protection</t>
  </si>
  <si>
    <t>http://www.dw.de/germany-only-moderate-on-climate-protection/a-17240241</t>
  </si>
  <si>
    <t>UK, US, Germany Launch Climate Finance Innovation Lab</t>
  </si>
  <si>
    <t>http://climate-l.iisd.org/news/uk-us-germany-launch-climate-finance-innovation-lab/</t>
  </si>
  <si>
    <t>Germany's coal use hurts European climate deal</t>
  </si>
  <si>
    <t>http://thehill.com/policy/energy-environment/210039-germanys-coal-use-hurts-european-climate-deal</t>
  </si>
  <si>
    <t>Germany’s “Green” Policy Threatens EU Climate Goals</t>
  </si>
  <si>
    <t>http://www.the-american-interest.com/blog/2014/06/21/germanys-green-policy-threatens-eu-climate-goals/</t>
  </si>
  <si>
    <t>GERMANY NAMED MOST ENERGY EFFICIENT COUNTRY IN STUDY OF 16 MAJOR ECONOMIES</t>
  </si>
  <si>
    <t>http://www.theclimategroup.org/what-we-do/news-and-blogs/germany-named-most-energy-efficient-country-in-study-of-sixteen-major-economies/</t>
  </si>
  <si>
    <t>Germany Pledges $1 Billion to UN Green Climate Fund</t>
  </si>
  <si>
    <t>http://globalwarmingisreal.com/2014/07/22/germany-pledges-1-billion-un-green-climate-fund/</t>
  </si>
  <si>
    <t>Obama, India premier reach agreements on climate change, other issues</t>
  </si>
  <si>
    <t>http://www.latimes.com/world/asia/la-fg-obama-india-20141001-story.html</t>
  </si>
  <si>
    <t>India drafts policy to cut carbon emissions from deforestation</t>
  </si>
  <si>
    <t>http://in.reuters.com/article/2014/05/03/india-environment-deforestation-carbon-idINKBN0DJ05D20140503</t>
  </si>
  <si>
    <t>Emissions From India Will Increase, Official Says</t>
  </si>
  <si>
    <t>http://www.nytimes.com/2014/09/25/world/asia/25climate.html?_r=0</t>
  </si>
  <si>
    <t>India &amp; Saudi Arabia block progress on climate action</t>
  </si>
  <si>
    <t>http://eia-international.org/india-saudi-arabia-block-progress-on-near-term-climate-action</t>
  </si>
  <si>
    <t>India's view of climate change shifts toward adaptation, clean energy</t>
  </si>
  <si>
    <t>http://www.eenews.net/stories/1059995803</t>
  </si>
  <si>
    <t>India sends mixed signals on climate change</t>
  </si>
  <si>
    <t>http://www.aljazeera.com/indepth/features/2014/09/india-sends-mixed-signals-climate-change-2014926202730167480.html</t>
  </si>
  <si>
    <t>The India Problem Why is it thwarting every international climate agreement?</t>
  </si>
  <si>
    <t>http://www.slate.com/articles/health_and_science/energy_around_the_world/2013/11/india_blocking_climate_talks_warsaw_bangkok_and_kyoto_negotiations.html</t>
  </si>
  <si>
    <t>India's Enviro Minister Says Country Won't Cut Greenhouse Gas Emissions Despite Rising Fossil Fuel Use</t>
  </si>
  <si>
    <t>http://www.ibtimes.com/indias-enviro-minister-says-country-wont-cut-greenhouse-gas-emissions-despite-rising-1694867</t>
  </si>
  <si>
    <t>Indonesia: Jokowi raises hopes on Indonesian climate finance</t>
  </si>
  <si>
    <t>http://asria.org/country-spotlight-indonesia-jokowi-raises-hopes-on-indonesian-climate-finance/</t>
  </si>
  <si>
    <t>In Indonesia, a Worrying Silence on Climate Change</t>
  </si>
  <si>
    <t>http://blogs.scientificamerican.com/guest-blog/2014/05/15/in-indonesia-a-worrying-silence-on-climate-change/</t>
  </si>
  <si>
    <t>Indonesia Launches New Budget-Tracking System to Better Target Climate Finance</t>
  </si>
  <si>
    <t>http://www.id.undp.org/content/indonesia/en/home/presscenter/pressreleases/2014/07/24/indonesia-launches-new-budget-tracking-system-to-better-target-climate-finance/</t>
  </si>
  <si>
    <t>On the ‘front lines’: what is Indonesia doing to fight climate change?</t>
  </si>
  <si>
    <t>http://www.crikey.com.au/2014/02/25/on-the-front-lines-what-is-indonesia-doing-to-fight-climate-change/</t>
  </si>
  <si>
    <t>European green growth group</t>
  </si>
  <si>
    <t>http://www.energypost.eu/eu-divided-2030-climate-energy-policy/</t>
  </si>
  <si>
    <t>Italy under pressure to broker climate deal</t>
  </si>
  <si>
    <t>Italy outlines EU Council Presidency priorities</t>
  </si>
  <si>
    <t>http://horizon2020projects.com/policy-research/italy-outlines-eu-council-presidency-priorities/</t>
  </si>
  <si>
    <t>Japan: from frontrunner to laggard</t>
  </si>
  <si>
    <t>http://climateactiontracker.org/publications/briefing/149/Japan-from-frontrunner-to-laggard.html</t>
  </si>
  <si>
    <t>Japan’s Performance “Very Poor” In The 2014 Climate Change Performance Index</t>
  </si>
  <si>
    <t>http://cleantechnica.com/2013/11/24/japans-performance-poor-2014-climate-change-performance-index/</t>
  </si>
  <si>
    <t>UK–Japan joint statement on climate change and energy cooperation</t>
  </si>
  <si>
    <t>https://www.gov.uk/government/news/uk-japan-joint-statement-on-climate-change-and-energy-cooperation</t>
  </si>
  <si>
    <t>Japan's new CO2 goal dismays U.N. climate conference</t>
  </si>
  <si>
    <t>http://www.reuters.com/article/2013/11/15/us-climate-japan-idUSBRE9AE00P20131115</t>
  </si>
  <si>
    <t>Japan scraps climate goal to plug post-Fukushima energy gap</t>
  </si>
  <si>
    <t>http://www.dw.de/japan-scraps-climate-goal-to-plug-post-fukushima-energy-gap/a-17229573</t>
  </si>
  <si>
    <t>Japan unveils energy plan based on coal and nuclear power</t>
  </si>
  <si>
    <t>http://www.climate-policy-watcher.org/?q=node/638</t>
  </si>
  <si>
    <t>Climate Change Summit: Denuclearization Is Japan’s Top Priority</t>
  </si>
  <si>
    <t>http://watchingamerica.com/WA/2014/10/04/climate-change-summit-denuclearization-is-japans-top-priority/</t>
  </si>
  <si>
    <t>Japan, Caribbean sign $15m deal for climate collaboration</t>
  </si>
  <si>
    <t>http://www.climateactionprogramme.org/news/japan_caribbean_sign_15m_deal_for_climate_collaboration</t>
  </si>
  <si>
    <t>Nothing concrete at summit</t>
  </si>
  <si>
    <t>http://www.nationaljournal.com/energy/here-s-what-major-nations-pledged-at-the-climate-summit-20140923</t>
  </si>
  <si>
    <t>aims to generate more than one third of its electricity from zero-emissions sources by 2018; also donate</t>
  </si>
  <si>
    <t>Mexico, California sign climate pact</t>
  </si>
  <si>
    <t>http://www.argusmedia.com/Events/Argus-Events/Americas/California-Carbon/Mexico-and-California-sign-climate-pact</t>
  </si>
  <si>
    <t>Russia’s silence on climate change helps no one</t>
  </si>
  <si>
    <t>http://theconversation.com/russias-silence-on-climate-change-helps-no-one-20661</t>
  </si>
  <si>
    <t>Russia outlines plans to meet 2020 climate goals</t>
  </si>
  <si>
    <t>http://www.rtcc.org/2014/03/03/russia-outlines-plans-to-meet-2020-climate-goals/</t>
  </si>
  <si>
    <t>Russia Says 2C Climate Goal Shouldn’t Dictate Carbon Pledges</t>
  </si>
  <si>
    <t>http://www.bloomberg.com/news/2014-05-01/russia-says-2c-climate-goal-shouldn-t-dictate-emission-pledges.html</t>
  </si>
  <si>
    <t>Russia's top cities wake up to need for climate change adaptation</t>
  </si>
  <si>
    <t>http://www.trust.org/item/20140714145243-ejn9w</t>
  </si>
  <si>
    <t>cut emmissions of methane pledge</t>
  </si>
  <si>
    <t>economic growth more important</t>
  </si>
  <si>
    <t>http://www.theguardian.com/environment/blog/live/2014/sep/23/un-climate-change-summit-in-new-york-live-coverage</t>
  </si>
  <si>
    <t>Africa Strikes a Nuclear Deal with Russia</t>
  </si>
  <si>
    <t>http://www.brookings.edu/blogs/africa-in-focus/posts/2014/09/26-un-summit-climate-boko-haram-south-africa-nuclear-deal-copley</t>
  </si>
  <si>
    <t>Africa's Climate Policies Burned By Firewood Dependence</t>
  </si>
  <si>
    <t>http://allafrica.com/stories/201406031026.html</t>
  </si>
  <si>
    <t>Surging emissions lead South Korea to query climate targets</t>
  </si>
  <si>
    <t>http://www.rtcc.org/2014/02/13/surging-emissions-lead-south-korea-to-query-climate-targets/</t>
  </si>
  <si>
    <t>UK and South Korea agree to collaborate on tackling climate change</t>
  </si>
  <si>
    <t>http://www.rtcc.org/2013/11/07/uk-and-south-korea-agree-to-collaborate-on-tackling-climate-change/</t>
  </si>
  <si>
    <t>SOUTH KOREA SETS STAGE FOR 2015 CARBON MARKET LAUNCH</t>
  </si>
  <si>
    <t>http://www.theclimategroup.org/what-we-do/news-and-blogs/south-korea-sets-stage-for-2015-carbon-market-launch/</t>
  </si>
  <si>
    <t>will donate $100 million to the Green Climate Fund to aid efforts to address global warming</t>
  </si>
  <si>
    <t>South Korea announces cap on emissions under upcoming carbon market</t>
  </si>
  <si>
    <t>http://www.climate-connect.co.uk/Home/?q=South%20Korea%20announces%20cap%20on%20emissions%20under%20upcoming%20carbon%20market</t>
  </si>
  <si>
    <t>Turkey’s president: cost can’t deter action on climate change</t>
  </si>
  <si>
    <t>http://www.aa.com.tr/en/turkey/394186--turkey-s-president-cost-can-t-deter-action-on-climate-change</t>
  </si>
  <si>
    <t>Erdogan:\"Turkey in the fight against climate change is ready to do its part \"</t>
  </si>
  <si>
    <t>http://www.habermonitor.com/en/haber/detay/erdoganturkey-in-the-fight-against-climate-ch/471758/</t>
  </si>
  <si>
    <t>Lack of int’l climate code lets Turkey off hook on emissions</t>
  </si>
  <si>
    <t>http://www.hurriyetdailynews.com/lack-of-intl-climate-code-lets-turkey-off-hook-on-emissions.aspx?PageID=238&amp;NID=70844&amp;NewsCatID=340</t>
  </si>
  <si>
    <t>U.K. is on track to cut emissions by 80 percent by 2050. Cameron did not, however, announce any new targets</t>
  </si>
  <si>
    <t>The UK remains a global leader in the way it tackles climate change</t>
  </si>
  <si>
    <t>http://www.businessgreen.com/bg/analysis/2331717/report-uk-not-acting-alone-with-climate-legislation</t>
  </si>
  <si>
    <t>UK GOVERNMENT SAYS GLOBAL CLIMATE DEAL WILL BE GOOD FOR THE ECONOMY</t>
  </si>
  <si>
    <t>http://www.theclimategroup.org/what-we-do/news-and-blogs/uk-shares-vision-for-global-climate-deal-in-paris/</t>
  </si>
  <si>
    <t>Ambitious US emissions pledge can lead to global climate agreement</t>
  </si>
  <si>
    <t>http://thehill.com/blogs/congress-blog/energy-environment/212316-ambitious-us-emissions-pledge-can-lead-to-global</t>
  </si>
  <si>
    <t xml:space="preserve">US Ranks 43rd in the World on Climate Policy </t>
  </si>
  <si>
    <t>http://www.motherjones.com/blue-marble/2013/11/climate-emissions-canada-united-states</t>
  </si>
  <si>
    <t>U.S. and China announce plans to curb greenhouse gases</t>
  </si>
  <si>
    <t>http://www.latimes.com/nation/la-na-climate-summit-20140924-story.html</t>
  </si>
  <si>
    <t>ederal government will give the World Bank $15 million to help finance a program aimed at reining in methane pollution</t>
  </si>
  <si>
    <t>federal agencies to take climate change into account when doling out dollars for international aid and investment abroad</t>
  </si>
  <si>
    <t>announced a series of government regulations aimed at curbing greenhouse emissions</t>
  </si>
  <si>
    <t>on track to cut emmissions</t>
  </si>
  <si>
    <t>Defying Russia, Ukraine Signs E.U. Trade Pact</t>
  </si>
  <si>
    <t>http://www.nytimes.com/2014/06/28/world/europe/ukraine-signs-trade-agreement-with-european-union.html?_r=0</t>
  </si>
  <si>
    <t>Ukraine crisis: New EU sanctions on Russia go into effect</t>
  </si>
  <si>
    <t>http://www.bbc.com/news/world-europe-29154488</t>
  </si>
  <si>
    <t>EU Vows More Russia Sanctions If Ukraine Conflict Worsens</t>
  </si>
  <si>
    <t>http://www.bloomberg.com/news/2014-08-30/eu-vows-more-russia-sanctions-if-war-in-ukraine-worsens.html</t>
  </si>
  <si>
    <t>Postponing the Trade Agreement With Ukraine: Bad Move, EU</t>
  </si>
  <si>
    <t>http://carnegieeurope.eu/publications/?fa=56795</t>
  </si>
  <si>
    <t>Russia slams US and EU over Ukraine sanctions</t>
  </si>
  <si>
    <t>http://www.aljazeera.com/news/europe/2014/09/russia-slams-west-over-ukraine-sanctions-2014912134749556802.html</t>
  </si>
  <si>
    <t>EU gives Russia ultimatum but doesn't impose Ukraine sanctions</t>
  </si>
  <si>
    <t>http://www.cbsnews.com/news/eu-gives-russia-ultimatum-but-doesnt-impose-ukraine-sanctions/</t>
  </si>
  <si>
    <t>EU delays sanctions talks as Russia withdraws in Ukraine</t>
  </si>
  <si>
    <t>http://www.smh.com.au/world/eu-delays-sanctions-talks-as-russia-withdraws-in-ukraine-20140911-10f7zk.html</t>
  </si>
  <si>
    <t>Argentina To Produce Enriched Uranium With Iranian Help – Updated</t>
  </si>
  <si>
    <t>http://www.journeyamerica.us/argentina-to-produce-enriched-uranium-with-iranian-help-updated/</t>
  </si>
  <si>
    <t>Argentina celebrated new diplomatic agreement between Iran and P5+1 countries</t>
  </si>
  <si>
    <t>http://www.telam.com.ar/english/notas/201401/1430-argentina-celebrated-new-diplomatic-agreement-between-iran-and-p51-countries.html</t>
  </si>
  <si>
    <t xml:space="preserve"> United States and Australia call on Iran to continue engaging constructively with the P5+1</t>
  </si>
  <si>
    <t>http://www.state.gov/r/pa/prs/ps/2013/11/217794.htm</t>
  </si>
  <si>
    <t>Iranian nuclear problem should be settled by political and diplomatic means - BRICS countries</t>
  </si>
  <si>
    <t>http://voiceofrussia.com/news/2014_07_16/Iranian-nuclear-problem-should-be-settled-by-political-and-diplomatic-means-BRICS-countries-9995/</t>
  </si>
  <si>
    <t>BRICS back Iran's right to nuclear technology</t>
  </si>
  <si>
    <t>http://presstv.com/detail/2014/07/16/371515/brics-back-irans-nuclear-right/</t>
  </si>
  <si>
    <t>Brazil to remove obstacles on the way of cooperation with Iran</t>
  </si>
  <si>
    <t>http://www.irna.ir/en/News/2737473/</t>
  </si>
  <si>
    <t>Canada's response to nuclear deal 'unnecessarily hostile': former ambassador</t>
  </si>
  <si>
    <t>http://www.ctvnews.ca/canada/canada-s-response-to-nuclear-deal-unnecessarily-hostile-former-ambassador-1.1559012</t>
  </si>
  <si>
    <t>Canada remains deeply skeptical of Iran’s intentions regarding its nuclear program</t>
  </si>
  <si>
    <t>http://www.international.gc.ca/media/aff/news-communiques/2014/01/24b.aspx?lang=eng</t>
  </si>
  <si>
    <t>Canada to enforce sanctions against Iran despite nuclear deal</t>
  </si>
  <si>
    <t>http://www.ottawasun.com/2013/11/24/canada-to-enforce-sanctions-against-iran-despite-nuclear-deal</t>
  </si>
  <si>
    <t>Canada contributes $1 million to nuclear monitoring efforts in Iran</t>
  </si>
  <si>
    <t>http://www.ipolitics.ca/2014/01/24/canada-contributes-1-million-to-nuclear-monitoring-efforts-in-iran/</t>
  </si>
  <si>
    <t>Canada has firmly backed Israel in refusing to ease sanctions, while the U.S., Britain, France, Germany, Russia and China have agreed to relax $7 billion</t>
  </si>
  <si>
    <t>http://metronews.ca/news/canada/925499/canada-u-s-differ-on-iran-sanctions/</t>
  </si>
  <si>
    <t>China seeks 'early conclusion' of Iran nuclear deal</t>
  </si>
  <si>
    <t>http://www.presstv.com/detail/2014/03/21/355527/china-seeks-early-iran-nuclear-deal/</t>
  </si>
  <si>
    <t>Iran asks China, Russia for support in nuclear talks against 'excessive demands'</t>
  </si>
  <si>
    <t>http://www.jpost.com/Iranian-Threat/News/Iran-asks-for-China-Russias-support-in-nuclear-talks-against-excessive-demands-332294</t>
  </si>
  <si>
    <t>China urges pragmatic approach in Iran nuclear talks</t>
  </si>
  <si>
    <t>http://www.presstv.com/detail/2014/09/16/378909/china-urges-pragmatism-in-iran-ntalks/</t>
  </si>
  <si>
    <t>China Seeks Closer Military Ties with Iran</t>
  </si>
  <si>
    <t>http://www.newsweek.com/china-says-wants-closer-military-ties-iran-279272</t>
  </si>
  <si>
    <t>China hopeful on Iran nuclear agreement</t>
  </si>
  <si>
    <t>http://www.wantchinatimes.com/news-subclass-cnt.aspx?id=20141021000100&amp;cid=1101</t>
  </si>
  <si>
    <t>China tells Iran to seize opportunity before nuclear talks</t>
  </si>
  <si>
    <t>http://www.reuters.com/article/2013/11/20/us-iran-nuclear-china-idUSBRE9AJ04K20131120</t>
  </si>
  <si>
    <t>France’s tough stance pays off on Iran nuclear deal</t>
  </si>
  <si>
    <t>http://www.france24.com/en/20131124-france-iran-nuclear-caution-fabius/</t>
  </si>
  <si>
    <t>French FM: 'no significant progress' in Iran nuclear talks</t>
  </si>
  <si>
    <t>http://www.dailystar.com.lb/News/Middle-East/2014/Sep-26/272104-french-fm-no-significant-progress-in-iran-nuclear-talks.ashx#axzz3Id3VDcGQ</t>
  </si>
  <si>
    <t>France Voices Doubt on Iran Nuclear Deal</t>
  </si>
  <si>
    <t>http://online.wsj.com/articles/SB10001424052702304773104579266432229269374</t>
  </si>
  <si>
    <t>France Underlines Nuclear Gaps as U.S.-Iran Talks End</t>
  </si>
  <si>
    <t>http://online.wsj.com/articles/france-underlines-nuclear-gaps-as-u-s-iran-talks-end-1402425627</t>
  </si>
  <si>
    <t>US, France Say Iran Can Have Nuclear Program, Not Bomb</t>
  </si>
  <si>
    <t>http://www.voanews.com/content/us-france-say-iran-can-have-nuclear-program-not-bomb/2509774.html</t>
  </si>
  <si>
    <t>US, France cite concerns about Iran nuclear talks</t>
  </si>
  <si>
    <t>http://www.timesunion.com/news/politics/article/US-France-cite-concerns-about-Iran-nuclear-talks-5872656.php</t>
  </si>
  <si>
    <t>France seeks solid Iran nuclear deal: Official</t>
  </si>
  <si>
    <t>http://www.presstv.com/detail/2014/05/17/363043/france-seeks-solid-iran-nuclear-deal/</t>
  </si>
  <si>
    <t>Iran can no longer stall in nuclear talks: German foreign minister</t>
  </si>
  <si>
    <t>http://www.reuters.com/article/2014/09/19/us-iran-nuclear-idUSKBN0HE25O20140919</t>
  </si>
  <si>
    <t>Germany: We've Never Been So Close To Nuclear Deal With Iran</t>
  </si>
  <si>
    <t>http://www.businessinsider.com/r-germany-weve-never-been-so-close-to-nuclear-deal-with-iran-2014-9</t>
  </si>
  <si>
    <t>Iran nuclear talks encouraging: German FM</t>
  </si>
  <si>
    <t>http://www.presstv.com/detail/2014/05/31/364970/iran-ntalks-encouraging-germany/</t>
  </si>
  <si>
    <t>Germany and Iran to hold nuclear talks</t>
  </si>
  <si>
    <t>http://www.thelocal.de/20140610/germany-and-iran-to-hold-nuclear-talks</t>
  </si>
  <si>
    <t>Cautious optimism in Germany over Iran deal</t>
  </si>
  <si>
    <t>http://www.dw.de/cautious-optimism-in-germany-over-iran-deal/a-17249454</t>
  </si>
  <si>
    <t>Germany warns of more sanctions if Iran passes up nuclear deal</t>
  </si>
  <si>
    <t>http://www.breakingnews.com/item/2014/11/03/germany-warns-of-more-sanctions-if-iran-passes-up/</t>
  </si>
  <si>
    <t>Iran nuclear deal consistent with our stand, says India</t>
  </si>
  <si>
    <t>http://www.thehindu.com/news/national/iran-nuclear-deal-consistent-with-our-stand-says-india/article5386560.ece</t>
  </si>
  <si>
    <t>India to slash Iran oil imports to meet nuclear deal parameters - sources</t>
  </si>
  <si>
    <t>http://www.reuters.com/article/2014/03/11/us-india-iran-imports-idUSBREA2A0TU20140311</t>
  </si>
  <si>
    <t>India will always back Iran’s nuclear issue: FM</t>
  </si>
  <si>
    <t>http://www.presstv.com/detail/2014/03/01/352746/india-vows-support-for-iran-nissue/</t>
  </si>
  <si>
    <t>India to pay Iran nearly $2 billion in deal to blunt sanctions bite</t>
  </si>
  <si>
    <t>http://www.cnbc.com/id/101606684#.</t>
  </si>
  <si>
    <t>Iran-India energy ties may take off</t>
  </si>
  <si>
    <t>http://www.al-monitor.com/pulse/originals/2014/03/india-iran-energy-ties-nuclear-accord.html#</t>
  </si>
  <si>
    <t>India completes $900m payment to Iran under interim deal-sources</t>
  </si>
  <si>
    <t>http://gulfnews.com/business/economy/india-completes-900m-payment-to-iran-under-interim-deal-sources-1.1408636</t>
  </si>
  <si>
    <t>Iran, Indonesia firms plan $3bn oil refinery</t>
  </si>
  <si>
    <t>http://english.alarabiya.net/en/business/energy/2014/02/11/Iran-Indonesia-firms-plan-3bn-oil-refinery.html</t>
  </si>
  <si>
    <t>Iran, Indonesia to expand cooperation on energy</t>
  </si>
  <si>
    <t>http://www.irna.ir/en/News/2783684/</t>
  </si>
  <si>
    <t>Italy hopes for Iran nuclear deal within deadline</t>
  </si>
  <si>
    <t>http://www.presstv.ir/detail/2014/10/07/381359/italy-fm-hopes-for-early-iran-ndeal/</t>
  </si>
  <si>
    <t>Italy optimistic about Iran nuclear talks: Foreign Minister</t>
  </si>
  <si>
    <t>http://www.presstv.com/detail/2014/06/12/366640/italy-hopeful-about-iran-nuclear-talks/</t>
  </si>
  <si>
    <t>Italian, Iranian FMs hold talks on reaching nuclear agreement by November</t>
  </si>
  <si>
    <t>http://www.neurope.eu/article/italian-iranian-fms-hold-talks-reaching-nuclear-agreement-november</t>
  </si>
  <si>
    <t>Italy-Iran: Tehran praises Italy's nuclear position</t>
  </si>
  <si>
    <t>http://www.ansamed.info/ansamed/en/news/sections/politics/2013/12/20/Italy-Iran-Tehran-praises-Italy-nuclear-position_9810784.html</t>
  </si>
  <si>
    <t>Japan ready to build nuclear power plants in Iran</t>
  </si>
  <si>
    <t>http://www.presstv.com/detail/2013/11/10/333998/japan-ready-to-build-nplant-in-iran/</t>
  </si>
  <si>
    <t>India, Japan hail deal on Iran nuclear program</t>
  </si>
  <si>
    <t>http://www.presstv.com/detail/2013/11/26/336691/india-japan-welcome-iran-nuclear-deal/</t>
  </si>
  <si>
    <t>Iranian foreign minister seeks Japanese help for nuclear program</t>
  </si>
  <si>
    <t>http://www.ctvnews.ca/world/iranian-foreign-minister-seeks-japanese-help-for-nuclear-program-1.1714718</t>
  </si>
  <si>
    <t>ran Courts Mexico As Energy Partner And Talks Better Relations With U.S. At Davos</t>
  </si>
  <si>
    <t>http://latino.foxnews.com/latino/news/2014/01/24/iran-courts-mexico-as-energy-partner-and-talks-better-relations-with-us-at/</t>
  </si>
  <si>
    <t>Grounds prepared for expansion of Iran- Mexico relations</t>
  </si>
  <si>
    <t>http://www.irna.ir/en/News/2737359/</t>
  </si>
  <si>
    <t>Iran expects deal soon on Russia building new nuclear reactors</t>
  </si>
  <si>
    <t>http://www.reuters.com/article/2014/06/24/us-iran-nuclear-russia-idUSKBN0EZ1JG20140624</t>
  </si>
  <si>
    <t>Iran, Russia Boost Nuclear Ties</t>
  </si>
  <si>
    <t>http://freebeacon.com/national-security/iran-russia-boost-nuclear-ties/</t>
  </si>
  <si>
    <t>Russia Warns West It May Change Its Stance On Iran</t>
  </si>
  <si>
    <t>http://www.huffingtonpost.com/2014/03/19/russia-iran_n_4994670.html</t>
  </si>
  <si>
    <t>Report: Iran agrees to ship uranium to Russia as part of nuclear deal</t>
  </si>
  <si>
    <t>http://www.ynetnews.com/articles/0,7340,L-4588155,00.html</t>
  </si>
  <si>
    <t>Russia agrees to build ‘two Iran nuclear plants’</t>
  </si>
  <si>
    <t>http://english.alarabiya.net/en/News/world/2014/03/12/Russia-to-build-two-Iran-nuclear-plants-.html</t>
  </si>
  <si>
    <t>Russia says now is time to make deal with Iran on nuclear program</t>
  </si>
  <si>
    <t>http://www.cnn.com/2013/11/16/world/meast/iran-nuclear-deal/</t>
  </si>
  <si>
    <t>Russia’s solidarity with the West in the Iran nuclear talks</t>
  </si>
  <si>
    <t>http://www.iiss.org/en/politics%20and%20strategy/blogsections/2014-d2de/june-cf18/iran-russia-d03b</t>
  </si>
  <si>
    <t>Russia Hints Deadline For Iran Nuclear Deal May Be Extended</t>
  </si>
  <si>
    <t>http://www.businessinsider.com/r-russia-hints-deadline-for-iran-nuclear-deal-may-be-extended-2014-10</t>
  </si>
  <si>
    <t>Saudi Arabia May Go Nuclear Because of Obama’s Iran Deal</t>
  </si>
  <si>
    <t>http://www.thedailybeast.com/articles/2014/02/14/saudi-arabia-may-go-nuclear-because-of-obama-s-iran-deal.html</t>
  </si>
  <si>
    <t>Iran nuclear deal: Saudi Arabia warns it will strike out on its own</t>
  </si>
  <si>
    <t>http://www.telegraph.co.uk/news/worldnews/middleeast/iran/10472538/Iran-nuclear-deal-Saudi-Arabia-warns-it-will-strike-out-on-its-own.html</t>
  </si>
  <si>
    <t>Saudi Arabia Cautiously Welcomes Iran Nuclear Deal</t>
  </si>
  <si>
    <t>http://www.voanews.com/content/saudi-arabia-cautiously-welcomes-irans-nuclear-deal/1797132.html</t>
  </si>
  <si>
    <t>Saudis to Obama: We Will Not Tolerate a Nuclear Iran</t>
  </si>
  <si>
    <t>http://www.americanthinker.com/articles/2013/12/saudis_to_obama_we_will_not_tolerate_a_nuclear_iran.html</t>
  </si>
  <si>
    <t>Saudi Arabia turns up heat on the West over possible Iran nuclear deal</t>
  </si>
  <si>
    <t>http://www.thetimes.co.uk/tto/news/world/middleeast/article3929509.ece</t>
  </si>
  <si>
    <t>Opinion: Why Saudi Arabia and Israel Have Teamed Up Against Iran</t>
  </si>
  <si>
    <t>http://news.usni.org/2014/01/13/opinion-saudi-arabia-israel-teamed-iran</t>
  </si>
  <si>
    <t>Obama Tries to Soothe Saudi Fears on Iran Nuclear Deal</t>
  </si>
  <si>
    <t>http://www.newsweek.com/obama-tries-soothe-saudi-fears-iran-nuclear-deal-238833</t>
  </si>
  <si>
    <t>South Africa welcomes Iran nuclear deal</t>
  </si>
  <si>
    <t>http://www.southafrica.info/news/international/iran-271113.htm#.VGA25_nF8fY</t>
  </si>
  <si>
    <t>South Africa supports Iranˈs peaceful nuclear program</t>
  </si>
  <si>
    <t>http://www.iran-daily.com/News/1417.html</t>
  </si>
  <si>
    <t>South Africa supports removal of anti-Iran sanctions</t>
  </si>
  <si>
    <t>http://www.presstv.com/detail/2014/09/12/378507/s-africa-backs-removal-of-iran-bans/</t>
  </si>
  <si>
    <t>The Iran Sanctions and South Korea’s Balancing Act</t>
  </si>
  <si>
    <t>http://islamicommentary.org/2014/06/i-wei-jennifer-chang-the-iran-sanctions-and-south-koreas-balancing-act/</t>
  </si>
  <si>
    <t>South Korea to become second Asian nation to buy Iran oil</t>
  </si>
  <si>
    <t>http://www.thenational.ae/business/energy/south-korea-to-become-second-asian-nation-to-buy-iran-oil</t>
  </si>
  <si>
    <t>South Korean Firms Willing to Shift to Investment in Iran</t>
  </si>
  <si>
    <t>http://www.irdiplomacy.ir/en/page/1940234/South+Korean+Firms+Willing+to+Shift+to+Investment+in+Iran.html</t>
  </si>
  <si>
    <t>South Korea to pay $550 million for Iran oil under nuclear deal: sources</t>
  </si>
  <si>
    <t>http://www.reuters.com/article/2014/03/06/us-iran-korea-oil-idUSBREA250ND20140306</t>
  </si>
  <si>
    <t>Ankara Pursues Persian Partnership</t>
  </si>
  <si>
    <t>http://www.turkeyanalyst.org/publications/turkey-analyst-articles/item/333-ankara-pursues-persian-partnership.html</t>
  </si>
  <si>
    <t>Turkey, Iran to boost ties after nuclear deal</t>
  </si>
  <si>
    <t>http://www.hurriyetdailynews.com/turkey-iran-to-boost-ties-after-nuclear-deal.aspx?PageID=238&amp;NID=58770&amp;NewsCatID=338</t>
  </si>
  <si>
    <t>Turks and Iran hope nuclear deal will open door to more business</t>
  </si>
  <si>
    <t>http://www.ft.com/intl/cms/s/0/62a86810-10f9-11e4-b116-00144feabdc0.html#axzz3IdU3ot9b</t>
  </si>
  <si>
    <t>Turkey welcomes Iran nuclear agreement</t>
  </si>
  <si>
    <t>http://www.todayszaman.com/latest-news_turkey-welcomes-iran-nuclear-agreement_332253.html</t>
  </si>
  <si>
    <t>UK committed to negotiated solution on Iran nuclear</t>
  </si>
  <si>
    <t>https://www.gov.uk/government/speeches/uk-committed-to-negotiated-solution-on-iran-nuclear</t>
  </si>
  <si>
    <t>Iran's Rouhani, UK's Cameron have historic, 'constructive' meeting</t>
  </si>
  <si>
    <t>http://www.cnn.com/2014/09/24/world/meast/iran-rouhani/</t>
  </si>
  <si>
    <t>UK tells Israel not to disrupt Iran deal as defiant Netanyahu comes under fire</t>
  </si>
  <si>
    <t>http://rt.com/news/uk-iran-netanyahu-reaction-277/</t>
  </si>
  <si>
    <t>No breakthrough in Iran talks, UK’s Hague says</t>
  </si>
  <si>
    <t>http://www.timesofisrael.com/no-breakthrough-in-iran-talks-uks-hague-says/</t>
  </si>
  <si>
    <t>U.S. sees some progress in Iran nuclear talks, still aims for November deal</t>
  </si>
  <si>
    <t>http://www.reuters.com/article/2014/10/15/us-iran-nuclear-idUSKCN0I40VX20141015</t>
  </si>
  <si>
    <t>Obama warns Iran nuclear deal may not be reached</t>
  </si>
  <si>
    <t>http://news.yahoo.com/us-iran-seek-nuclear-breakthrough-amid-domestic-pressures-023435587.html</t>
  </si>
  <si>
    <t>US, France Cite Concerns About Iran Nuclear Talks</t>
  </si>
  <si>
    <t>http://abcnews.go.com/International/wireStory/us-france-cite-concerns-iran-nuclear-talks-26703088</t>
  </si>
  <si>
    <t>US softens position on Iranian nuclear program</t>
  </si>
  <si>
    <t>http://rt.com/usa/191016-iran-nuclear-alternate-proposal/</t>
  </si>
  <si>
    <t>US resists extension of Iran nuclear talks beyond Nov. 24</t>
  </si>
  <si>
    <t>http://www.timesofisrael.com/us-resists-extension-of-iran-nuclear-talks/</t>
  </si>
  <si>
    <t>Islamic State: US says no 'trading' nuclear concessions with Iran; France flags Syria action</t>
  </si>
  <si>
    <t>http://www.abc.net.au/news/2014-09-23/us-says-no-trading-nuclear-concessions-for-iran-help/5762330</t>
  </si>
  <si>
    <r>
      <t xml:space="preserve">Contribution to containing </t>
    </r>
    <r>
      <rPr>
        <b/>
        <sz val="11"/>
        <color theme="1"/>
        <rFont val="Calibri"/>
        <family val="2"/>
        <scheme val="minor"/>
      </rPr>
      <t>Ebola</t>
    </r>
    <r>
      <rPr>
        <sz val="11"/>
        <color theme="1"/>
        <rFont val="Calibri"/>
        <family val="2"/>
        <scheme val="minor"/>
      </rPr>
      <t xml:space="preserve"> in West Africa</t>
    </r>
  </si>
  <si>
    <r>
      <t xml:space="preserve">Contribution to fighting </t>
    </r>
    <r>
      <rPr>
        <b/>
        <sz val="11"/>
        <color theme="1"/>
        <rFont val="Calibri"/>
        <family val="2"/>
        <scheme val="minor"/>
      </rPr>
      <t>ISIS</t>
    </r>
  </si>
  <si>
    <r>
      <t>Confidence in resolution of nuclear issues with</t>
    </r>
    <r>
      <rPr>
        <b/>
        <sz val="11"/>
        <color theme="1"/>
        <rFont val="Calibri"/>
        <family val="2"/>
        <scheme val="minor"/>
      </rPr>
      <t xml:space="preserve"> Iran</t>
    </r>
  </si>
  <si>
    <r>
      <t xml:space="preserve">Contribution to addressing </t>
    </r>
    <r>
      <rPr>
        <b/>
        <sz val="11"/>
        <color theme="1"/>
        <rFont val="Calibri"/>
        <family val="2"/>
        <scheme val="minor"/>
      </rPr>
      <t>climate change</t>
    </r>
  </si>
  <si>
    <t>positive statements</t>
  </si>
  <si>
    <t>deals amid sanctions</t>
  </si>
  <si>
    <t>negative statements</t>
  </si>
  <si>
    <t>sanctions imposed</t>
  </si>
  <si>
    <t>adjusted</t>
  </si>
  <si>
    <t>total</t>
  </si>
  <si>
    <t>weight</t>
  </si>
  <si>
    <t>statements</t>
  </si>
  <si>
    <t>deals</t>
  </si>
  <si>
    <t>sanctions</t>
  </si>
  <si>
    <t>Finally, all products of variables' multiplication by weights are summed to represent an overall reaction of G-20 countries to Russia's actions in Ukraine.</t>
  </si>
  <si>
    <t>financial aid</t>
  </si>
  <si>
    <t>staff sent</t>
  </si>
  <si>
    <t>items sent</t>
  </si>
  <si>
    <t>All three variables presented here indicate engagement in fighting Ebola in West Africa.</t>
  </si>
  <si>
    <t>domestic measures</t>
  </si>
  <si>
    <t>airstrikes/special forces</t>
  </si>
  <si>
    <t>aid to opposition</t>
  </si>
  <si>
    <t>other cooperation</t>
  </si>
  <si>
    <t>airstrikes</t>
  </si>
  <si>
    <t>warnings</t>
  </si>
  <si>
    <t>legal solution</t>
  </si>
  <si>
    <t>actions</t>
  </si>
  <si>
    <t>weights</t>
  </si>
  <si>
    <t>None of G-20 countries officially supported China's maritime policy.</t>
  </si>
  <si>
    <t>praised 5+1 agreement</t>
  </si>
  <si>
    <t>push for increased coop</t>
  </si>
  <si>
    <t>pro-Iran statements</t>
  </si>
  <si>
    <t>doubt</t>
  </si>
  <si>
    <t>sanctions despite deal</t>
  </si>
  <si>
    <t>Some of G-20 countries were more optimistic when it comes to Iran's contribution to nuclear agreement than others.</t>
  </si>
  <si>
    <t>legal steps back</t>
  </si>
  <si>
    <t>legal steps forward</t>
  </si>
  <si>
    <t>pledges</t>
  </si>
  <si>
    <t>money</t>
  </si>
  <si>
    <t>The total attitude of G-20 countries is a sum of variables multiplied by respective weights.</t>
  </si>
  <si>
    <t>REACTIONS</t>
  </si>
  <si>
    <t>retrieved from issue-specific sheets</t>
  </si>
  <si>
    <t>PERCENTAGES</t>
  </si>
  <si>
    <t>reactions divided by 6.5 (the most strict reaction of all)</t>
  </si>
  <si>
    <t>POSITIVE/NEGATIVE/NEUTRAL</t>
  </si>
  <si>
    <t>agreed the most with</t>
  </si>
  <si>
    <t>subgroups</t>
  </si>
  <si>
    <t>BRICS-Latin American Group</t>
  </si>
  <si>
    <t>Middle group</t>
  </si>
  <si>
    <t>US + Allies</t>
  </si>
  <si>
    <t>Source</t>
  </si>
  <si>
    <t>BACK TO SOURCES</t>
  </si>
  <si>
    <t>BACK TO INTRODUCTION</t>
  </si>
  <si>
    <t>2) Six sheets explaining the derivation of the data for the six world events highlighted in this report.*</t>
  </si>
  <si>
    <t>*Within each sheet, each country name is linked to the an additional sheet containing sources explaining that particular case.</t>
  </si>
  <si>
    <t>1) Introduction.</t>
  </si>
  <si>
    <t>This excel file consists of:</t>
  </si>
  <si>
    <r>
      <rPr>
        <b/>
        <sz val="11"/>
        <color theme="1"/>
        <rFont val="Calibri"/>
        <family val="2"/>
        <scheme val="minor"/>
      </rPr>
      <t>Negative statements:</t>
    </r>
    <r>
      <rPr>
        <sz val="11"/>
        <color theme="1"/>
        <rFont val="Calibri"/>
        <family val="2"/>
        <scheme val="minor"/>
      </rPr>
      <t xml:space="preserve"> Reflects the inverse situation from positive statements.</t>
    </r>
  </si>
  <si>
    <r>
      <rPr>
        <b/>
        <sz val="11"/>
        <color theme="1"/>
        <rFont val="Calibri"/>
        <family val="2"/>
        <scheme val="minor"/>
      </rPr>
      <t xml:space="preserve">Sanctions imposed: </t>
    </r>
    <r>
      <rPr>
        <sz val="11"/>
        <color theme="1"/>
        <rFont val="Calibri"/>
        <family val="2"/>
        <scheme val="minor"/>
      </rPr>
      <t>Records if a country actually participated in sanctioning Russia during the Ukrainian crisis. The higher number indicates that a state reiterated sanctions and/or increased its initial severity.</t>
    </r>
  </si>
  <si>
    <r>
      <rPr>
        <b/>
        <sz val="11"/>
        <color theme="1"/>
        <rFont val="Calibri"/>
        <family val="2"/>
        <scheme val="minor"/>
      </rPr>
      <t>Deals amid sanctions:</t>
    </r>
    <r>
      <rPr>
        <sz val="11"/>
        <color theme="1"/>
        <rFont val="Calibri"/>
        <family val="2"/>
        <scheme val="minor"/>
      </rPr>
      <t xml:space="preserve"> Indicates the number and/or quality of agreements that a country made with Russia amid sanctions imposed by the Western states.</t>
    </r>
  </si>
  <si>
    <t>Adjustment</t>
  </si>
  <si>
    <t xml:space="preserve">          The adjustment means multiplication of variables by weight of significance.</t>
  </si>
  <si>
    <t xml:space="preserve">          A higher number suggests that such statements appeared frequently and/or their tone was decisively supportive of Russia. </t>
  </si>
  <si>
    <t xml:space="preserve">          Sanctions were considered the most salient and therefore their weight is 1.</t>
  </si>
  <si>
    <t xml:space="preserve">          Statements are the least important and are weighted 0.25.</t>
  </si>
  <si>
    <r>
      <rPr>
        <b/>
        <sz val="11"/>
        <color theme="1"/>
        <rFont val="Calibri"/>
        <family val="2"/>
        <scheme val="minor"/>
      </rPr>
      <t>Financial aid:</t>
    </r>
    <r>
      <rPr>
        <sz val="11"/>
        <color theme="1"/>
        <rFont val="Calibri"/>
        <family val="2"/>
        <scheme val="minor"/>
      </rPr>
      <t xml:space="preserve"> Represents the amount of financial help provided by a country to Ebola-affected regions.</t>
    </r>
  </si>
  <si>
    <t>Obviously, none of the G-20 countries responded negatively to the global efforts to contain Ebola outbreaks.</t>
  </si>
  <si>
    <t>A final rating of "0" reflects a country's decision to adopt more a inward-looking policy, focused on preventive measures within its own borders.</t>
  </si>
  <si>
    <t xml:space="preserve">         The larger the number, the higher the amount provided. </t>
  </si>
  <si>
    <t xml:space="preserve">         A rating of "1" roughly corresponds to around USD $10 million, a "2" to USD $40 million, and a "3" to about USD $80 million.</t>
  </si>
  <si>
    <r>
      <rPr>
        <b/>
        <sz val="11"/>
        <color theme="1"/>
        <rFont val="Calibri"/>
        <family val="2"/>
        <scheme val="minor"/>
      </rPr>
      <t>Staff sent:</t>
    </r>
    <r>
      <rPr>
        <sz val="11"/>
        <color theme="1"/>
        <rFont val="Calibri"/>
        <family val="2"/>
        <scheme val="minor"/>
      </rPr>
      <t xml:space="preserve"> Indicates whether a country contributed to fighting Ebola outbreak by sending medics or professionals to affected regions.</t>
    </r>
  </si>
  <si>
    <t xml:space="preserve">         The higher number, the more personnel were sent, including military support.</t>
  </si>
  <si>
    <r>
      <rPr>
        <b/>
        <sz val="11"/>
        <color theme="1"/>
        <rFont val="Calibri"/>
        <family val="2"/>
        <scheme val="minor"/>
      </rPr>
      <t xml:space="preserve">Items sent: </t>
    </r>
    <r>
      <rPr>
        <sz val="11"/>
        <color theme="1"/>
        <rFont val="Calibri"/>
        <family val="2"/>
        <scheme val="minor"/>
      </rPr>
      <t>Represents support in the form of medical supplies, experimental vaccines, portable labs, etc.</t>
    </r>
  </si>
  <si>
    <t xml:space="preserve">          Similarly, a higher number suggests a larger contribution.</t>
  </si>
  <si>
    <t xml:space="preserve">          Due to personal risk and potential "import" of Ebola to its own territory, sending personnel was considered the most significant and given weight of 1.</t>
  </si>
  <si>
    <t xml:space="preserve">          Adjustment introduced in the lower part of the table multiplies all of these variables by assigned weights.</t>
  </si>
  <si>
    <t xml:space="preserve">          The sum of adjusted variables shows overall G-20 reaction to Ebola outbreak in West Africa.</t>
  </si>
  <si>
    <t>None of G-20 countries reacted negatively to the fight against ISIS; however, several states did not engage on this issue.</t>
  </si>
  <si>
    <r>
      <rPr>
        <b/>
        <sz val="11"/>
        <color theme="1"/>
        <rFont val="Calibri"/>
        <family val="2"/>
        <scheme val="minor"/>
      </rPr>
      <t>Domestic measures</t>
    </r>
    <r>
      <rPr>
        <sz val="11"/>
        <color theme="1"/>
        <rFont val="Calibri"/>
        <family val="2"/>
        <scheme val="minor"/>
      </rPr>
      <t xml:space="preserve"> :Indicates actions taken by a country within its own borders to protect its territory against possible ISIS-linked terrorism.</t>
    </r>
  </si>
  <si>
    <t xml:space="preserve">          A higher number indicates more engagement: raids, intelligence efforts, arrests, and other preventive measures.</t>
  </si>
  <si>
    <r>
      <rPr>
        <b/>
        <sz val="11"/>
        <color theme="1"/>
        <rFont val="Calibri"/>
        <family val="2"/>
        <scheme val="minor"/>
      </rPr>
      <t>Airstrikes/special forces:</t>
    </r>
    <r>
      <rPr>
        <sz val="11"/>
        <color theme="1"/>
        <rFont val="Calibri"/>
        <family val="2"/>
        <scheme val="minor"/>
      </rPr>
      <t xml:space="preserve"> Reflects the deployment of special units in affected regions to empower opposition and counter ISIS progression as well as joint airstrikes with the U.S.-led coalition.</t>
    </r>
  </si>
  <si>
    <t>4) A sheet on country attitudes toward particular situations, with corresponding chart and data.</t>
  </si>
  <si>
    <t>5) A sheet highlighting convergences between nations.</t>
  </si>
  <si>
    <t>6) Additional sheets providing links to sources explaining positions on each issue.</t>
  </si>
  <si>
    <r>
      <rPr>
        <b/>
        <sz val="11"/>
        <color theme="1"/>
        <rFont val="Calibri"/>
        <family val="2"/>
        <scheme val="minor"/>
      </rPr>
      <t>Aid to opposition:</t>
    </r>
    <r>
      <rPr>
        <sz val="11"/>
        <color theme="1"/>
        <rFont val="Calibri"/>
        <family val="2"/>
        <scheme val="minor"/>
      </rPr>
      <t xml:space="preserve"> Indicates indirect fight against ISIS embodied by support for opposition fighters.</t>
    </r>
  </si>
  <si>
    <t xml:space="preserve">          If the rating is higher, a country renewed its support.</t>
  </si>
  <si>
    <t>Weighting:</t>
  </si>
  <si>
    <t xml:space="preserve">          As a direct combat action, airstrikes were considered the most significant in this case and given the weight of 1.</t>
  </si>
  <si>
    <t xml:space="preserve">          Both domestic measures and other forms of cooperation were the least significant and assigned 0.25.</t>
  </si>
  <si>
    <t xml:space="preserve">          Aiding the opposition was an indirect form of support and was considered less meaningful than airstrikes, with weight set as 0.5.</t>
  </si>
  <si>
    <t>Adjustment:</t>
  </si>
  <si>
    <t xml:space="preserve">          Adjusted variables are products of multiplication of original variables by weights. </t>
  </si>
  <si>
    <t>Some, however, were less eager to criticize it than others.</t>
  </si>
  <si>
    <r>
      <rPr>
        <b/>
        <sz val="11"/>
        <color theme="1"/>
        <rFont val="Calibri"/>
        <family val="2"/>
        <scheme val="minor"/>
      </rPr>
      <t>Warnings:</t>
    </r>
    <r>
      <rPr>
        <sz val="11"/>
        <color theme="1"/>
        <rFont val="Calibri"/>
        <family val="2"/>
        <scheme val="minor"/>
      </rPr>
      <t xml:space="preserve"> Indicates verbal clashes and press releases between China and a respective country.</t>
    </r>
  </si>
  <si>
    <t xml:space="preserve">          A higher number reflects more episodes of this kind or the stricter nature of warnings.</t>
  </si>
  <si>
    <r>
      <rPr>
        <b/>
        <sz val="11"/>
        <color theme="1"/>
        <rFont val="Calibri"/>
        <family val="2"/>
        <scheme val="minor"/>
      </rPr>
      <t>Actions:</t>
    </r>
    <r>
      <rPr>
        <sz val="11"/>
        <color theme="1"/>
        <rFont val="Calibri"/>
        <family val="2"/>
        <scheme val="minor"/>
      </rPr>
      <t xml:space="preserve"> Indicates a country's direct engagement in the region which could be perceived by China as undermining its interests. </t>
    </r>
  </si>
  <si>
    <t xml:space="preserve">          A higher number suggests more this kind of calls or their intense nature.</t>
  </si>
  <si>
    <t xml:space="preserve">          Actions are the most significant in this matter and are given the a value of 1.</t>
  </si>
  <si>
    <t xml:space="preserve">          Warnings are of less importance considering they do not represent a direct challenge to China's position. Their weight is 0.5.</t>
  </si>
  <si>
    <t xml:space="preserve">          Calls for legal solution are the least meaningful. They express a less forceful denial of China's actions. They are given the weight of 0.25.</t>
  </si>
  <si>
    <t xml:space="preserve">          Adjusted variables are products of multiplication of original variables by weights.</t>
  </si>
  <si>
    <t xml:space="preserve">          The total sum of adjusted variables pictures each country's position on this issue. </t>
  </si>
  <si>
    <r>
      <rPr>
        <b/>
        <sz val="11"/>
        <color theme="1"/>
        <rFont val="Calibri"/>
        <family val="2"/>
        <scheme val="minor"/>
      </rPr>
      <t>Deals:</t>
    </r>
    <r>
      <rPr>
        <sz val="11"/>
        <color theme="1"/>
        <rFont val="Calibri"/>
        <family val="2"/>
        <scheme val="minor"/>
      </rPr>
      <t xml:space="preserve"> Indicates agreements with Iran amid sanctions and embracing Iran as cooperation partner.</t>
    </r>
  </si>
  <si>
    <r>
      <rPr>
        <b/>
        <sz val="11"/>
        <color theme="1"/>
        <rFont val="Calibri"/>
        <family val="2"/>
        <scheme val="minor"/>
      </rPr>
      <t xml:space="preserve">Praised 5+1 agreement: </t>
    </r>
    <r>
      <rPr>
        <sz val="11"/>
        <color theme="1"/>
        <rFont val="Calibri"/>
        <family val="2"/>
        <scheme val="minor"/>
      </rPr>
      <t>Reflects a country's expression of faith in a positive result to the nuclear talks through verbal or written statements.</t>
    </r>
  </si>
  <si>
    <r>
      <rPr>
        <b/>
        <sz val="11"/>
        <color theme="1"/>
        <rFont val="Calibri"/>
        <family val="2"/>
        <scheme val="minor"/>
      </rPr>
      <t>Push for increased cooperation:</t>
    </r>
    <r>
      <rPr>
        <sz val="11"/>
        <color theme="1"/>
        <rFont val="Calibri"/>
        <family val="2"/>
        <scheme val="minor"/>
      </rPr>
      <t xml:space="preserve"> Indicates assurances that a country will cooperate with Iran in the future.</t>
    </r>
  </si>
  <si>
    <r>
      <rPr>
        <b/>
        <sz val="11"/>
        <color theme="1"/>
        <rFont val="Calibri"/>
        <family val="2"/>
        <scheme val="minor"/>
      </rPr>
      <t>Doubts:</t>
    </r>
    <r>
      <rPr>
        <sz val="11"/>
        <color theme="1"/>
        <rFont val="Calibri"/>
        <family val="2"/>
        <scheme val="minor"/>
      </rPr>
      <t xml:space="preserve"> Reflects negative statements that express  concerns over ongoing nuclear negotiations, particularly regarding to Iran's compliance thus far and the prospect of cooperation.</t>
    </r>
  </si>
  <si>
    <t xml:space="preserve">          Both deals and sanctions are equally salient and were given the weight of 1.</t>
  </si>
  <si>
    <t xml:space="preserve">          All other variables were given the weight of 0.25 as they reflect verbal statements that are les significant in comparison to  sanctions and deals.</t>
  </si>
  <si>
    <t>Adjustments:</t>
  </si>
  <si>
    <t xml:space="preserve">          The sum of adjusted variables (variables multiplied by their weights) shows the overall reaction of a country to the prospect of cooperation with Iran.</t>
  </si>
  <si>
    <r>
      <rPr>
        <b/>
        <sz val="11"/>
        <color theme="1"/>
        <rFont val="Calibri"/>
        <family val="2"/>
        <scheme val="minor"/>
      </rPr>
      <t>Legal steps back:</t>
    </r>
    <r>
      <rPr>
        <sz val="11"/>
        <color theme="1"/>
        <rFont val="Calibri"/>
        <family val="2"/>
        <scheme val="minor"/>
      </rPr>
      <t xml:space="preserve"> Reflects any legal solutions made domestically by a country that aim to limit a nation's contribution to fight climate change.</t>
    </r>
  </si>
  <si>
    <t xml:space="preserve">          These deals aimed to oppose sanctions or take advantage of particular trade gap that had been created.</t>
  </si>
  <si>
    <t xml:space="preserve">          Adjusted variables are then summarized to show overall  reaction of a country to ISIS developments. </t>
  </si>
  <si>
    <r>
      <rPr>
        <b/>
        <sz val="11"/>
        <color theme="1"/>
        <rFont val="Calibri"/>
        <family val="2"/>
        <scheme val="minor"/>
      </rPr>
      <t>Pro-Iran statements: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Acknowledgements and commendations of Iran's willingness to cooperate.</t>
    </r>
  </si>
  <si>
    <r>
      <rPr>
        <b/>
        <sz val="11"/>
        <color theme="1"/>
        <rFont val="Calibri"/>
        <family val="2"/>
        <scheme val="minor"/>
      </rPr>
      <t>Sanctions despite deal:</t>
    </r>
    <r>
      <rPr>
        <sz val="11"/>
        <color theme="1"/>
        <rFont val="Calibri"/>
        <family val="2"/>
        <scheme val="minor"/>
      </rPr>
      <t xml:space="preserve"> Indicates unwillingness of a country to relax sanctions against Iran despite the conclusion of the  2013 P5+1 interim agreement.</t>
    </r>
  </si>
  <si>
    <t>negative statistics</t>
  </si>
  <si>
    <t>positive statistics</t>
  </si>
  <si>
    <r>
      <rPr>
        <b/>
        <sz val="11"/>
        <color theme="1"/>
        <rFont val="Calibri"/>
        <family val="2"/>
        <scheme val="minor"/>
      </rPr>
      <t>Positive statistics:</t>
    </r>
    <r>
      <rPr>
        <sz val="11"/>
        <color theme="1"/>
        <rFont val="Calibri"/>
        <family val="2"/>
        <scheme val="minor"/>
      </rPr>
      <t xml:space="preserve"> Indicates a nation has contributed to climate change initiatives.</t>
    </r>
  </si>
  <si>
    <r>
      <rPr>
        <b/>
        <sz val="11"/>
        <color theme="1"/>
        <rFont val="Calibri"/>
        <family val="2"/>
        <scheme val="minor"/>
      </rPr>
      <t>Legal steps forward:</t>
    </r>
    <r>
      <rPr>
        <sz val="11"/>
        <color theme="1"/>
        <rFont val="Calibri"/>
        <family val="2"/>
        <scheme val="minor"/>
      </rPr>
      <t xml:space="preserve"> Reflects domestic developments aimed to reduce a country's climate impact.</t>
    </r>
  </si>
  <si>
    <r>
      <rPr>
        <b/>
        <sz val="11"/>
        <color theme="1"/>
        <rFont val="Calibri"/>
        <family val="2"/>
        <scheme val="minor"/>
      </rPr>
      <t>Money:</t>
    </r>
    <r>
      <rPr>
        <sz val="11"/>
        <color theme="1"/>
        <rFont val="Calibri"/>
        <family val="2"/>
        <scheme val="minor"/>
      </rPr>
      <t xml:space="preserve"> Reflects significant financial contributions made to fight the climate change.</t>
    </r>
  </si>
  <si>
    <t xml:space="preserve">          A higher number suggests greater funding for climate initiatives. </t>
  </si>
  <si>
    <t xml:space="preserve">          Pledges are inherently intangible and are valued at 0.25 accordingly. </t>
  </si>
  <si>
    <t xml:space="preserve">          Money is weighted at 0.5 as it represents a direct contribution to climate change efforts, but is less impactful than legal measures.</t>
  </si>
  <si>
    <t xml:space="preserve">          Statistics offer a hint regarding a country's real intentions. They were given the weight of 0.75.</t>
  </si>
  <si>
    <t xml:space="preserve">          Legal steps explicitly indicate country's willingness to cooperate on protecting the climate. Their weight is 1.</t>
  </si>
  <si>
    <t>N/A Given Subject</t>
  </si>
  <si>
    <t>Notes:</t>
  </si>
  <si>
    <t xml:space="preserve">          This table compiles all reactions retrieved from issue-specific sheets.</t>
  </si>
  <si>
    <t xml:space="preserve">          The U.S. response toward Russia's actions in Ukraine and China's maritime policy each reflects the strongest reaction recorded( at 6.5).</t>
  </si>
  <si>
    <t xml:space="preserve">               Consequently, the value of 6.5 was chosen as a benchmark of a "full response" for the subsequent analysis.</t>
  </si>
  <si>
    <t xml:space="preserve">               All other responses were divided by this value and as such represent a percentage of this number.</t>
  </si>
  <si>
    <t xml:space="preserve">               Therefore, all responses can be viewed as a fraction of the United States' response to Russia and China.</t>
  </si>
  <si>
    <t xml:space="preserve">               This relationship is reflected in the following Magnitudes Chart.</t>
  </si>
  <si>
    <t xml:space="preserve">          The analysis presented here summarizes the preceding Attitudes table.</t>
  </si>
  <si>
    <t xml:space="preserve">          All positive responses and negative responses shared by countries were summarized to picture with how many states a country converges in its reactions and on how many issues.</t>
  </si>
  <si>
    <t xml:space="preserve">          Neutral positions were not taken into account since neutral reaction means either inaction or net-inaction resulting from positive and negative indicators excluding themselves.</t>
  </si>
  <si>
    <t xml:space="preserve">          The latter case was considered as ambivalent position and not taken into consideration as in crafting convergence chart.</t>
  </si>
  <si>
    <t>Countries with a positive value above praised the ongoing 5+1 talks, attempted to engage Iran bilaterally on further cooperation, or entered into new agreements with Iran.</t>
  </si>
  <si>
    <t>Countries possessing a negative value above expressed their doubts concerning  Iran's real motives in the nuclear negotiations, or imposed further sanctions despite the 2013 P5+1 agreement.</t>
  </si>
  <si>
    <r>
      <rPr>
        <b/>
        <sz val="11"/>
        <color theme="1"/>
        <rFont val="Calibri"/>
        <family val="2"/>
        <scheme val="minor"/>
      </rPr>
      <t>Negative Statistics:</t>
    </r>
    <r>
      <rPr>
        <sz val="11"/>
        <color theme="1"/>
        <rFont val="Calibri"/>
        <family val="2"/>
        <scheme val="minor"/>
      </rPr>
      <t xml:space="preserve"> A general summary of recent data releases about a country's contribution to the issue of climate change.</t>
    </r>
  </si>
  <si>
    <r>
      <rPr>
        <b/>
        <sz val="11"/>
        <color theme="1"/>
        <rFont val="Calibri"/>
        <family val="2"/>
        <scheme val="minor"/>
      </rPr>
      <t>Pledges:</t>
    </r>
    <r>
      <rPr>
        <sz val="11"/>
        <color theme="1"/>
        <rFont val="Calibri"/>
        <family val="2"/>
        <scheme val="minor"/>
      </rPr>
      <t xml:space="preserve"> Statements issued, particularly during the </t>
    </r>
    <r>
      <rPr>
        <sz val="11"/>
        <rFont val="Calibri"/>
        <family val="2"/>
        <scheme val="minor"/>
      </rPr>
      <t>2014 UN</t>
    </r>
    <r>
      <rPr>
        <sz val="11"/>
        <color theme="1"/>
        <rFont val="Calibri"/>
        <family val="2"/>
        <scheme val="minor"/>
      </rPr>
      <t xml:space="preserve"> Climate Summit, indicating willingness to contribute to global environmental efforts.</t>
    </r>
  </si>
  <si>
    <t>While many G-20 countries responded either positively and neutrally to calls to combat climate change, some nations reacted negatively to these efforts.</t>
  </si>
  <si>
    <r>
      <rPr>
        <b/>
        <sz val="11"/>
        <color theme="1"/>
        <rFont val="Calibri"/>
        <family val="2"/>
        <scheme val="minor"/>
      </rPr>
      <t>Positive statements:</t>
    </r>
    <r>
      <rPr>
        <sz val="11"/>
        <color theme="1"/>
        <rFont val="Calibri"/>
        <family val="2"/>
        <scheme val="minor"/>
      </rPr>
      <t xml:space="preserve"> Indicates verbal announcements and press releases in which a country expressed its warm feelings toward Russia amid the Ukrainian crisis. </t>
    </r>
  </si>
  <si>
    <t xml:space="preserve">          Financial aid was also very meaningful, but less "sacrificial" than sending personnel. It received a weight of 0.75.</t>
  </si>
  <si>
    <r>
      <t xml:space="preserve">        </t>
    </r>
    <r>
      <rPr>
        <sz val="11"/>
        <rFont val="Calibri"/>
        <family val="2"/>
        <scheme val="minor"/>
      </rPr>
      <t xml:space="preserve">   Items sent were the least significant, and therefore weighted 0.25..</t>
    </r>
  </si>
  <si>
    <r>
      <rPr>
        <b/>
        <sz val="11"/>
        <color theme="1"/>
        <rFont val="Calibri"/>
        <family val="2"/>
        <scheme val="minor"/>
      </rPr>
      <t>Other cooperation:</t>
    </r>
    <r>
      <rPr>
        <sz val="11"/>
        <color theme="1"/>
        <rFont val="Calibri"/>
        <family val="2"/>
        <scheme val="minor"/>
      </rPr>
      <t xml:space="preserve"> Includes intelligence sharing, humanitarian aid to affected regions, or cautious actions (the case of Turkey).</t>
    </r>
  </si>
  <si>
    <r>
      <rPr>
        <b/>
        <sz val="11"/>
        <color theme="1"/>
        <rFont val="Calibri"/>
        <family val="2"/>
        <scheme val="minor"/>
      </rPr>
      <t>Legal solution:</t>
    </r>
    <r>
      <rPr>
        <sz val="11"/>
        <color theme="1"/>
        <rFont val="Calibri"/>
        <family val="2"/>
        <scheme val="minor"/>
      </rPr>
      <t xml:space="preserve"> Indicates a country's calls for arbitration, adherence to rules of conduct, and the need for a peaceful regional settlement.</t>
    </r>
  </si>
  <si>
    <r>
      <t xml:space="preserve">          Contents of this differ from warnings or statements by reflecting more tangible action, including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oil exploration</t>
    </r>
    <r>
      <rPr>
        <sz val="11"/>
        <color theme="1"/>
        <rFont val="Calibri"/>
        <family val="2"/>
        <scheme val="minor"/>
      </rPr>
      <t>, military exercises, or statements regarding defense cooperation (with Philippines, Vietnam).</t>
    </r>
  </si>
  <si>
    <t xml:space="preserve">          Preoccupation with domestic development served as the primary impetus for these measures.</t>
  </si>
  <si>
    <t xml:space="preserve">          A higher rating indicates that a country took multiple steps to limit its actions to counter climate change, and explicitly expressed its negative stance toward the issue of climate change.</t>
  </si>
  <si>
    <t>Link</t>
  </si>
  <si>
    <t>Date</t>
  </si>
  <si>
    <t>Source title</t>
  </si>
  <si>
    <t>3) A sheet detailing magnitudes, including chart, data and an explanation of the process.</t>
  </si>
  <si>
    <t xml:space="preserve">          Deals amid sanctions are placed between these two with weight of 0.5. They are not as significant as sanctions but more meaningful than statements.</t>
  </si>
  <si>
    <t>No reports of actions taken on this issue by member state since September 2013.</t>
  </si>
  <si>
    <r>
      <t xml:space="preserve">Criticism of </t>
    </r>
    <r>
      <rPr>
        <b/>
        <sz val="11"/>
        <color theme="1"/>
        <rFont val="Calibri"/>
        <family val="2"/>
        <scheme val="minor"/>
      </rPr>
      <t>Russia</t>
    </r>
    <r>
      <rPr>
        <sz val="11"/>
        <color theme="1"/>
        <rFont val="Calibri"/>
        <family val="2"/>
        <scheme val="minor"/>
      </rPr>
      <t>’s actions in Ukraine</t>
    </r>
  </si>
  <si>
    <r>
      <t xml:space="preserve">Criticism of </t>
    </r>
    <r>
      <rPr>
        <b/>
        <sz val="11"/>
        <color theme="1"/>
        <rFont val="Calibri"/>
        <family val="2"/>
        <scheme val="minor"/>
      </rPr>
      <t>China</t>
    </r>
    <r>
      <rPr>
        <sz val="11"/>
        <color theme="1"/>
        <rFont val="Calibri"/>
        <family val="2"/>
        <scheme val="minor"/>
      </rPr>
      <t>’s maritime policy in South China Sea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</si>
</sst>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u/>
      <sz val="11"/>
      <color theme="0" tint="-0.1499984740745262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6" tint="-0.249977111117893"/>
      <name val="Calibri"/>
      <family val="2"/>
      <scheme val="minor"/>
    </font>
    <font>
      <sz val="11"/>
      <color theme="6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Times New Roman"/>
      <family val="1"/>
    </font>
    <font>
      <i/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u/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10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1" fillId="0" borderId="0" xfId="1"/>
    <xf numFmtId="15" fontId="0" fillId="0" borderId="0" xfId="0" applyNumberFormat="1"/>
    <xf numFmtId="0" fontId="2" fillId="0" borderId="0" xfId="0" applyFont="1" applyFill="1" applyBorder="1"/>
    <xf numFmtId="0" fontId="3" fillId="0" borderId="0" xfId="1" applyFont="1"/>
    <xf numFmtId="0" fontId="2" fillId="0" borderId="0" xfId="0" applyFont="1"/>
    <xf numFmtId="16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Fill="1" applyBorder="1"/>
    <xf numFmtId="0" fontId="0" fillId="0" borderId="0" xfId="0" applyFill="1"/>
    <xf numFmtId="0" fontId="7" fillId="0" borderId="0" xfId="0" applyFont="1"/>
    <xf numFmtId="0" fontId="6" fillId="0" borderId="0" xfId="1" applyFont="1"/>
    <xf numFmtId="0" fontId="8" fillId="0" borderId="0" xfId="0" applyFont="1" applyBorder="1"/>
    <xf numFmtId="0" fontId="0" fillId="0" borderId="0" xfId="0" applyAlignment="1">
      <alignment vertical="center" wrapText="1"/>
    </xf>
    <xf numFmtId="0" fontId="1" fillId="0" borderId="0" xfId="1" quotePrefix="1"/>
    <xf numFmtId="0" fontId="9" fillId="0" borderId="1" xfId="0" applyFont="1" applyBorder="1"/>
    <xf numFmtId="0" fontId="4" fillId="0" borderId="0" xfId="0" applyFont="1" applyBorder="1"/>
    <xf numFmtId="0" fontId="10" fillId="0" borderId="2" xfId="0" applyFont="1" applyBorder="1"/>
    <xf numFmtId="0" fontId="10" fillId="0" borderId="0" xfId="0" applyFont="1" applyBorder="1"/>
    <xf numFmtId="0" fontId="10" fillId="0" borderId="6" xfId="0" applyFont="1" applyBorder="1"/>
    <xf numFmtId="0" fontId="0" fillId="0" borderId="6" xfId="0" applyBorder="1"/>
    <xf numFmtId="0" fontId="7" fillId="0" borderId="2" xfId="0" applyFont="1" applyBorder="1"/>
    <xf numFmtId="0" fontId="7" fillId="0" borderId="0" xfId="0" applyFont="1" applyBorder="1"/>
    <xf numFmtId="0" fontId="7" fillId="0" borderId="6" xfId="0" applyFont="1" applyBorder="1"/>
    <xf numFmtId="0" fontId="4" fillId="0" borderId="7" xfId="0" applyFont="1" applyBorder="1"/>
    <xf numFmtId="0" fontId="10" fillId="0" borderId="3" xfId="0" applyFont="1" applyBorder="1"/>
    <xf numFmtId="0" fontId="10" fillId="0" borderId="8" xfId="0" applyFont="1" applyBorder="1"/>
    <xf numFmtId="0" fontId="4" fillId="2" borderId="9" xfId="0" applyFont="1" applyFill="1" applyBorder="1"/>
    <xf numFmtId="0" fontId="0" fillId="2" borderId="10" xfId="0" applyFill="1" applyBorder="1"/>
    <xf numFmtId="0" fontId="0" fillId="2" borderId="11" xfId="0" applyFill="1" applyBorder="1"/>
    <xf numFmtId="0" fontId="4" fillId="3" borderId="1" xfId="0" applyFont="1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2" xfId="0" applyFill="1" applyBorder="1"/>
    <xf numFmtId="0" fontId="0" fillId="3" borderId="0" xfId="0" applyFill="1" applyBorder="1"/>
    <xf numFmtId="0" fontId="0" fillId="3" borderId="6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11" fillId="2" borderId="9" xfId="0" applyFont="1" applyFill="1" applyBorder="1"/>
    <xf numFmtId="0" fontId="11" fillId="0" borderId="7" xfId="0" applyFont="1" applyBorder="1"/>
    <xf numFmtId="0" fontId="7" fillId="0" borderId="3" xfId="0" applyFont="1" applyBorder="1"/>
    <xf numFmtId="0" fontId="7" fillId="0" borderId="8" xfId="0" applyFont="1" applyBorder="1"/>
    <xf numFmtId="0" fontId="5" fillId="3" borderId="4" xfId="0" applyFont="1" applyFill="1" applyBorder="1"/>
    <xf numFmtId="0" fontId="5" fillId="3" borderId="0" xfId="0" applyFont="1" applyFill="1" applyBorder="1"/>
    <xf numFmtId="0" fontId="5" fillId="3" borderId="10" xfId="0" applyFont="1" applyFill="1" applyBorder="1"/>
    <xf numFmtId="0" fontId="0" fillId="0" borderId="3" xfId="0" applyBorder="1"/>
    <xf numFmtId="0" fontId="0" fillId="0" borderId="8" xfId="0" applyBorder="1"/>
    <xf numFmtId="0" fontId="10" fillId="3" borderId="2" xfId="0" applyFont="1" applyFill="1" applyBorder="1"/>
    <xf numFmtId="0" fontId="7" fillId="3" borderId="2" xfId="0" applyFont="1" applyFill="1" applyBorder="1"/>
    <xf numFmtId="0" fontId="7" fillId="3" borderId="9" xfId="0" applyFont="1" applyFill="1" applyBorder="1"/>
    <xf numFmtId="0" fontId="7" fillId="3" borderId="4" xfId="0" applyFont="1" applyFill="1" applyBorder="1"/>
    <xf numFmtId="0" fontId="7" fillId="3" borderId="0" xfId="0" applyFont="1" applyFill="1" applyBorder="1"/>
    <xf numFmtId="0" fontId="10" fillId="3" borderId="0" xfId="0" applyFont="1" applyFill="1" applyBorder="1"/>
    <xf numFmtId="0" fontId="10" fillId="3" borderId="10" xfId="0" applyFont="1" applyFill="1" applyBorder="1"/>
    <xf numFmtId="0" fontId="5" fillId="0" borderId="0" xfId="0" applyFont="1"/>
    <xf numFmtId="0" fontId="12" fillId="0" borderId="0" xfId="0" applyFont="1"/>
    <xf numFmtId="0" fontId="8" fillId="0" borderId="2" xfId="0" applyFont="1" applyBorder="1"/>
    <xf numFmtId="9" fontId="13" fillId="0" borderId="0" xfId="2" applyFont="1" applyAlignment="1">
      <alignment horizontal="left"/>
    </xf>
    <xf numFmtId="9" fontId="8" fillId="0" borderId="0" xfId="2" applyFont="1"/>
    <xf numFmtId="9" fontId="13" fillId="0" borderId="0" xfId="2" applyFont="1"/>
    <xf numFmtId="0" fontId="8" fillId="0" borderId="0" xfId="0" applyFont="1"/>
    <xf numFmtId="9" fontId="8" fillId="0" borderId="0" xfId="2" applyFont="1" applyAlignment="1">
      <alignment horizontal="left"/>
    </xf>
    <xf numFmtId="0" fontId="5" fillId="0" borderId="2" xfId="0" applyFont="1" applyBorder="1"/>
    <xf numFmtId="0" fontId="5" fillId="0" borderId="0" xfId="0" applyFont="1" applyBorder="1"/>
    <xf numFmtId="0" fontId="5" fillId="0" borderId="6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9" fontId="0" fillId="0" borderId="2" xfId="2" applyFont="1" applyBorder="1"/>
    <xf numFmtId="9" fontId="0" fillId="0" borderId="0" xfId="2" applyFont="1" applyBorder="1"/>
    <xf numFmtId="9" fontId="0" fillId="0" borderId="6" xfId="2" applyFont="1" applyBorder="1"/>
    <xf numFmtId="9" fontId="0" fillId="0" borderId="9" xfId="2" applyFont="1" applyBorder="1"/>
    <xf numFmtId="9" fontId="0" fillId="0" borderId="10" xfId="2" applyFont="1" applyBorder="1"/>
    <xf numFmtId="9" fontId="0" fillId="0" borderId="11" xfId="2" applyFont="1" applyBorder="1"/>
    <xf numFmtId="9" fontId="0" fillId="0" borderId="0" xfId="2" applyFont="1"/>
    <xf numFmtId="9" fontId="0" fillId="0" borderId="0" xfId="0" applyNumberFormat="1" applyBorder="1"/>
    <xf numFmtId="0" fontId="8" fillId="0" borderId="0" xfId="0" applyFont="1" applyAlignment="1">
      <alignment horizontal="center"/>
    </xf>
    <xf numFmtId="0" fontId="14" fillId="0" borderId="0" xfId="0" applyFont="1"/>
    <xf numFmtId="0" fontId="1" fillId="0" borderId="1" xfId="1" applyBorder="1"/>
    <xf numFmtId="0" fontId="1" fillId="0" borderId="4" xfId="1" applyBorder="1"/>
    <xf numFmtId="0" fontId="1" fillId="0" borderId="5" xfId="1" applyBorder="1"/>
    <xf numFmtId="0" fontId="15" fillId="0" borderId="4" xfId="0" applyFont="1" applyBorder="1"/>
    <xf numFmtId="0" fontId="16" fillId="0" borderId="0" xfId="1" applyFont="1"/>
    <xf numFmtId="0" fontId="0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Fill="1"/>
    <xf numFmtId="0" fontId="17" fillId="0" borderId="0" xfId="0" applyFont="1" applyFill="1"/>
    <xf numFmtId="0" fontId="20" fillId="0" borderId="0" xfId="0" applyFont="1"/>
    <xf numFmtId="0" fontId="19" fillId="0" borderId="0" xfId="0" applyFont="1"/>
    <xf numFmtId="0" fontId="10" fillId="0" borderId="12" xfId="0" applyFont="1" applyBorder="1"/>
    <xf numFmtId="0" fontId="10" fillId="0" borderId="13" xfId="0" applyFont="1" applyBorder="1"/>
    <xf numFmtId="0" fontId="0" fillId="0" borderId="13" xfId="0" applyBorder="1"/>
    <xf numFmtId="0" fontId="7" fillId="0" borderId="13" xfId="0" applyFont="1" applyBorder="1"/>
    <xf numFmtId="0" fontId="0" fillId="2" borderId="14" xfId="0" applyFill="1" applyBorder="1"/>
    <xf numFmtId="0" fontId="10" fillId="0" borderId="0" xfId="0" applyFont="1" applyFill="1" applyBorder="1"/>
    <xf numFmtId="0" fontId="10" fillId="0" borderId="2" xfId="0" applyFont="1" applyFill="1" applyBorder="1"/>
    <xf numFmtId="0" fontId="11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worksheet" Target="worksheets/sheet138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144" Type="http://schemas.openxmlformats.org/officeDocument/2006/relationships/theme" Target="theme/theme1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40" Type="http://schemas.openxmlformats.org/officeDocument/2006/relationships/worksheet" Target="worksheets/sheet140.xml"/><Relationship Id="rId14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43" Type="http://schemas.openxmlformats.org/officeDocument/2006/relationships/worksheet" Target="worksheets/sheet14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hyperlink" Target="http://theconversation.com/no-surprises-canada-and-australia-are-behind-on-climate-27798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nationaljournal.com/energy/here-s-what-major-nations-pledged-at-the-climate-summit-20140923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10"/>
  <sheetViews>
    <sheetView tabSelected="1" zoomScaleNormal="100" workbookViewId="0">
      <selection activeCell="N2" sqref="N2"/>
    </sheetView>
  </sheetViews>
  <sheetFormatPr defaultRowHeight="15" x14ac:dyDescent="0.25"/>
  <sheetData>
    <row r="2" spans="1:2" x14ac:dyDescent="0.25">
      <c r="A2" t="s">
        <v>1424</v>
      </c>
    </row>
    <row r="3" spans="1:2" x14ac:dyDescent="0.25">
      <c r="B3" t="s">
        <v>1423</v>
      </c>
    </row>
    <row r="4" spans="1:2" x14ac:dyDescent="0.25">
      <c r="B4" t="s">
        <v>1421</v>
      </c>
    </row>
    <row r="5" spans="1:2" x14ac:dyDescent="0.25">
      <c r="B5" t="s">
        <v>1521</v>
      </c>
    </row>
    <row r="6" spans="1:2" x14ac:dyDescent="0.25">
      <c r="B6" t="s">
        <v>1449</v>
      </c>
    </row>
    <row r="7" spans="1:2" x14ac:dyDescent="0.25">
      <c r="B7" t="s">
        <v>1450</v>
      </c>
    </row>
    <row r="8" spans="1:2" x14ac:dyDescent="0.25">
      <c r="B8" t="s">
        <v>1451</v>
      </c>
    </row>
    <row r="10" spans="1:2" x14ac:dyDescent="0.25">
      <c r="B10" t="s">
        <v>1422</v>
      </c>
    </row>
  </sheetData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="80" zoomScaleNormal="80" workbookViewId="0">
      <selection activeCell="I7" sqref="I7"/>
    </sheetView>
  </sheetViews>
  <sheetFormatPr defaultRowHeight="15" x14ac:dyDescent="0.25"/>
  <cols>
    <col min="1" max="1" width="13.85546875" customWidth="1"/>
    <col min="2" max="2" width="22.42578125" customWidth="1"/>
    <col min="3" max="3" width="22.7109375" customWidth="1"/>
    <col min="4" max="4" width="14.42578125" customWidth="1"/>
    <col min="5" max="5" width="23.42578125" customWidth="1"/>
    <col min="6" max="6" width="28.140625" customWidth="1"/>
    <col min="7" max="7" width="22" customWidth="1"/>
  </cols>
  <sheetData>
    <row r="1" spans="1:10" ht="45" x14ac:dyDescent="0.25">
      <c r="A1" s="1"/>
      <c r="B1" s="17" t="s">
        <v>1524</v>
      </c>
      <c r="C1" s="17" t="s">
        <v>1368</v>
      </c>
      <c r="D1" s="17" t="s">
        <v>1369</v>
      </c>
      <c r="E1" s="17" t="s">
        <v>1525</v>
      </c>
      <c r="F1" s="17" t="s">
        <v>1370</v>
      </c>
      <c r="G1" s="17" t="s">
        <v>1371</v>
      </c>
    </row>
    <row r="2" spans="1:10" ht="15.75" x14ac:dyDescent="0.25">
      <c r="A2" s="65" t="s">
        <v>0</v>
      </c>
      <c r="B2" s="81">
        <v>-1</v>
      </c>
      <c r="C2" s="81">
        <v>0</v>
      </c>
      <c r="D2" s="81">
        <v>0</v>
      </c>
      <c r="E2" s="81">
        <v>0</v>
      </c>
      <c r="F2" s="81">
        <v>1</v>
      </c>
      <c r="G2" s="81">
        <v>0</v>
      </c>
      <c r="J2" s="10"/>
    </row>
    <row r="3" spans="1:10" ht="15.75" x14ac:dyDescent="0.25">
      <c r="A3" s="65" t="s">
        <v>1</v>
      </c>
      <c r="B3" s="81">
        <v>1</v>
      </c>
      <c r="C3" s="81">
        <v>1</v>
      </c>
      <c r="D3" s="81">
        <v>1</v>
      </c>
      <c r="E3" s="81">
        <v>1</v>
      </c>
      <c r="F3" s="81">
        <v>0</v>
      </c>
      <c r="G3" s="81">
        <v>-1</v>
      </c>
      <c r="J3" s="10"/>
    </row>
    <row r="4" spans="1:10" ht="15.75" x14ac:dyDescent="0.25">
      <c r="A4" s="65" t="s">
        <v>2</v>
      </c>
      <c r="B4" s="81">
        <v>-1</v>
      </c>
      <c r="C4" s="81">
        <v>1</v>
      </c>
      <c r="D4" s="81">
        <v>0</v>
      </c>
      <c r="E4" s="81">
        <v>1</v>
      </c>
      <c r="F4" s="81">
        <v>1</v>
      </c>
      <c r="G4" s="81">
        <v>1</v>
      </c>
      <c r="J4" s="10"/>
    </row>
    <row r="5" spans="1:10" ht="15.75" x14ac:dyDescent="0.25">
      <c r="A5" s="65" t="s">
        <v>3</v>
      </c>
      <c r="B5" s="81">
        <v>1</v>
      </c>
      <c r="C5" s="81">
        <v>1</v>
      </c>
      <c r="D5" s="81">
        <v>1</v>
      </c>
      <c r="E5" s="81">
        <v>1</v>
      </c>
      <c r="F5" s="81">
        <v>-1</v>
      </c>
      <c r="G5" s="81">
        <v>0</v>
      </c>
      <c r="J5" s="10"/>
    </row>
    <row r="6" spans="1:10" ht="15.75" x14ac:dyDescent="0.25">
      <c r="A6" s="65" t="s">
        <v>4</v>
      </c>
      <c r="B6" s="81">
        <v>-1</v>
      </c>
      <c r="C6" s="81">
        <v>1</v>
      </c>
      <c r="D6" s="81">
        <v>1</v>
      </c>
      <c r="E6" s="81">
        <v>-1</v>
      </c>
      <c r="F6" s="81">
        <v>1</v>
      </c>
      <c r="G6" s="81">
        <v>1</v>
      </c>
      <c r="J6" s="10"/>
    </row>
    <row r="7" spans="1:10" ht="15.75" x14ac:dyDescent="0.25">
      <c r="A7" s="65" t="s">
        <v>5</v>
      </c>
      <c r="B7" s="81">
        <v>1</v>
      </c>
      <c r="C7" s="81">
        <v>1</v>
      </c>
      <c r="D7" s="81">
        <v>1</v>
      </c>
      <c r="E7" s="81">
        <v>1</v>
      </c>
      <c r="F7" s="81">
        <v>-1</v>
      </c>
      <c r="G7" s="81">
        <v>1</v>
      </c>
      <c r="J7" s="10"/>
    </row>
    <row r="8" spans="1:10" ht="15.75" x14ac:dyDescent="0.25">
      <c r="A8" s="65" t="s">
        <v>6</v>
      </c>
      <c r="B8" s="81">
        <v>1</v>
      </c>
      <c r="C8" s="81">
        <v>1</v>
      </c>
      <c r="D8" s="81">
        <v>1</v>
      </c>
      <c r="E8" s="81">
        <v>1</v>
      </c>
      <c r="F8" s="81">
        <v>1</v>
      </c>
      <c r="G8" s="81">
        <v>1</v>
      </c>
      <c r="J8" s="10"/>
    </row>
    <row r="9" spans="1:10" ht="15.75" x14ac:dyDescent="0.25">
      <c r="A9" s="65" t="s">
        <v>7</v>
      </c>
      <c r="B9" s="81">
        <v>-1</v>
      </c>
      <c r="C9" s="81">
        <v>1</v>
      </c>
      <c r="D9" s="81">
        <v>1</v>
      </c>
      <c r="E9" s="81">
        <v>1</v>
      </c>
      <c r="F9" s="81">
        <v>1</v>
      </c>
      <c r="G9" s="81">
        <v>0</v>
      </c>
      <c r="J9" s="10"/>
    </row>
    <row r="10" spans="1:10" ht="15.75" x14ac:dyDescent="0.25">
      <c r="A10" s="65" t="s">
        <v>8</v>
      </c>
      <c r="B10" s="81">
        <v>0</v>
      </c>
      <c r="C10" s="81">
        <v>0</v>
      </c>
      <c r="D10" s="81">
        <v>1</v>
      </c>
      <c r="E10" s="81">
        <v>1</v>
      </c>
      <c r="F10" s="81">
        <v>1</v>
      </c>
      <c r="G10" s="81">
        <v>0</v>
      </c>
      <c r="J10" s="10"/>
    </row>
    <row r="11" spans="1:10" ht="15.75" x14ac:dyDescent="0.25">
      <c r="A11" s="65" t="s">
        <v>9</v>
      </c>
      <c r="B11" s="81">
        <v>1</v>
      </c>
      <c r="C11" s="81">
        <v>1</v>
      </c>
      <c r="D11" s="81">
        <v>1</v>
      </c>
      <c r="E11" s="81">
        <v>0</v>
      </c>
      <c r="F11" s="81">
        <v>1</v>
      </c>
      <c r="G11" s="81">
        <v>1</v>
      </c>
      <c r="J11" s="10"/>
    </row>
    <row r="12" spans="1:10" ht="15.75" x14ac:dyDescent="0.25">
      <c r="A12" s="65" t="s">
        <v>10</v>
      </c>
      <c r="B12" s="81">
        <v>1</v>
      </c>
      <c r="C12" s="81">
        <v>1</v>
      </c>
      <c r="D12" s="81">
        <v>0</v>
      </c>
      <c r="E12" s="81">
        <v>1</v>
      </c>
      <c r="F12" s="81">
        <v>1</v>
      </c>
      <c r="G12" s="81">
        <v>-1</v>
      </c>
      <c r="J12" s="10"/>
    </row>
    <row r="13" spans="1:10" ht="15.75" x14ac:dyDescent="0.25">
      <c r="A13" s="65" t="s">
        <v>11</v>
      </c>
      <c r="B13" s="81">
        <v>0</v>
      </c>
      <c r="C13" s="81">
        <v>0</v>
      </c>
      <c r="D13" s="81">
        <v>0</v>
      </c>
      <c r="E13" s="81">
        <v>0</v>
      </c>
      <c r="F13" s="81">
        <v>1</v>
      </c>
      <c r="G13" s="81">
        <v>1</v>
      </c>
      <c r="J13" s="10"/>
    </row>
    <row r="14" spans="1:10" ht="15.75" x14ac:dyDescent="0.25">
      <c r="A14" s="65" t="s">
        <v>12</v>
      </c>
      <c r="B14" s="81">
        <v>-1</v>
      </c>
      <c r="C14" s="81">
        <v>1</v>
      </c>
      <c r="D14" s="81">
        <v>1</v>
      </c>
      <c r="E14" s="81">
        <v>1</v>
      </c>
      <c r="F14" s="81">
        <v>1</v>
      </c>
      <c r="G14" s="81">
        <v>1</v>
      </c>
      <c r="J14" s="10"/>
    </row>
    <row r="15" spans="1:10" ht="15.75" x14ac:dyDescent="0.25">
      <c r="A15" s="65" t="s">
        <v>13</v>
      </c>
      <c r="B15" s="81">
        <v>0</v>
      </c>
      <c r="C15" s="81">
        <v>0</v>
      </c>
      <c r="D15" s="81">
        <v>1</v>
      </c>
      <c r="E15" s="81">
        <v>0</v>
      </c>
      <c r="F15" s="81">
        <v>-1</v>
      </c>
      <c r="G15" s="81">
        <v>-1</v>
      </c>
      <c r="J15" s="10"/>
    </row>
    <row r="16" spans="1:10" ht="15.75" x14ac:dyDescent="0.25">
      <c r="A16" s="65" t="s">
        <v>14</v>
      </c>
      <c r="B16" s="81">
        <v>-1</v>
      </c>
      <c r="C16" s="81">
        <v>1</v>
      </c>
      <c r="D16" s="81">
        <v>0</v>
      </c>
      <c r="E16" s="81">
        <v>0</v>
      </c>
      <c r="F16" s="81">
        <v>1</v>
      </c>
      <c r="G16" s="81">
        <v>-1</v>
      </c>
      <c r="J16" s="10"/>
    </row>
    <row r="17" spans="1:10" ht="15.75" x14ac:dyDescent="0.25">
      <c r="A17" s="65" t="s">
        <v>15</v>
      </c>
      <c r="B17" s="81">
        <v>0</v>
      </c>
      <c r="C17" s="81">
        <v>1</v>
      </c>
      <c r="D17" s="81">
        <v>1</v>
      </c>
      <c r="E17" s="81">
        <v>1</v>
      </c>
      <c r="F17" s="81">
        <v>1</v>
      </c>
      <c r="G17" s="81">
        <v>1</v>
      </c>
      <c r="J17" s="10"/>
    </row>
    <row r="18" spans="1:10" ht="15.75" x14ac:dyDescent="0.25">
      <c r="A18" s="65" t="s">
        <v>16</v>
      </c>
      <c r="B18" s="81">
        <v>0</v>
      </c>
      <c r="C18" s="81">
        <v>1</v>
      </c>
      <c r="D18" s="81">
        <v>1</v>
      </c>
      <c r="E18" s="81">
        <v>0</v>
      </c>
      <c r="F18" s="81">
        <v>1</v>
      </c>
      <c r="G18" s="81">
        <v>1</v>
      </c>
      <c r="J18" s="10"/>
    </row>
    <row r="19" spans="1:10" ht="15.75" x14ac:dyDescent="0.25">
      <c r="A19" s="65" t="s">
        <v>17</v>
      </c>
      <c r="B19" s="81">
        <v>1</v>
      </c>
      <c r="C19" s="81">
        <v>1</v>
      </c>
      <c r="D19" s="81">
        <v>1</v>
      </c>
      <c r="E19" s="81">
        <v>1</v>
      </c>
      <c r="F19" s="81">
        <v>1</v>
      </c>
      <c r="G19" s="81">
        <v>1</v>
      </c>
      <c r="J19" s="10"/>
    </row>
    <row r="20" spans="1:10" ht="15.75" x14ac:dyDescent="0.25">
      <c r="A20" s="65" t="s">
        <v>18</v>
      </c>
      <c r="B20" s="81">
        <v>1</v>
      </c>
      <c r="C20" s="81">
        <v>1</v>
      </c>
      <c r="D20" s="81">
        <v>1</v>
      </c>
      <c r="E20" s="81">
        <v>1</v>
      </c>
      <c r="F20" s="81">
        <v>1</v>
      </c>
      <c r="G20" s="81">
        <v>1</v>
      </c>
      <c r="J20" s="10"/>
    </row>
    <row r="21" spans="1:10" ht="15.75" thickBot="1" x14ac:dyDescent="0.3"/>
    <row r="22" spans="1:10" x14ac:dyDescent="0.25">
      <c r="B22" s="105" t="s">
        <v>1412</v>
      </c>
      <c r="C22" s="106"/>
      <c r="D22" s="106"/>
      <c r="E22" s="106"/>
      <c r="F22" s="106"/>
      <c r="G22" s="107"/>
    </row>
    <row r="23" spans="1:10" x14ac:dyDescent="0.25">
      <c r="B23" s="2"/>
      <c r="C23" s="3"/>
      <c r="D23" s="3"/>
      <c r="E23" s="3"/>
      <c r="F23" s="3"/>
      <c r="G23" s="24"/>
    </row>
    <row r="24" spans="1:10" ht="15.75" x14ac:dyDescent="0.25">
      <c r="A24" s="65" t="s">
        <v>0</v>
      </c>
      <c r="B24" s="2">
        <v>-1</v>
      </c>
      <c r="C24" s="3">
        <v>0</v>
      </c>
      <c r="D24" s="3">
        <v>0</v>
      </c>
      <c r="E24" s="3">
        <v>0</v>
      </c>
      <c r="F24" s="3">
        <v>1</v>
      </c>
      <c r="G24" s="24">
        <v>0</v>
      </c>
    </row>
    <row r="25" spans="1:10" ht="15.75" x14ac:dyDescent="0.25">
      <c r="A25" s="65" t="s">
        <v>1</v>
      </c>
      <c r="B25" s="2">
        <v>1</v>
      </c>
      <c r="C25" s="3">
        <v>1</v>
      </c>
      <c r="D25" s="3">
        <v>1</v>
      </c>
      <c r="E25" s="3">
        <v>1</v>
      </c>
      <c r="F25" s="3">
        <v>0</v>
      </c>
      <c r="G25" s="24">
        <v>-1</v>
      </c>
    </row>
    <row r="26" spans="1:10" ht="15.75" x14ac:dyDescent="0.25">
      <c r="A26" s="65" t="s">
        <v>2</v>
      </c>
      <c r="B26" s="2">
        <v>-1</v>
      </c>
      <c r="C26" s="3">
        <v>1</v>
      </c>
      <c r="D26" s="3">
        <v>0</v>
      </c>
      <c r="E26" s="3">
        <v>1</v>
      </c>
      <c r="F26" s="3">
        <v>1</v>
      </c>
      <c r="G26" s="24">
        <v>1</v>
      </c>
    </row>
    <row r="27" spans="1:10" ht="15.75" x14ac:dyDescent="0.25">
      <c r="A27" s="65" t="s">
        <v>3</v>
      </c>
      <c r="B27" s="2">
        <v>1</v>
      </c>
      <c r="C27" s="3">
        <v>1</v>
      </c>
      <c r="D27" s="3">
        <v>1</v>
      </c>
      <c r="E27" s="3">
        <v>1</v>
      </c>
      <c r="F27" s="3">
        <v>-1</v>
      </c>
      <c r="G27" s="24">
        <v>0</v>
      </c>
    </row>
    <row r="28" spans="1:10" ht="15.75" x14ac:dyDescent="0.25">
      <c r="A28" s="65" t="s">
        <v>4</v>
      </c>
      <c r="B28" s="2">
        <v>-1</v>
      </c>
      <c r="C28" s="3">
        <v>1</v>
      </c>
      <c r="D28" s="3">
        <v>1</v>
      </c>
      <c r="E28" s="3">
        <v>-1</v>
      </c>
      <c r="F28" s="3">
        <v>1</v>
      </c>
      <c r="G28" s="24">
        <v>1</v>
      </c>
    </row>
    <row r="29" spans="1:10" ht="15.75" x14ac:dyDescent="0.25">
      <c r="A29" s="65" t="s">
        <v>5</v>
      </c>
      <c r="B29" s="2">
        <v>1</v>
      </c>
      <c r="C29" s="3">
        <v>1</v>
      </c>
      <c r="D29" s="3">
        <v>1</v>
      </c>
      <c r="E29" s="3">
        <v>1</v>
      </c>
      <c r="F29" s="3">
        <v>-1</v>
      </c>
      <c r="G29" s="24">
        <v>1</v>
      </c>
    </row>
    <row r="30" spans="1:10" ht="15.75" x14ac:dyDescent="0.25">
      <c r="A30" s="65" t="s">
        <v>6</v>
      </c>
      <c r="B30" s="2">
        <v>1</v>
      </c>
      <c r="C30" s="3">
        <v>1</v>
      </c>
      <c r="D30" s="3">
        <v>1</v>
      </c>
      <c r="E30" s="3">
        <v>1</v>
      </c>
      <c r="F30" s="3">
        <v>1</v>
      </c>
      <c r="G30" s="24">
        <v>1</v>
      </c>
    </row>
    <row r="31" spans="1:10" ht="15.75" x14ac:dyDescent="0.25">
      <c r="A31" s="65" t="s">
        <v>7</v>
      </c>
      <c r="B31" s="2">
        <v>-1</v>
      </c>
      <c r="C31" s="3">
        <v>1</v>
      </c>
      <c r="D31" s="3">
        <v>1</v>
      </c>
      <c r="E31" s="3">
        <v>1</v>
      </c>
      <c r="F31" s="3">
        <v>1</v>
      </c>
      <c r="G31" s="24">
        <v>0</v>
      </c>
    </row>
    <row r="32" spans="1:10" ht="15.75" x14ac:dyDescent="0.25">
      <c r="A32" s="65" t="s">
        <v>8</v>
      </c>
      <c r="B32" s="2">
        <v>0</v>
      </c>
      <c r="C32" s="3">
        <v>0</v>
      </c>
      <c r="D32" s="3">
        <v>1</v>
      </c>
      <c r="E32" s="3">
        <v>1</v>
      </c>
      <c r="F32" s="3">
        <v>1</v>
      </c>
      <c r="G32" s="24">
        <v>0</v>
      </c>
    </row>
    <row r="33" spans="1:7" ht="15.75" x14ac:dyDescent="0.25">
      <c r="A33" s="65" t="s">
        <v>9</v>
      </c>
      <c r="B33" s="2">
        <v>1</v>
      </c>
      <c r="C33" s="3">
        <v>1</v>
      </c>
      <c r="D33" s="3">
        <v>1</v>
      </c>
      <c r="E33" s="3">
        <v>0</v>
      </c>
      <c r="F33" s="3">
        <v>1</v>
      </c>
      <c r="G33" s="24">
        <v>1</v>
      </c>
    </row>
    <row r="34" spans="1:7" ht="15.75" x14ac:dyDescent="0.25">
      <c r="A34" s="65" t="s">
        <v>10</v>
      </c>
      <c r="B34" s="2">
        <v>1</v>
      </c>
      <c r="C34" s="3">
        <v>1</v>
      </c>
      <c r="D34" s="3">
        <v>0</v>
      </c>
      <c r="E34" s="3">
        <v>1</v>
      </c>
      <c r="F34" s="3">
        <v>1</v>
      </c>
      <c r="G34" s="24">
        <v>-1</v>
      </c>
    </row>
    <row r="35" spans="1:7" ht="15.75" x14ac:dyDescent="0.25">
      <c r="A35" s="65" t="s">
        <v>11</v>
      </c>
      <c r="B35" s="2">
        <v>0</v>
      </c>
      <c r="C35" s="3">
        <v>0</v>
      </c>
      <c r="D35" s="3">
        <v>0</v>
      </c>
      <c r="E35" s="3">
        <v>0</v>
      </c>
      <c r="F35" s="3">
        <v>1</v>
      </c>
      <c r="G35" s="24">
        <v>1</v>
      </c>
    </row>
    <row r="36" spans="1:7" ht="15.75" x14ac:dyDescent="0.25">
      <c r="A36" s="65" t="s">
        <v>12</v>
      </c>
      <c r="B36" s="2">
        <v>-1</v>
      </c>
      <c r="C36" s="3">
        <v>1</v>
      </c>
      <c r="D36" s="3">
        <v>1</v>
      </c>
      <c r="E36" s="3">
        <v>1</v>
      </c>
      <c r="F36" s="3">
        <v>1</v>
      </c>
      <c r="G36" s="24">
        <v>1</v>
      </c>
    </row>
    <row r="37" spans="1:7" ht="15.75" x14ac:dyDescent="0.25">
      <c r="A37" s="65" t="s">
        <v>13</v>
      </c>
      <c r="B37" s="2">
        <v>0</v>
      </c>
      <c r="C37" s="3">
        <v>0</v>
      </c>
      <c r="D37" s="3">
        <v>1</v>
      </c>
      <c r="E37" s="3">
        <v>0</v>
      </c>
      <c r="F37" s="3">
        <v>-1</v>
      </c>
      <c r="G37" s="24">
        <v>-1</v>
      </c>
    </row>
    <row r="38" spans="1:7" ht="15.75" x14ac:dyDescent="0.25">
      <c r="A38" s="65" t="s">
        <v>14</v>
      </c>
      <c r="B38" s="2">
        <v>-1</v>
      </c>
      <c r="C38" s="3">
        <v>1</v>
      </c>
      <c r="D38" s="3">
        <v>0</v>
      </c>
      <c r="E38" s="3">
        <v>0</v>
      </c>
      <c r="F38" s="3">
        <v>1</v>
      </c>
      <c r="G38" s="24">
        <v>-1</v>
      </c>
    </row>
    <row r="39" spans="1:7" ht="15.75" x14ac:dyDescent="0.25">
      <c r="A39" s="65" t="s">
        <v>15</v>
      </c>
      <c r="B39" s="2">
        <v>0</v>
      </c>
      <c r="C39" s="3">
        <v>1</v>
      </c>
      <c r="D39" s="3">
        <v>1</v>
      </c>
      <c r="E39" s="3">
        <v>1</v>
      </c>
      <c r="F39" s="3">
        <v>1</v>
      </c>
      <c r="G39" s="24">
        <v>1</v>
      </c>
    </row>
    <row r="40" spans="1:7" ht="15.75" x14ac:dyDescent="0.25">
      <c r="A40" s="65" t="s">
        <v>16</v>
      </c>
      <c r="B40" s="2">
        <v>0</v>
      </c>
      <c r="C40" s="3">
        <v>1</v>
      </c>
      <c r="D40" s="3">
        <v>1</v>
      </c>
      <c r="E40" s="3">
        <v>0</v>
      </c>
      <c r="F40" s="3">
        <v>1</v>
      </c>
      <c r="G40" s="24">
        <v>1</v>
      </c>
    </row>
    <row r="41" spans="1:7" ht="15.75" x14ac:dyDescent="0.25">
      <c r="A41" s="65" t="s">
        <v>17</v>
      </c>
      <c r="B41" s="2">
        <v>1</v>
      </c>
      <c r="C41" s="3">
        <v>1</v>
      </c>
      <c r="D41" s="3">
        <v>1</v>
      </c>
      <c r="E41" s="3">
        <v>1</v>
      </c>
      <c r="F41" s="3">
        <v>1</v>
      </c>
      <c r="G41" s="24">
        <v>1</v>
      </c>
    </row>
    <row r="42" spans="1:7" ht="16.5" thickBot="1" x14ac:dyDescent="0.3">
      <c r="A42" s="65" t="s">
        <v>18</v>
      </c>
      <c r="B42" s="70">
        <v>1</v>
      </c>
      <c r="C42" s="71">
        <v>1</v>
      </c>
      <c r="D42" s="71">
        <v>1</v>
      </c>
      <c r="E42" s="71">
        <v>1</v>
      </c>
      <c r="F42" s="71">
        <v>1</v>
      </c>
      <c r="G42" s="72">
        <v>1</v>
      </c>
    </row>
  </sheetData>
  <mergeCells count="1">
    <mergeCell ref="B22:G22"/>
  </mergeCells>
  <conditionalFormatting sqref="J2:J20 B2:G20">
    <cfRule type="iconSet" priority="3">
      <iconSet showValue="0">
        <cfvo type="percent" val="0"/>
        <cfvo type="percent" val="33"/>
        <cfvo type="percent" val="67"/>
      </iconSet>
    </cfRule>
  </conditionalFormatting>
  <conditionalFormatting sqref="B1:G1">
    <cfRule type="dataBar" priority="1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{142B5CAE-36DA-424A-A29D-348043B271A1}</x14:id>
        </ext>
      </extLs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42B5CAE-36DA-424A-A29D-348043B271A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B1:G1</xm:sqref>
        </x14:conditionalFormatting>
      </x14:conditionalFormattings>
    </ext>
  </extLst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"/>
    </sheetView>
  </sheetViews>
  <sheetFormatPr defaultRowHeight="15" x14ac:dyDescent="0.25"/>
  <cols>
    <col min="1" max="1" width="74.28515625" customWidth="1"/>
    <col min="3" max="3" width="9.71093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969</v>
      </c>
      <c r="B2" t="s">
        <v>970</v>
      </c>
      <c r="C2" s="5">
        <v>41557</v>
      </c>
    </row>
    <row r="3" spans="1:3" x14ac:dyDescent="0.25">
      <c r="A3" t="s">
        <v>973</v>
      </c>
      <c r="B3" t="s">
        <v>974</v>
      </c>
      <c r="C3" s="5">
        <v>41727</v>
      </c>
    </row>
    <row r="4" spans="1:3" x14ac:dyDescent="0.25">
      <c r="A4" t="s">
        <v>977</v>
      </c>
      <c r="B4" t="s">
        <v>978</v>
      </c>
      <c r="C4" s="5">
        <v>41832</v>
      </c>
    </row>
    <row r="5" spans="1:3" x14ac:dyDescent="0.25">
      <c r="A5" t="s">
        <v>975</v>
      </c>
      <c r="B5" t="s">
        <v>976</v>
      </c>
      <c r="C5" s="5">
        <v>41834</v>
      </c>
    </row>
    <row r="6" spans="1:3" x14ac:dyDescent="0.25">
      <c r="A6" t="s">
        <v>971</v>
      </c>
      <c r="B6" t="s">
        <v>972</v>
      </c>
      <c r="C6" s="5">
        <v>41850</v>
      </c>
    </row>
    <row r="7" spans="1:3" x14ac:dyDescent="0.25">
      <c r="A7" t="s">
        <v>967</v>
      </c>
      <c r="B7" t="s">
        <v>968</v>
      </c>
      <c r="C7" s="5">
        <v>41852</v>
      </c>
    </row>
    <row r="8" spans="1:3" x14ac:dyDescent="0.25">
      <c r="A8" t="s">
        <v>981</v>
      </c>
      <c r="B8" t="s">
        <v>982</v>
      </c>
      <c r="C8" s="5">
        <v>41852</v>
      </c>
    </row>
    <row r="9" spans="1:3" x14ac:dyDescent="0.25">
      <c r="A9" t="s">
        <v>979</v>
      </c>
      <c r="B9" t="s">
        <v>980</v>
      </c>
      <c r="C9" s="5">
        <v>41878</v>
      </c>
    </row>
    <row r="10" spans="1:3" x14ac:dyDescent="0.25">
      <c r="A10" t="s">
        <v>965</v>
      </c>
      <c r="B10" t="s">
        <v>966</v>
      </c>
      <c r="C10" s="5">
        <v>41911</v>
      </c>
    </row>
    <row r="12" spans="1:3" x14ac:dyDescent="0.25">
      <c r="A12" s="4" t="s">
        <v>1419</v>
      </c>
    </row>
    <row r="13" spans="1:3" x14ac:dyDescent="0.25">
      <c r="A13" s="4" t="s">
        <v>1420</v>
      </c>
    </row>
  </sheetData>
  <sortState ref="A1:C9">
    <sortCondition ref="C1:C9"/>
  </sortState>
  <hyperlinks>
    <hyperlink ref="A12" location="SOURCES!A1" display="BACK"/>
    <hyperlink ref="A13" location="INTRODUCTION!A1" display="BACK TO INTRODUCTION"/>
  </hyperlink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sqref="A1:C1"/>
    </sheetView>
  </sheetViews>
  <sheetFormatPr defaultRowHeight="15" x14ac:dyDescent="0.25"/>
  <cols>
    <col min="1" max="1" width="65" customWidth="1"/>
    <col min="3" max="3" width="9.855468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983</v>
      </c>
      <c r="B2" t="s">
        <v>984</v>
      </c>
      <c r="C2" s="5">
        <v>41580</v>
      </c>
    </row>
    <row r="3" spans="1:3" x14ac:dyDescent="0.25">
      <c r="A3" t="s">
        <v>987</v>
      </c>
      <c r="B3" t="s">
        <v>988</v>
      </c>
      <c r="C3" s="5">
        <v>41834</v>
      </c>
    </row>
    <row r="4" spans="1:3" x14ac:dyDescent="0.25">
      <c r="A4" t="s">
        <v>991</v>
      </c>
      <c r="B4" t="s">
        <v>992</v>
      </c>
      <c r="C4" s="5">
        <v>41843</v>
      </c>
    </row>
    <row r="5" spans="1:3" x14ac:dyDescent="0.25">
      <c r="A5" t="s">
        <v>989</v>
      </c>
      <c r="B5" t="s">
        <v>990</v>
      </c>
      <c r="C5" s="5">
        <v>41853</v>
      </c>
    </row>
    <row r="6" spans="1:3" x14ac:dyDescent="0.25">
      <c r="A6" t="s">
        <v>985</v>
      </c>
      <c r="B6" t="s">
        <v>986</v>
      </c>
      <c r="C6" s="5">
        <v>41866</v>
      </c>
    </row>
    <row r="7" spans="1:3" x14ac:dyDescent="0.25">
      <c r="A7" t="s">
        <v>993</v>
      </c>
      <c r="B7" t="s">
        <v>994</v>
      </c>
      <c r="C7" s="5">
        <v>41866</v>
      </c>
    </row>
    <row r="8" spans="1:3" x14ac:dyDescent="0.25">
      <c r="A8" t="s">
        <v>995</v>
      </c>
      <c r="B8" t="s">
        <v>996</v>
      </c>
      <c r="C8" s="5">
        <v>41878</v>
      </c>
    </row>
    <row r="10" spans="1:3" x14ac:dyDescent="0.25">
      <c r="A10" s="4" t="s">
        <v>1419</v>
      </c>
    </row>
    <row r="11" spans="1:3" x14ac:dyDescent="0.25">
      <c r="A11" s="4" t="s">
        <v>1420</v>
      </c>
    </row>
  </sheetData>
  <sortState ref="A1:C7">
    <sortCondition ref="C1:C7"/>
  </sortState>
  <hyperlinks>
    <hyperlink ref="A10" location="SOURCES!A1" display="BACK"/>
    <hyperlink ref="A11" location="INTRODUCTION!A1" display="BACK TO INTRODUCTION"/>
  </hyperlink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I3" sqref="I3"/>
    </sheetView>
  </sheetViews>
  <sheetFormatPr defaultRowHeight="15" x14ac:dyDescent="0.25"/>
  <sheetData>
    <row r="1" spans="1:1" x14ac:dyDescent="0.25">
      <c r="A1" t="s">
        <v>1523</v>
      </c>
    </row>
    <row r="3" spans="1:1" x14ac:dyDescent="0.25">
      <c r="A3" s="4" t="s">
        <v>1419</v>
      </c>
    </row>
    <row r="4" spans="1:1" x14ac:dyDescent="0.25">
      <c r="A4" s="4" t="s">
        <v>1420</v>
      </c>
    </row>
  </sheetData>
  <hyperlinks>
    <hyperlink ref="A3" location="SOURCES!A1" display="BACK"/>
    <hyperlink ref="A4" location="INTRODUCTION!A1" display="BACK TO INTRODUCTION"/>
  </hyperlink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"/>
    </sheetView>
  </sheetViews>
  <sheetFormatPr defaultRowHeight="15" x14ac:dyDescent="0.25"/>
  <cols>
    <col min="1" max="1" width="88.7109375" customWidth="1"/>
    <col min="3" max="3" width="9.855468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1005</v>
      </c>
      <c r="B2" t="s">
        <v>1006</v>
      </c>
      <c r="C2" s="5">
        <v>41831</v>
      </c>
    </row>
    <row r="3" spans="1:3" x14ac:dyDescent="0.25">
      <c r="A3" t="s">
        <v>999</v>
      </c>
      <c r="B3" t="s">
        <v>1000</v>
      </c>
      <c r="C3" s="5">
        <v>41833</v>
      </c>
    </row>
    <row r="4" spans="1:3" x14ac:dyDescent="0.25">
      <c r="A4" t="s">
        <v>1009</v>
      </c>
      <c r="B4" t="s">
        <v>1010</v>
      </c>
      <c r="C4" s="5">
        <v>41835</v>
      </c>
    </row>
    <row r="5" spans="1:3" x14ac:dyDescent="0.25">
      <c r="A5" t="s">
        <v>997</v>
      </c>
      <c r="B5" t="s">
        <v>998</v>
      </c>
      <c r="C5" s="5">
        <v>41838</v>
      </c>
    </row>
    <row r="6" spans="1:3" x14ac:dyDescent="0.25">
      <c r="A6" t="s">
        <v>1013</v>
      </c>
      <c r="B6" t="s">
        <v>1014</v>
      </c>
      <c r="C6" s="5">
        <v>41841</v>
      </c>
    </row>
    <row r="7" spans="1:3" x14ac:dyDescent="0.25">
      <c r="A7" t="s">
        <v>1011</v>
      </c>
      <c r="B7" t="s">
        <v>1012</v>
      </c>
      <c r="C7" s="5">
        <v>41848</v>
      </c>
    </row>
    <row r="8" spans="1:3" x14ac:dyDescent="0.25">
      <c r="A8" t="s">
        <v>1001</v>
      </c>
      <c r="B8" t="s">
        <v>1002</v>
      </c>
      <c r="C8" s="5">
        <v>41857</v>
      </c>
    </row>
    <row r="9" spans="1:3" x14ac:dyDescent="0.25">
      <c r="A9" t="s">
        <v>1007</v>
      </c>
      <c r="B9" t="s">
        <v>1008</v>
      </c>
      <c r="C9" s="5">
        <v>41862</v>
      </c>
    </row>
    <row r="10" spans="1:3" x14ac:dyDescent="0.25">
      <c r="A10" t="s">
        <v>1003</v>
      </c>
      <c r="B10" t="s">
        <v>1004</v>
      </c>
      <c r="C10" s="5">
        <v>41934</v>
      </c>
    </row>
    <row r="12" spans="1:3" x14ac:dyDescent="0.25">
      <c r="A12" s="4" t="s">
        <v>1419</v>
      </c>
    </row>
    <row r="13" spans="1:3" x14ac:dyDescent="0.25">
      <c r="A13" s="4" t="s">
        <v>1420</v>
      </c>
    </row>
  </sheetData>
  <sortState ref="A1:C9">
    <sortCondition ref="C1:C9"/>
  </sortState>
  <hyperlinks>
    <hyperlink ref="A12" location="SOURCES!A1" display="BACK"/>
    <hyperlink ref="A13" location="INTRODUCTION!A1" display="BACK TO INTRODUCTION"/>
  </hyperlink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sqref="A1:C1"/>
    </sheetView>
  </sheetViews>
  <sheetFormatPr defaultRowHeight="15" x14ac:dyDescent="0.25"/>
  <cols>
    <col min="1" max="1" width="88.5703125" customWidth="1"/>
    <col min="3" max="3" width="9.4257812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1023</v>
      </c>
      <c r="B2" t="s">
        <v>1024</v>
      </c>
      <c r="C2" s="5">
        <v>41850</v>
      </c>
    </row>
    <row r="3" spans="1:3" x14ac:dyDescent="0.25">
      <c r="A3" t="s">
        <v>1021</v>
      </c>
      <c r="B3" t="s">
        <v>1022</v>
      </c>
      <c r="C3" s="5">
        <v>41857</v>
      </c>
    </row>
    <row r="4" spans="1:3" x14ac:dyDescent="0.25">
      <c r="A4" t="s">
        <v>1015</v>
      </c>
      <c r="B4" t="s">
        <v>1016</v>
      </c>
      <c r="C4" s="5">
        <v>41926</v>
      </c>
    </row>
    <row r="5" spans="1:3" x14ac:dyDescent="0.25">
      <c r="A5" t="s">
        <v>1017</v>
      </c>
      <c r="B5" t="s">
        <v>1018</v>
      </c>
      <c r="C5" s="5">
        <v>41926</v>
      </c>
    </row>
    <row r="6" spans="1:3" x14ac:dyDescent="0.25">
      <c r="A6" t="s">
        <v>1019</v>
      </c>
      <c r="B6" t="s">
        <v>1020</v>
      </c>
      <c r="C6" s="5">
        <v>41926</v>
      </c>
    </row>
    <row r="8" spans="1:3" x14ac:dyDescent="0.25">
      <c r="A8" s="4" t="s">
        <v>1419</v>
      </c>
    </row>
    <row r="9" spans="1:3" x14ac:dyDescent="0.25">
      <c r="A9" s="4" t="s">
        <v>1420</v>
      </c>
    </row>
  </sheetData>
  <sortState ref="A1:C5">
    <sortCondition ref="C1:C5"/>
  </sortState>
  <hyperlinks>
    <hyperlink ref="A8" location="SOURCES!A1" display="BACK"/>
    <hyperlink ref="A9" location="INTRODUCTION!A1" display="BACK TO INTRODUCTION"/>
  </hyperlink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sqref="A1:C1"/>
    </sheetView>
  </sheetViews>
  <sheetFormatPr defaultRowHeight="15" x14ac:dyDescent="0.25"/>
  <cols>
    <col min="1" max="1" width="73.28515625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1035</v>
      </c>
      <c r="B2" t="s">
        <v>1036</v>
      </c>
      <c r="C2" s="5">
        <v>41581</v>
      </c>
    </row>
    <row r="3" spans="1:3" x14ac:dyDescent="0.25">
      <c r="A3" t="s">
        <v>1031</v>
      </c>
      <c r="B3" t="s">
        <v>1032</v>
      </c>
      <c r="C3" s="5">
        <v>41584</v>
      </c>
    </row>
    <row r="4" spans="1:3" x14ac:dyDescent="0.25">
      <c r="A4" t="s">
        <v>1037</v>
      </c>
      <c r="B4" t="s">
        <v>1038</v>
      </c>
      <c r="C4" s="5">
        <v>41702</v>
      </c>
    </row>
    <row r="5" spans="1:3" x14ac:dyDescent="0.25">
      <c r="A5" t="s">
        <v>1027</v>
      </c>
      <c r="B5" t="s">
        <v>1028</v>
      </c>
      <c r="C5" s="5">
        <v>41762</v>
      </c>
    </row>
    <row r="6" spans="1:3" x14ac:dyDescent="0.25">
      <c r="A6" t="s">
        <v>1025</v>
      </c>
      <c r="B6" t="s">
        <v>1026</v>
      </c>
      <c r="C6" s="5">
        <v>41793</v>
      </c>
    </row>
    <row r="7" spans="1:3" x14ac:dyDescent="0.25">
      <c r="A7" t="s">
        <v>1029</v>
      </c>
      <c r="B7" t="s">
        <v>1030</v>
      </c>
      <c r="C7" s="5">
        <v>41822</v>
      </c>
    </row>
    <row r="8" spans="1:3" x14ac:dyDescent="0.25">
      <c r="A8" t="s">
        <v>1033</v>
      </c>
      <c r="B8" t="s">
        <v>1034</v>
      </c>
      <c r="C8" s="5">
        <v>41883</v>
      </c>
    </row>
    <row r="10" spans="1:3" x14ac:dyDescent="0.25">
      <c r="A10" s="4" t="s">
        <v>1419</v>
      </c>
    </row>
    <row r="11" spans="1:3" x14ac:dyDescent="0.25">
      <c r="A11" s="4" t="s">
        <v>1420</v>
      </c>
    </row>
  </sheetData>
  <sortState ref="A1:C7">
    <sortCondition ref="C1:C7"/>
  </sortState>
  <hyperlinks>
    <hyperlink ref="A10" location="SOURCES!A1" display="BACK"/>
    <hyperlink ref="A11" location="INTRODUCTION!A1" display="BACK TO INTRODUCTION"/>
  </hyperlink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A5" sqref="A5"/>
    </sheetView>
  </sheetViews>
  <sheetFormatPr defaultRowHeight="15" x14ac:dyDescent="0.25"/>
  <cols>
    <col min="1" max="1" width="75.7109375" customWidth="1"/>
    <col min="3" max="3" width="9.4257812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1204</v>
      </c>
      <c r="B2" t="s">
        <v>1205</v>
      </c>
      <c r="C2" s="5">
        <v>41653</v>
      </c>
    </row>
    <row r="3" spans="1:3" x14ac:dyDescent="0.25">
      <c r="A3" t="s">
        <v>1202</v>
      </c>
      <c r="B3" t="s">
        <v>1203</v>
      </c>
      <c r="C3" s="5">
        <v>41819</v>
      </c>
    </row>
    <row r="5" spans="1:3" x14ac:dyDescent="0.25">
      <c r="A5" s="4" t="s">
        <v>1419</v>
      </c>
    </row>
    <row r="6" spans="1:3" x14ac:dyDescent="0.25">
      <c r="A6" s="4" t="s">
        <v>1420</v>
      </c>
    </row>
  </sheetData>
  <sortState ref="A1:C2">
    <sortCondition ref="C1:C2"/>
  </sortState>
  <hyperlinks>
    <hyperlink ref="A5" location="SOURCES!A1" display="BACK"/>
    <hyperlink ref="A6" location="INTRODUCTION!A1" display="BACK TO INTRODUCTION"/>
  </hyperlink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sqref="A1:C1"/>
    </sheetView>
  </sheetViews>
  <sheetFormatPr defaultRowHeight="15" x14ac:dyDescent="0.25"/>
  <cols>
    <col min="1" max="1" width="82" customWidth="1"/>
    <col min="3" max="3" width="10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1206</v>
      </c>
      <c r="B2" t="s">
        <v>1207</v>
      </c>
      <c r="C2" s="5">
        <v>41598</v>
      </c>
    </row>
    <row r="4" spans="1:3" x14ac:dyDescent="0.25">
      <c r="A4" s="4" t="s">
        <v>1419</v>
      </c>
    </row>
    <row r="5" spans="1:3" x14ac:dyDescent="0.25">
      <c r="A5" s="4" t="s">
        <v>1420</v>
      </c>
    </row>
  </sheetData>
  <hyperlinks>
    <hyperlink ref="A4" location="SOURCES!A1" display="BACK"/>
    <hyperlink ref="A5" location="INTRODUCTION!A1" display="BACK TO INTRODUCTION"/>
  </hyperlink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sqref="A1:C1"/>
    </sheetView>
  </sheetViews>
  <sheetFormatPr defaultRowHeight="15" x14ac:dyDescent="0.25"/>
  <cols>
    <col min="1" max="1" width="85.42578125" customWidth="1"/>
    <col min="3" max="3" width="9.71093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1210</v>
      </c>
      <c r="B2" t="s">
        <v>1211</v>
      </c>
      <c r="C2" s="5">
        <v>41835</v>
      </c>
    </row>
    <row r="3" spans="1:3" x14ac:dyDescent="0.25">
      <c r="A3" t="s">
        <v>1208</v>
      </c>
      <c r="B3" t="s">
        <v>1209</v>
      </c>
      <c r="C3" s="5">
        <v>41836</v>
      </c>
    </row>
    <row r="4" spans="1:3" x14ac:dyDescent="0.25">
      <c r="A4" t="s">
        <v>1212</v>
      </c>
      <c r="B4" t="s">
        <v>1213</v>
      </c>
      <c r="C4" s="5">
        <v>41896</v>
      </c>
    </row>
    <row r="6" spans="1:3" x14ac:dyDescent="0.25">
      <c r="A6" s="4" t="s">
        <v>1419</v>
      </c>
    </row>
    <row r="7" spans="1:3" x14ac:dyDescent="0.25">
      <c r="A7" s="4" t="s">
        <v>1420</v>
      </c>
    </row>
  </sheetData>
  <sortState ref="A1:C3">
    <sortCondition ref="C1:C3"/>
  </sortState>
  <hyperlinks>
    <hyperlink ref="A6" location="SOURCES!A1" display="BACK"/>
    <hyperlink ref="A7" location="INTRODUCTION!A1" display="BACK TO INTRODUCTION"/>
  </hyperlink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sqref="A1:C1"/>
    </sheetView>
  </sheetViews>
  <sheetFormatPr defaultRowHeight="15" x14ac:dyDescent="0.25"/>
  <cols>
    <col min="1" max="1" width="135.42578125" customWidth="1"/>
    <col min="3" max="3" width="10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1214</v>
      </c>
      <c r="B2" t="s">
        <v>1215</v>
      </c>
      <c r="C2" s="5">
        <v>41601</v>
      </c>
    </row>
    <row r="3" spans="1:3" x14ac:dyDescent="0.25">
      <c r="A3" t="s">
        <v>1218</v>
      </c>
      <c r="B3" t="s">
        <v>1219</v>
      </c>
      <c r="C3" s="5">
        <v>41602</v>
      </c>
    </row>
    <row r="4" spans="1:3" x14ac:dyDescent="0.25">
      <c r="A4" t="s">
        <v>1216</v>
      </c>
      <c r="B4" t="s">
        <v>1217</v>
      </c>
      <c r="C4" s="5">
        <v>41662</v>
      </c>
    </row>
    <row r="5" spans="1:3" x14ac:dyDescent="0.25">
      <c r="A5" t="s">
        <v>1220</v>
      </c>
      <c r="B5" t="s">
        <v>1221</v>
      </c>
      <c r="C5" s="5">
        <v>41663</v>
      </c>
    </row>
    <row r="6" spans="1:3" x14ac:dyDescent="0.25">
      <c r="A6" t="s">
        <v>1222</v>
      </c>
      <c r="B6" t="s">
        <v>1223</v>
      </c>
      <c r="C6" s="5">
        <v>41668</v>
      </c>
    </row>
    <row r="8" spans="1:3" x14ac:dyDescent="0.25">
      <c r="A8" s="4" t="s">
        <v>1419</v>
      </c>
    </row>
    <row r="9" spans="1:3" x14ac:dyDescent="0.25">
      <c r="A9" s="4" t="s">
        <v>1420</v>
      </c>
    </row>
  </sheetData>
  <sortState ref="A1:C5">
    <sortCondition ref="C1:C5"/>
  </sortState>
  <hyperlinks>
    <hyperlink ref="A8" location="SOURCES!A1" display="BACK"/>
    <hyperlink ref="A9" location="INTRODUCTION!A1" display="BACK TO INTRODUCTION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zoomScale="80" zoomScaleNormal="80" workbookViewId="0">
      <selection activeCell="G36" sqref="G36"/>
    </sheetView>
  </sheetViews>
  <sheetFormatPr defaultRowHeight="15" x14ac:dyDescent="0.25"/>
  <cols>
    <col min="1" max="1" width="16.140625" customWidth="1"/>
    <col min="2" max="2" width="24.85546875" customWidth="1"/>
    <col min="3" max="3" width="12.28515625" customWidth="1"/>
    <col min="4" max="4" width="11.42578125" customWidth="1"/>
    <col min="5" max="5" width="11.28515625" customWidth="1"/>
    <col min="6" max="6" width="14.85546875" customWidth="1"/>
    <col min="7" max="7" width="14.5703125" customWidth="1"/>
    <col min="8" max="8" width="14.140625" customWidth="1"/>
    <col min="11" max="11" width="11.28515625" customWidth="1"/>
    <col min="12" max="12" width="33.140625" customWidth="1"/>
    <col min="13" max="13" width="15.42578125" customWidth="1"/>
    <col min="14" max="14" width="26.7109375" customWidth="1"/>
  </cols>
  <sheetData>
    <row r="1" spans="1:14" ht="15.75" x14ac:dyDescent="0.25">
      <c r="A1" s="89" t="s">
        <v>0</v>
      </c>
      <c r="B1" s="90" t="s">
        <v>1413</v>
      </c>
      <c r="C1" s="91" t="s">
        <v>2</v>
      </c>
      <c r="D1" s="91" t="s">
        <v>4</v>
      </c>
      <c r="E1" s="91" t="s">
        <v>7</v>
      </c>
      <c r="F1" s="91" t="s">
        <v>12</v>
      </c>
      <c r="G1" s="91" t="s">
        <v>14</v>
      </c>
      <c r="H1" s="91"/>
      <c r="I1" s="91"/>
      <c r="J1" s="91"/>
      <c r="K1" s="91"/>
      <c r="L1" s="88"/>
      <c r="M1" s="88"/>
      <c r="N1" s="88"/>
    </row>
    <row r="2" spans="1:14" ht="15.75" x14ac:dyDescent="0.25">
      <c r="A2" s="89" t="s">
        <v>1</v>
      </c>
      <c r="B2" s="90" t="s">
        <v>1413</v>
      </c>
      <c r="C2" s="91" t="s">
        <v>3</v>
      </c>
      <c r="D2" s="91" t="s">
        <v>5</v>
      </c>
      <c r="E2" s="91" t="s">
        <v>6</v>
      </c>
      <c r="F2" s="91" t="s">
        <v>10</v>
      </c>
      <c r="G2" s="91" t="s">
        <v>17</v>
      </c>
      <c r="H2" s="91" t="s">
        <v>18</v>
      </c>
      <c r="I2" s="91"/>
      <c r="J2" s="91"/>
      <c r="K2" s="91"/>
      <c r="L2" s="88"/>
      <c r="M2" s="88"/>
      <c r="N2" s="88"/>
    </row>
    <row r="3" spans="1:14" ht="15.75" x14ac:dyDescent="0.25">
      <c r="A3" s="89" t="s">
        <v>2</v>
      </c>
      <c r="B3" s="90" t="s">
        <v>1413</v>
      </c>
      <c r="C3" s="91" t="s">
        <v>12</v>
      </c>
      <c r="D3" s="91"/>
      <c r="E3" s="91"/>
      <c r="F3" s="91"/>
      <c r="G3" s="91"/>
      <c r="H3" s="91"/>
      <c r="I3" s="91"/>
      <c r="J3" s="91"/>
      <c r="K3" s="91"/>
      <c r="L3" s="11" t="s">
        <v>1414</v>
      </c>
      <c r="M3" s="88"/>
      <c r="N3" s="88"/>
    </row>
    <row r="4" spans="1:14" ht="15.75" x14ac:dyDescent="0.25">
      <c r="A4" s="89" t="s">
        <v>3</v>
      </c>
      <c r="B4" s="90" t="s">
        <v>1413</v>
      </c>
      <c r="C4" s="91" t="s">
        <v>5</v>
      </c>
      <c r="D4" s="91"/>
      <c r="E4" s="91"/>
      <c r="F4" s="91"/>
      <c r="G4" s="91"/>
      <c r="H4" s="91"/>
      <c r="I4" s="91"/>
      <c r="J4" s="91"/>
      <c r="K4" s="91"/>
      <c r="L4" s="88"/>
      <c r="M4" s="88"/>
      <c r="N4" s="88"/>
    </row>
    <row r="5" spans="1:14" ht="15.75" x14ac:dyDescent="0.25">
      <c r="A5" s="89" t="s">
        <v>4</v>
      </c>
      <c r="B5" s="90" t="s">
        <v>1413</v>
      </c>
      <c r="C5" s="91" t="s">
        <v>12</v>
      </c>
      <c r="D5" s="91"/>
      <c r="E5" s="91"/>
      <c r="F5" s="91"/>
      <c r="G5" s="91"/>
      <c r="H5" s="91"/>
      <c r="I5" s="91"/>
      <c r="J5" s="91"/>
      <c r="K5" s="91"/>
      <c r="L5" s="82" t="s">
        <v>1415</v>
      </c>
      <c r="M5" s="82" t="s">
        <v>1416</v>
      </c>
      <c r="N5" s="82" t="s">
        <v>1417</v>
      </c>
    </row>
    <row r="6" spans="1:14" ht="15.75" x14ac:dyDescent="0.25">
      <c r="A6" s="89" t="s">
        <v>5</v>
      </c>
      <c r="B6" s="90" t="s">
        <v>1413</v>
      </c>
      <c r="C6" s="91" t="s">
        <v>3</v>
      </c>
      <c r="D6" s="91" t="s">
        <v>6</v>
      </c>
      <c r="E6" s="91" t="s">
        <v>17</v>
      </c>
      <c r="F6" s="91" t="s">
        <v>18</v>
      </c>
      <c r="G6" s="91"/>
      <c r="H6" s="91"/>
      <c r="I6" s="91"/>
      <c r="J6" s="91"/>
      <c r="K6" s="91"/>
      <c r="L6" s="88" t="s">
        <v>0</v>
      </c>
      <c r="M6" s="88" t="s">
        <v>8</v>
      </c>
      <c r="N6" s="88" t="s">
        <v>1</v>
      </c>
    </row>
    <row r="7" spans="1:14" ht="15.75" x14ac:dyDescent="0.25">
      <c r="A7" s="89" t="s">
        <v>6</v>
      </c>
      <c r="B7" s="90" t="s">
        <v>1413</v>
      </c>
      <c r="C7" s="91" t="s">
        <v>17</v>
      </c>
      <c r="D7" s="91" t="s">
        <v>18</v>
      </c>
      <c r="E7" s="91"/>
      <c r="F7" s="91"/>
      <c r="G7" s="91"/>
      <c r="H7" s="91"/>
      <c r="I7" s="91"/>
      <c r="J7" s="91"/>
      <c r="K7" s="91"/>
      <c r="L7" s="88" t="s">
        <v>2</v>
      </c>
      <c r="M7" s="88" t="s">
        <v>11</v>
      </c>
      <c r="N7" s="88" t="s">
        <v>3</v>
      </c>
    </row>
    <row r="8" spans="1:14" ht="15.75" x14ac:dyDescent="0.25">
      <c r="A8" s="89" t="s">
        <v>7</v>
      </c>
      <c r="B8" s="90" t="s">
        <v>1413</v>
      </c>
      <c r="C8" s="91" t="s">
        <v>12</v>
      </c>
      <c r="D8" s="91"/>
      <c r="E8" s="91"/>
      <c r="F8" s="91"/>
      <c r="G8" s="91"/>
      <c r="H8" s="91"/>
      <c r="I8" s="91"/>
      <c r="J8" s="91"/>
      <c r="K8" s="91"/>
      <c r="L8" s="88" t="s">
        <v>4</v>
      </c>
      <c r="M8" s="88" t="s">
        <v>16</v>
      </c>
      <c r="N8" s="88" t="s">
        <v>5</v>
      </c>
    </row>
    <row r="9" spans="1:14" ht="15.75" x14ac:dyDescent="0.25">
      <c r="A9" s="89" t="s">
        <v>8</v>
      </c>
      <c r="B9" s="90" t="s">
        <v>1413</v>
      </c>
      <c r="C9" s="91" t="s">
        <v>6</v>
      </c>
      <c r="D9" s="91" t="s">
        <v>7</v>
      </c>
      <c r="E9" s="91" t="s">
        <v>12</v>
      </c>
      <c r="F9" s="91" t="s">
        <v>15</v>
      </c>
      <c r="G9" s="91" t="s">
        <v>17</v>
      </c>
      <c r="H9" s="91" t="s">
        <v>18</v>
      </c>
      <c r="I9" s="91"/>
      <c r="J9" s="91"/>
      <c r="K9" s="91"/>
      <c r="L9" s="88" t="s">
        <v>7</v>
      </c>
      <c r="M9" s="88"/>
      <c r="N9" s="88" t="s">
        <v>6</v>
      </c>
    </row>
    <row r="10" spans="1:14" ht="15.75" x14ac:dyDescent="0.25">
      <c r="A10" s="89" t="s">
        <v>9</v>
      </c>
      <c r="B10" s="90" t="s">
        <v>1413</v>
      </c>
      <c r="C10" s="91" t="s">
        <v>6</v>
      </c>
      <c r="D10" s="91" t="s">
        <v>17</v>
      </c>
      <c r="E10" s="91" t="s">
        <v>18</v>
      </c>
      <c r="F10" s="91"/>
      <c r="G10" s="91"/>
      <c r="H10" s="91"/>
      <c r="I10" s="91"/>
      <c r="J10" s="91"/>
      <c r="K10" s="91"/>
      <c r="L10" s="88" t="s">
        <v>12</v>
      </c>
      <c r="M10" s="88"/>
      <c r="N10" s="88" t="s">
        <v>9</v>
      </c>
    </row>
    <row r="11" spans="1:14" ht="15.75" x14ac:dyDescent="0.25">
      <c r="A11" s="89" t="s">
        <v>10</v>
      </c>
      <c r="B11" s="90" t="s">
        <v>1413</v>
      </c>
      <c r="C11" s="91" t="s">
        <v>1</v>
      </c>
      <c r="D11" s="91" t="s">
        <v>6</v>
      </c>
      <c r="E11" s="91" t="s">
        <v>18</v>
      </c>
      <c r="F11" s="91"/>
      <c r="G11" s="91"/>
      <c r="H11" s="91"/>
      <c r="I11" s="91"/>
      <c r="J11" s="91"/>
      <c r="K11" s="91"/>
      <c r="L11" s="88" t="s">
        <v>14</v>
      </c>
      <c r="M11" s="88"/>
      <c r="N11" s="88" t="s">
        <v>10</v>
      </c>
    </row>
    <row r="12" spans="1:14" ht="15.75" x14ac:dyDescent="0.25">
      <c r="A12" s="89" t="s">
        <v>11</v>
      </c>
      <c r="B12" s="90" t="s">
        <v>1413</v>
      </c>
      <c r="C12" s="91" t="s">
        <v>2</v>
      </c>
      <c r="D12" s="91" t="s">
        <v>4</v>
      </c>
      <c r="E12" s="91" t="s">
        <v>6</v>
      </c>
      <c r="F12" s="91" t="s">
        <v>9</v>
      </c>
      <c r="G12" s="91" t="s">
        <v>12</v>
      </c>
      <c r="H12" s="91" t="s">
        <v>15</v>
      </c>
      <c r="I12" s="91" t="s">
        <v>16</v>
      </c>
      <c r="J12" s="91" t="s">
        <v>17</v>
      </c>
      <c r="K12" s="91" t="s">
        <v>18</v>
      </c>
      <c r="L12" s="88"/>
      <c r="M12" s="88"/>
      <c r="N12" s="88" t="s">
        <v>15</v>
      </c>
    </row>
    <row r="13" spans="1:14" ht="15.75" x14ac:dyDescent="0.25">
      <c r="A13" s="89" t="s">
        <v>12</v>
      </c>
      <c r="B13" s="90" t="s">
        <v>1413</v>
      </c>
      <c r="C13" s="91" t="s">
        <v>2</v>
      </c>
      <c r="D13" s="91" t="s">
        <v>4</v>
      </c>
      <c r="E13" s="91" t="s">
        <v>6</v>
      </c>
      <c r="F13" s="91" t="s">
        <v>7</v>
      </c>
      <c r="G13" s="91" t="s">
        <v>15</v>
      </c>
      <c r="H13" s="91" t="s">
        <v>17</v>
      </c>
      <c r="I13" s="91" t="s">
        <v>18</v>
      </c>
      <c r="J13" s="91"/>
      <c r="K13" s="91"/>
      <c r="L13" s="88"/>
      <c r="M13" s="88"/>
      <c r="N13" s="88" t="s">
        <v>17</v>
      </c>
    </row>
    <row r="14" spans="1:14" ht="15.75" x14ac:dyDescent="0.25">
      <c r="A14" s="89" t="s">
        <v>13</v>
      </c>
      <c r="B14" s="90" t="s">
        <v>1413</v>
      </c>
      <c r="C14" s="92" t="s">
        <v>1</v>
      </c>
      <c r="D14" s="92" t="s">
        <v>3</v>
      </c>
      <c r="E14" s="92" t="s">
        <v>5</v>
      </c>
      <c r="F14" s="91"/>
      <c r="G14" s="91"/>
      <c r="H14" s="91"/>
      <c r="I14" s="91"/>
      <c r="J14" s="91"/>
      <c r="K14" s="91"/>
      <c r="L14" s="88"/>
      <c r="M14" s="88"/>
      <c r="N14" s="88" t="s">
        <v>18</v>
      </c>
    </row>
    <row r="15" spans="1:14" ht="15.75" x14ac:dyDescent="0.25">
      <c r="A15" s="89" t="s">
        <v>14</v>
      </c>
      <c r="B15" s="90" t="s">
        <v>1413</v>
      </c>
      <c r="C15" s="91" t="s">
        <v>2</v>
      </c>
      <c r="D15" s="91" t="s">
        <v>4</v>
      </c>
      <c r="E15" s="91" t="s">
        <v>7</v>
      </c>
      <c r="F15" s="91" t="s">
        <v>12</v>
      </c>
      <c r="G15" s="92" t="s">
        <v>10</v>
      </c>
      <c r="H15" s="91"/>
      <c r="I15" s="91"/>
      <c r="J15" s="91"/>
      <c r="K15" s="91"/>
      <c r="L15" s="88"/>
      <c r="M15" s="88"/>
      <c r="N15" s="88" t="s">
        <v>13</v>
      </c>
    </row>
    <row r="16" spans="1:14" ht="15.75" x14ac:dyDescent="0.25">
      <c r="A16" s="89" t="s">
        <v>15</v>
      </c>
      <c r="B16" s="90" t="s">
        <v>1413</v>
      </c>
      <c r="C16" s="91" t="s">
        <v>6</v>
      </c>
      <c r="D16" s="91" t="s">
        <v>12</v>
      </c>
      <c r="E16" s="91" t="s">
        <v>17</v>
      </c>
      <c r="F16" s="91" t="s">
        <v>18</v>
      </c>
      <c r="G16" s="91"/>
      <c r="H16" s="91"/>
      <c r="I16" s="91"/>
      <c r="J16" s="91"/>
      <c r="K16" s="91"/>
      <c r="L16" s="88"/>
      <c r="M16" s="88"/>
      <c r="N16" s="88"/>
    </row>
    <row r="17" spans="1:14" ht="15.75" x14ac:dyDescent="0.25">
      <c r="A17" s="89" t="s">
        <v>16</v>
      </c>
      <c r="B17" s="90" t="s">
        <v>1413</v>
      </c>
      <c r="C17" s="91" t="s">
        <v>4</v>
      </c>
      <c r="D17" s="91" t="s">
        <v>6</v>
      </c>
      <c r="E17" s="91" t="s">
        <v>9</v>
      </c>
      <c r="F17" s="91" t="s">
        <v>12</v>
      </c>
      <c r="G17" s="91" t="s">
        <v>15</v>
      </c>
      <c r="H17" s="91" t="s">
        <v>17</v>
      </c>
      <c r="I17" s="91" t="s">
        <v>18</v>
      </c>
      <c r="J17" s="91"/>
      <c r="K17" s="91"/>
      <c r="L17" s="88"/>
      <c r="M17" s="88"/>
      <c r="N17" s="88"/>
    </row>
    <row r="18" spans="1:14" ht="15.75" x14ac:dyDescent="0.25">
      <c r="A18" s="89" t="s">
        <v>17</v>
      </c>
      <c r="B18" s="90" t="s">
        <v>1413</v>
      </c>
      <c r="C18" s="91" t="s">
        <v>6</v>
      </c>
      <c r="D18" s="91" t="s">
        <v>18</v>
      </c>
      <c r="E18" s="91"/>
      <c r="F18" s="91"/>
      <c r="G18" s="91"/>
      <c r="H18" s="91"/>
      <c r="I18" s="91"/>
      <c r="J18" s="91"/>
      <c r="K18" s="91"/>
      <c r="L18" s="88"/>
      <c r="M18" s="88"/>
      <c r="N18" s="88"/>
    </row>
    <row r="19" spans="1:14" ht="15.75" x14ac:dyDescent="0.25">
      <c r="A19" s="89" t="s">
        <v>18</v>
      </c>
      <c r="B19" s="90" t="s">
        <v>1413</v>
      </c>
      <c r="C19" s="91" t="s">
        <v>6</v>
      </c>
      <c r="D19" s="91" t="s">
        <v>17</v>
      </c>
      <c r="E19" s="91"/>
      <c r="F19" s="91"/>
      <c r="G19" s="91"/>
      <c r="H19" s="91"/>
      <c r="I19" s="91"/>
      <c r="J19" s="91"/>
      <c r="K19" s="91"/>
      <c r="L19" s="88"/>
      <c r="M19" s="88"/>
      <c r="N19" s="88"/>
    </row>
    <row r="21" spans="1:14" ht="15.75" x14ac:dyDescent="0.25">
      <c r="A21" s="93" t="s">
        <v>1494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</row>
    <row r="22" spans="1:14" ht="15.75" x14ac:dyDescent="0.25">
      <c r="A22" s="89" t="s">
        <v>1501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</row>
    <row r="23" spans="1:14" ht="15.75" x14ac:dyDescent="0.25">
      <c r="A23" s="89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</row>
    <row r="24" spans="1:14" ht="15.75" x14ac:dyDescent="0.25">
      <c r="A24" s="89" t="s">
        <v>1502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</row>
    <row r="25" spans="1:14" ht="15.75" x14ac:dyDescent="0.25">
      <c r="A25" s="89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</row>
    <row r="26" spans="1:14" ht="15.75" x14ac:dyDescent="0.25">
      <c r="A26" s="89" t="s">
        <v>1503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</row>
    <row r="27" spans="1:14" ht="15.75" x14ac:dyDescent="0.25">
      <c r="A27" s="89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</row>
    <row r="28" spans="1:14" ht="15.75" x14ac:dyDescent="0.25">
      <c r="A28" s="89" t="s">
        <v>1504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</row>
  </sheetData>
  <pageMargins left="0.7" right="0.7" top="0.75" bottom="0.75" header="0.3" footer="0.3"/>
  <pageSetup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sqref="A1:C1"/>
    </sheetView>
  </sheetViews>
  <sheetFormatPr defaultRowHeight="15" x14ac:dyDescent="0.25"/>
  <cols>
    <col min="1" max="1" width="86.28515625" customWidth="1"/>
    <col min="3" max="3" width="9.855468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1226</v>
      </c>
      <c r="B2" t="s">
        <v>1227</v>
      </c>
      <c r="C2" s="5">
        <v>41597</v>
      </c>
    </row>
    <row r="3" spans="1:3" x14ac:dyDescent="0.25">
      <c r="A3" t="s">
        <v>1234</v>
      </c>
      <c r="B3" t="s">
        <v>1235</v>
      </c>
      <c r="C3" s="5">
        <v>41598</v>
      </c>
    </row>
    <row r="4" spans="1:3" x14ac:dyDescent="0.25">
      <c r="A4" t="s">
        <v>1224</v>
      </c>
      <c r="B4" t="s">
        <v>1225</v>
      </c>
      <c r="C4" s="5">
        <v>41719</v>
      </c>
    </row>
    <row r="5" spans="1:3" x14ac:dyDescent="0.25">
      <c r="A5" t="s">
        <v>1210</v>
      </c>
      <c r="B5" t="s">
        <v>1211</v>
      </c>
      <c r="C5" s="5">
        <v>41835</v>
      </c>
    </row>
    <row r="6" spans="1:3" x14ac:dyDescent="0.25">
      <c r="A6" t="s">
        <v>1208</v>
      </c>
      <c r="B6" t="s">
        <v>1209</v>
      </c>
      <c r="C6" s="5">
        <v>41836</v>
      </c>
    </row>
    <row r="7" spans="1:3" x14ac:dyDescent="0.25">
      <c r="A7" t="s">
        <v>1228</v>
      </c>
      <c r="B7" t="s">
        <v>1229</v>
      </c>
      <c r="C7" s="5">
        <v>41898</v>
      </c>
    </row>
    <row r="8" spans="1:3" x14ac:dyDescent="0.25">
      <c r="A8" t="s">
        <v>1232</v>
      </c>
      <c r="B8" t="s">
        <v>1233</v>
      </c>
      <c r="C8" s="5">
        <v>41933</v>
      </c>
    </row>
    <row r="9" spans="1:3" x14ac:dyDescent="0.25">
      <c r="A9" t="s">
        <v>1230</v>
      </c>
      <c r="B9" t="s">
        <v>1231</v>
      </c>
      <c r="C9" s="5">
        <v>41935</v>
      </c>
    </row>
    <row r="10" spans="1:3" x14ac:dyDescent="0.25">
      <c r="A10" s="4" t="s">
        <v>1419</v>
      </c>
    </row>
    <row r="11" spans="1:3" x14ac:dyDescent="0.25">
      <c r="A11" s="4" t="s">
        <v>1420</v>
      </c>
    </row>
  </sheetData>
  <sortState ref="A1:C8">
    <sortCondition ref="C1:C8"/>
  </sortState>
  <hyperlinks>
    <hyperlink ref="A10" location="SOURCES!A1" display="BACK"/>
    <hyperlink ref="A11" location="INTRODUCTION!A1" display="BACK TO INTRODUCTION"/>
  </hyperlink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sqref="A1:C1"/>
    </sheetView>
  </sheetViews>
  <sheetFormatPr defaultRowHeight="15" x14ac:dyDescent="0.25"/>
  <cols>
    <col min="1" max="1" width="61.42578125" customWidth="1"/>
    <col min="3" max="3" width="10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1236</v>
      </c>
      <c r="B2" t="s">
        <v>1237</v>
      </c>
      <c r="C2" s="5">
        <v>41602</v>
      </c>
    </row>
    <row r="3" spans="1:3" x14ac:dyDescent="0.25">
      <c r="A3" t="s">
        <v>1240</v>
      </c>
      <c r="B3" t="s">
        <v>1241</v>
      </c>
      <c r="C3" s="5">
        <v>41636</v>
      </c>
    </row>
    <row r="4" spans="1:3" x14ac:dyDescent="0.25">
      <c r="A4" t="s">
        <v>1248</v>
      </c>
      <c r="B4" t="s">
        <v>1249</v>
      </c>
      <c r="C4" s="5">
        <v>41776</v>
      </c>
    </row>
    <row r="5" spans="1:3" x14ac:dyDescent="0.25">
      <c r="A5" t="s">
        <v>1242</v>
      </c>
      <c r="B5" t="s">
        <v>1243</v>
      </c>
      <c r="C5" s="5">
        <v>41800</v>
      </c>
    </row>
    <row r="6" spans="1:3" x14ac:dyDescent="0.25">
      <c r="A6" t="s">
        <v>1238</v>
      </c>
      <c r="B6" t="s">
        <v>1239</v>
      </c>
      <c r="C6" s="5">
        <v>41908</v>
      </c>
    </row>
    <row r="7" spans="1:3" x14ac:dyDescent="0.25">
      <c r="A7" t="s">
        <v>1244</v>
      </c>
      <c r="B7" t="s">
        <v>1245</v>
      </c>
      <c r="C7" s="5">
        <v>41948</v>
      </c>
    </row>
    <row r="8" spans="1:3" x14ac:dyDescent="0.25">
      <c r="A8" t="s">
        <v>1246</v>
      </c>
      <c r="B8" t="s">
        <v>1247</v>
      </c>
      <c r="C8" s="5">
        <v>41948</v>
      </c>
    </row>
    <row r="10" spans="1:3" x14ac:dyDescent="0.25">
      <c r="A10" s="4" t="s">
        <v>1419</v>
      </c>
    </row>
    <row r="11" spans="1:3" x14ac:dyDescent="0.25">
      <c r="A11" s="4" t="s">
        <v>1420</v>
      </c>
    </row>
  </sheetData>
  <sortState ref="A1:C7">
    <sortCondition ref="C1:C7"/>
  </sortState>
  <hyperlinks>
    <hyperlink ref="A10" location="SOURCES!A1" display="BACK"/>
    <hyperlink ref="A11" location="INTRODUCTION!A1" display="BACK TO INTRODUCTION"/>
  </hyperlink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sqref="A1:C1"/>
    </sheetView>
  </sheetViews>
  <sheetFormatPr defaultRowHeight="15" x14ac:dyDescent="0.25"/>
  <cols>
    <col min="1" max="1" width="60.85546875" customWidth="1"/>
    <col min="3" max="3" width="10.14062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1258</v>
      </c>
      <c r="B2" t="s">
        <v>1259</v>
      </c>
      <c r="C2" s="5">
        <v>41603</v>
      </c>
    </row>
    <row r="3" spans="1:3" x14ac:dyDescent="0.25">
      <c r="A3" t="s">
        <v>1254</v>
      </c>
      <c r="B3" t="s">
        <v>1255</v>
      </c>
      <c r="C3" s="5">
        <v>41790</v>
      </c>
    </row>
    <row r="4" spans="1:3" x14ac:dyDescent="0.25">
      <c r="A4" t="s">
        <v>1256</v>
      </c>
      <c r="B4" t="s">
        <v>1257</v>
      </c>
      <c r="C4" s="5">
        <v>41800</v>
      </c>
    </row>
    <row r="5" spans="1:3" x14ac:dyDescent="0.25">
      <c r="A5" t="s">
        <v>1250</v>
      </c>
      <c r="B5" t="s">
        <v>1251</v>
      </c>
      <c r="C5" s="5">
        <v>41901</v>
      </c>
    </row>
    <row r="6" spans="1:3" x14ac:dyDescent="0.25">
      <c r="A6" t="s">
        <v>1252</v>
      </c>
      <c r="B6" t="s">
        <v>1253</v>
      </c>
      <c r="C6" s="5">
        <v>41908</v>
      </c>
    </row>
    <row r="7" spans="1:3" x14ac:dyDescent="0.25">
      <c r="A7" t="s">
        <v>1260</v>
      </c>
      <c r="B7" t="s">
        <v>1261</v>
      </c>
      <c r="C7" s="5">
        <v>41946</v>
      </c>
    </row>
    <row r="9" spans="1:3" x14ac:dyDescent="0.25">
      <c r="A9" s="4" t="s">
        <v>1419</v>
      </c>
    </row>
    <row r="10" spans="1:3" x14ac:dyDescent="0.25">
      <c r="A10" s="4" t="s">
        <v>1420</v>
      </c>
    </row>
  </sheetData>
  <sortState ref="A1:C6">
    <sortCondition ref="C1:C6"/>
  </sortState>
  <hyperlinks>
    <hyperlink ref="A9" location="SOURCES!A1" display="BACK"/>
    <hyperlink ref="A10" location="INTRODUCTION!A1" display="BACK TO INTRODUCTION"/>
  </hyperlink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sqref="A1:C1"/>
    </sheetView>
  </sheetViews>
  <sheetFormatPr defaultRowHeight="15" x14ac:dyDescent="0.25"/>
  <cols>
    <col min="1" max="1" width="86.140625" customWidth="1"/>
    <col min="3" max="3" width="10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1262</v>
      </c>
      <c r="B2" t="s">
        <v>1263</v>
      </c>
      <c r="C2" s="5">
        <v>41603</v>
      </c>
    </row>
    <row r="3" spans="1:3" x14ac:dyDescent="0.25">
      <c r="A3" t="s">
        <v>1266</v>
      </c>
      <c r="B3" t="s">
        <v>1267</v>
      </c>
      <c r="C3" s="5">
        <v>41699</v>
      </c>
    </row>
    <row r="4" spans="1:3" x14ac:dyDescent="0.25">
      <c r="A4" t="s">
        <v>1270</v>
      </c>
      <c r="B4" t="s">
        <v>1271</v>
      </c>
      <c r="C4" s="5">
        <v>41703</v>
      </c>
    </row>
    <row r="5" spans="1:3" x14ac:dyDescent="0.25">
      <c r="A5" t="s">
        <v>1264</v>
      </c>
      <c r="B5" t="s">
        <v>1265</v>
      </c>
      <c r="C5" s="5">
        <v>41709</v>
      </c>
    </row>
    <row r="6" spans="1:3" x14ac:dyDescent="0.25">
      <c r="A6" t="s">
        <v>1268</v>
      </c>
      <c r="B6" t="s">
        <v>1269</v>
      </c>
      <c r="C6" s="5">
        <v>41752</v>
      </c>
    </row>
    <row r="7" spans="1:3" x14ac:dyDescent="0.25">
      <c r="A7" t="s">
        <v>1210</v>
      </c>
      <c r="B7" t="s">
        <v>1211</v>
      </c>
      <c r="C7" s="5">
        <v>41835</v>
      </c>
    </row>
    <row r="8" spans="1:3" x14ac:dyDescent="0.25">
      <c r="A8" t="s">
        <v>1208</v>
      </c>
      <c r="B8" t="s">
        <v>1209</v>
      </c>
      <c r="C8" s="5">
        <v>41836</v>
      </c>
    </row>
    <row r="9" spans="1:3" x14ac:dyDescent="0.25">
      <c r="A9" t="s">
        <v>1272</v>
      </c>
      <c r="B9" t="s">
        <v>1273</v>
      </c>
      <c r="C9" s="5">
        <v>41948</v>
      </c>
    </row>
    <row r="11" spans="1:3" x14ac:dyDescent="0.25">
      <c r="A11" s="4" t="s">
        <v>1419</v>
      </c>
    </row>
    <row r="12" spans="1:3" x14ac:dyDescent="0.25">
      <c r="A12" s="4" t="s">
        <v>1420</v>
      </c>
    </row>
  </sheetData>
  <sortState ref="A1:C8">
    <sortCondition ref="C1:C8"/>
  </sortState>
  <hyperlinks>
    <hyperlink ref="A11" location="SOURCES!A1" display="BACK"/>
    <hyperlink ref="A12" location="INTRODUCTION!A1" display="BACK TO INTRODUCTION"/>
  </hyperlink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1"/>
    </sheetView>
  </sheetViews>
  <sheetFormatPr defaultRowHeight="15" x14ac:dyDescent="0.25"/>
  <cols>
    <col min="1" max="1" width="52.28515625" customWidth="1"/>
    <col min="3" max="3" width="9.71093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1274</v>
      </c>
      <c r="B2" t="s">
        <v>1275</v>
      </c>
      <c r="C2" s="5">
        <v>41681</v>
      </c>
    </row>
    <row r="3" spans="1:3" x14ac:dyDescent="0.25">
      <c r="A3" t="s">
        <v>1276</v>
      </c>
      <c r="B3" t="s">
        <v>1277</v>
      </c>
      <c r="C3" s="5">
        <v>41949</v>
      </c>
    </row>
    <row r="5" spans="1:3" x14ac:dyDescent="0.25">
      <c r="A5" s="4" t="s">
        <v>1419</v>
      </c>
    </row>
    <row r="6" spans="1:3" x14ac:dyDescent="0.25">
      <c r="A6" s="4" t="s">
        <v>1420</v>
      </c>
    </row>
  </sheetData>
  <sortState ref="A1:C2">
    <sortCondition ref="C1:C2"/>
  </sortState>
  <hyperlinks>
    <hyperlink ref="A5" location="SOURCES!A1" display="BACK"/>
    <hyperlink ref="A6" location="INTRODUCTION!A1" display="BACK TO INTRODUCTION"/>
  </hyperlink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sqref="A1:C1"/>
    </sheetView>
  </sheetViews>
  <sheetFormatPr defaultRowHeight="15" x14ac:dyDescent="0.25"/>
  <cols>
    <col min="1" max="1" width="74.28515625" customWidth="1"/>
    <col min="3" max="3" width="9.71093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1284</v>
      </c>
      <c r="B2" t="s">
        <v>1285</v>
      </c>
      <c r="C2" s="5">
        <v>41628</v>
      </c>
    </row>
    <row r="3" spans="1:3" x14ac:dyDescent="0.25">
      <c r="A3" t="s">
        <v>1280</v>
      </c>
      <c r="B3" t="s">
        <v>1281</v>
      </c>
      <c r="C3" s="5">
        <v>41802</v>
      </c>
    </row>
    <row r="4" spans="1:3" x14ac:dyDescent="0.25">
      <c r="A4" t="s">
        <v>1282</v>
      </c>
      <c r="B4" t="s">
        <v>1283</v>
      </c>
      <c r="C4" s="5">
        <v>41886</v>
      </c>
    </row>
    <row r="5" spans="1:3" x14ac:dyDescent="0.25">
      <c r="A5" t="s">
        <v>1278</v>
      </c>
      <c r="B5" t="s">
        <v>1279</v>
      </c>
      <c r="C5" s="5">
        <v>41919</v>
      </c>
    </row>
    <row r="7" spans="1:3" x14ac:dyDescent="0.25">
      <c r="A7" s="4" t="s">
        <v>1419</v>
      </c>
    </row>
    <row r="8" spans="1:3" x14ac:dyDescent="0.25">
      <c r="A8" s="4" t="s">
        <v>1420</v>
      </c>
    </row>
  </sheetData>
  <sortState ref="A1:C4">
    <sortCondition ref="C1:C4"/>
  </sortState>
  <hyperlinks>
    <hyperlink ref="A7" location="SOURCES!A1" display="BACK"/>
    <hyperlink ref="A8" location="INTRODUCTION!A1" display="BACK TO INTRODUCTION"/>
  </hyperlinks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sqref="A1:C1"/>
    </sheetView>
  </sheetViews>
  <sheetFormatPr defaultRowHeight="15" x14ac:dyDescent="0.25"/>
  <cols>
    <col min="1" max="1" width="65" customWidth="1"/>
    <col min="3" max="3" width="10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1286</v>
      </c>
      <c r="B2" t="s">
        <v>1287</v>
      </c>
      <c r="C2" s="5">
        <v>41588</v>
      </c>
    </row>
    <row r="3" spans="1:3" x14ac:dyDescent="0.25">
      <c r="A3" t="s">
        <v>1288</v>
      </c>
      <c r="B3" t="s">
        <v>1289</v>
      </c>
      <c r="C3" s="5">
        <v>41604</v>
      </c>
    </row>
    <row r="4" spans="1:3" x14ac:dyDescent="0.25">
      <c r="A4" t="s">
        <v>1290</v>
      </c>
      <c r="B4" t="s">
        <v>1291</v>
      </c>
      <c r="C4" s="5">
        <v>41703</v>
      </c>
    </row>
    <row r="6" spans="1:3" x14ac:dyDescent="0.25">
      <c r="A6" s="4" t="s">
        <v>1419</v>
      </c>
    </row>
    <row r="7" spans="1:3" x14ac:dyDescent="0.25">
      <c r="A7" s="4" t="s">
        <v>1420</v>
      </c>
    </row>
  </sheetData>
  <sortState ref="A1:C3">
    <sortCondition ref="C1:C3"/>
  </sortState>
  <hyperlinks>
    <hyperlink ref="A6" location="SOURCES!A1" display="BACK"/>
    <hyperlink ref="A7" location="INTRODUCTION!A1" display="BACK TO INTRODUCTION"/>
  </hyperlinks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1"/>
    </sheetView>
  </sheetViews>
  <sheetFormatPr defaultRowHeight="15" x14ac:dyDescent="0.25"/>
  <cols>
    <col min="1" max="1" width="79.140625" customWidth="1"/>
    <col min="3" max="3" width="9.71093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1292</v>
      </c>
      <c r="B2" t="s">
        <v>1293</v>
      </c>
      <c r="C2" s="5">
        <v>41663</v>
      </c>
    </row>
    <row r="3" spans="1:3" x14ac:dyDescent="0.25">
      <c r="A3" t="s">
        <v>1294</v>
      </c>
      <c r="B3" t="s">
        <v>1295</v>
      </c>
      <c r="C3" s="5">
        <v>41895</v>
      </c>
    </row>
    <row r="5" spans="1:3" x14ac:dyDescent="0.25">
      <c r="A5" s="4" t="s">
        <v>1419</v>
      </c>
    </row>
    <row r="6" spans="1:3" x14ac:dyDescent="0.25">
      <c r="A6" s="4" t="s">
        <v>1420</v>
      </c>
    </row>
  </sheetData>
  <sortState ref="A1:C2">
    <sortCondition ref="C1:C2"/>
  </sortState>
  <hyperlinks>
    <hyperlink ref="A5" location="SOURCES!A1" display="BACK"/>
    <hyperlink ref="A6" location="INTRODUCTION!A1" display="BACK TO INTRODUCTION"/>
  </hyperlinks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C1"/>
    </sheetView>
  </sheetViews>
  <sheetFormatPr defaultRowHeight="15" x14ac:dyDescent="0.25"/>
  <cols>
    <col min="1" max="1" width="85.85546875" customWidth="1"/>
    <col min="3" max="3" width="10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1306</v>
      </c>
      <c r="B2" t="s">
        <v>1307</v>
      </c>
      <c r="C2" s="5">
        <v>41594</v>
      </c>
    </row>
    <row r="3" spans="1:3" x14ac:dyDescent="0.25">
      <c r="A3" t="s">
        <v>1296</v>
      </c>
      <c r="B3" t="s">
        <v>1297</v>
      </c>
      <c r="C3" s="5">
        <v>41663</v>
      </c>
    </row>
    <row r="4" spans="1:3" x14ac:dyDescent="0.25">
      <c r="A4" t="s">
        <v>1304</v>
      </c>
      <c r="B4" t="s">
        <v>1305</v>
      </c>
      <c r="C4" s="5">
        <v>41710</v>
      </c>
    </row>
    <row r="5" spans="1:3" x14ac:dyDescent="0.25">
      <c r="A5" t="s">
        <v>1300</v>
      </c>
      <c r="B5" t="s">
        <v>1301</v>
      </c>
      <c r="C5" s="5">
        <v>41717</v>
      </c>
    </row>
    <row r="6" spans="1:3" x14ac:dyDescent="0.25">
      <c r="A6" t="s">
        <v>1302</v>
      </c>
      <c r="B6" t="s">
        <v>1303</v>
      </c>
      <c r="C6" s="5">
        <v>41740</v>
      </c>
    </row>
    <row r="7" spans="1:3" x14ac:dyDescent="0.25">
      <c r="A7" t="s">
        <v>1308</v>
      </c>
      <c r="B7" t="s">
        <v>1309</v>
      </c>
      <c r="C7" s="5">
        <v>41816</v>
      </c>
    </row>
    <row r="8" spans="1:3" x14ac:dyDescent="0.25">
      <c r="A8" t="s">
        <v>1210</v>
      </c>
      <c r="B8" t="s">
        <v>1211</v>
      </c>
      <c r="C8" s="5">
        <v>41835</v>
      </c>
    </row>
    <row r="9" spans="1:3" x14ac:dyDescent="0.25">
      <c r="A9" t="s">
        <v>1208</v>
      </c>
      <c r="B9" t="s">
        <v>1209</v>
      </c>
      <c r="C9" s="5">
        <v>41836</v>
      </c>
    </row>
    <row r="10" spans="1:3" x14ac:dyDescent="0.25">
      <c r="A10" t="s">
        <v>1298</v>
      </c>
      <c r="B10" t="s">
        <v>1299</v>
      </c>
      <c r="C10" s="5">
        <v>41894</v>
      </c>
    </row>
    <row r="11" spans="1:3" x14ac:dyDescent="0.25">
      <c r="A11" t="s">
        <v>1310</v>
      </c>
      <c r="B11" t="s">
        <v>1311</v>
      </c>
      <c r="C11" s="5">
        <v>41927</v>
      </c>
    </row>
    <row r="13" spans="1:3" x14ac:dyDescent="0.25">
      <c r="A13" s="4" t="s">
        <v>1419</v>
      </c>
    </row>
    <row r="14" spans="1:3" x14ac:dyDescent="0.25">
      <c r="A14" s="4" t="s">
        <v>1420</v>
      </c>
    </row>
  </sheetData>
  <sortState ref="A1:C10">
    <sortCondition ref="C1:C10"/>
  </sortState>
  <hyperlinks>
    <hyperlink ref="A13" location="SOURCES!A1" display="BACK"/>
    <hyperlink ref="A14" location="INTRODUCTION!A1" display="BACK TO INTRODUCTION"/>
  </hyperlink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sqref="A1:C1"/>
    </sheetView>
  </sheetViews>
  <sheetFormatPr defaultRowHeight="15" x14ac:dyDescent="0.25"/>
  <cols>
    <col min="1" max="1" width="70.42578125" customWidth="1"/>
    <col min="3" max="3" width="10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1320</v>
      </c>
      <c r="B2" t="s">
        <v>1321</v>
      </c>
      <c r="C2" s="5">
        <v>41600</v>
      </c>
    </row>
    <row r="3" spans="1:3" x14ac:dyDescent="0.25">
      <c r="A3" t="s">
        <v>1314</v>
      </c>
      <c r="B3" t="s">
        <v>1315</v>
      </c>
      <c r="C3" s="5">
        <v>41603</v>
      </c>
    </row>
    <row r="4" spans="1:3" x14ac:dyDescent="0.25">
      <c r="A4" t="s">
        <v>1316</v>
      </c>
      <c r="B4" t="s">
        <v>1317</v>
      </c>
      <c r="C4" s="5">
        <v>41603</v>
      </c>
    </row>
    <row r="5" spans="1:3" x14ac:dyDescent="0.25">
      <c r="A5" t="s">
        <v>1318</v>
      </c>
      <c r="B5" t="s">
        <v>1319</v>
      </c>
      <c r="C5" s="5">
        <v>41618</v>
      </c>
    </row>
    <row r="6" spans="1:3" x14ac:dyDescent="0.25">
      <c r="A6" t="s">
        <v>1322</v>
      </c>
      <c r="B6" t="s">
        <v>1323</v>
      </c>
      <c r="C6" s="5">
        <v>41652</v>
      </c>
    </row>
    <row r="7" spans="1:3" x14ac:dyDescent="0.25">
      <c r="A7" t="s">
        <v>1312</v>
      </c>
      <c r="B7" t="s">
        <v>1313</v>
      </c>
      <c r="C7" s="5">
        <v>41684</v>
      </c>
    </row>
    <row r="8" spans="1:3" x14ac:dyDescent="0.25">
      <c r="A8" t="s">
        <v>1324</v>
      </c>
      <c r="B8" t="s">
        <v>1325</v>
      </c>
      <c r="C8" s="5">
        <v>41726</v>
      </c>
    </row>
    <row r="10" spans="1:3" x14ac:dyDescent="0.25">
      <c r="A10" s="4" t="s">
        <v>1419</v>
      </c>
    </row>
    <row r="11" spans="1:3" x14ac:dyDescent="0.25">
      <c r="A11" s="4" t="s">
        <v>1420</v>
      </c>
    </row>
  </sheetData>
  <sortState ref="A1:C7">
    <sortCondition ref="C1:C7"/>
  </sortState>
  <hyperlinks>
    <hyperlink ref="A10" location="SOURCES!A1" display="BACK"/>
    <hyperlink ref="A11" location="INTRODUCTION!A1" display="BACK TO INTRODUCTION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zoomScale="90" zoomScaleNormal="90" workbookViewId="0">
      <selection activeCell="E27" sqref="E27"/>
    </sheetView>
  </sheetViews>
  <sheetFormatPr defaultRowHeight="15" x14ac:dyDescent="0.25"/>
  <cols>
    <col min="1" max="1" width="13.85546875" customWidth="1"/>
    <col min="2" max="2" width="25.5703125" customWidth="1"/>
    <col min="3" max="3" width="21.85546875" customWidth="1"/>
    <col min="4" max="4" width="20.42578125" customWidth="1"/>
    <col min="5" max="5" width="31.7109375" customWidth="1"/>
    <col min="6" max="6" width="28.42578125" customWidth="1"/>
    <col min="7" max="7" width="22.5703125" customWidth="1"/>
    <col min="8" max="8" width="9.140625" style="8"/>
    <col min="9" max="9" width="16.28515625" customWidth="1"/>
  </cols>
  <sheetData>
    <row r="1" spans="1:9" ht="45" x14ac:dyDescent="0.25">
      <c r="A1" s="1"/>
      <c r="B1" s="17" t="s">
        <v>1524</v>
      </c>
      <c r="C1" s="17" t="s">
        <v>1368</v>
      </c>
      <c r="D1" s="17" t="s">
        <v>1369</v>
      </c>
      <c r="E1" s="17" t="s">
        <v>1525</v>
      </c>
      <c r="F1" s="17" t="s">
        <v>1370</v>
      </c>
      <c r="G1" s="17" t="s">
        <v>1371</v>
      </c>
      <c r="I1" s="8"/>
    </row>
    <row r="2" spans="1:9" x14ac:dyDescent="0.25">
      <c r="A2" s="2" t="s">
        <v>0</v>
      </c>
      <c r="B2" s="4" t="s">
        <v>1418</v>
      </c>
      <c r="C2" s="4" t="s">
        <v>1418</v>
      </c>
      <c r="D2" s="4" t="s">
        <v>1418</v>
      </c>
      <c r="E2" s="4" t="s">
        <v>1418</v>
      </c>
      <c r="F2" s="4" t="s">
        <v>1418</v>
      </c>
      <c r="G2" s="4" t="s">
        <v>1418</v>
      </c>
      <c r="I2" s="7"/>
    </row>
    <row r="3" spans="1:9" x14ac:dyDescent="0.25">
      <c r="A3" s="2" t="s">
        <v>1</v>
      </c>
      <c r="B3" s="4" t="s">
        <v>1418</v>
      </c>
      <c r="C3" s="4" t="s">
        <v>1418</v>
      </c>
      <c r="D3" s="4" t="s">
        <v>1418</v>
      </c>
      <c r="E3" s="4" t="s">
        <v>1418</v>
      </c>
      <c r="F3" s="4" t="s">
        <v>1418</v>
      </c>
      <c r="G3" s="4" t="s">
        <v>1418</v>
      </c>
      <c r="I3" s="7"/>
    </row>
    <row r="4" spans="1:9" x14ac:dyDescent="0.25">
      <c r="A4" s="2" t="s">
        <v>2</v>
      </c>
      <c r="B4" s="4" t="s">
        <v>1418</v>
      </c>
      <c r="C4" s="4" t="s">
        <v>1418</v>
      </c>
      <c r="D4" s="4" t="s">
        <v>1418</v>
      </c>
      <c r="E4" s="4" t="s">
        <v>1418</v>
      </c>
      <c r="F4" s="4" t="s">
        <v>1418</v>
      </c>
      <c r="G4" s="4" t="s">
        <v>1418</v>
      </c>
      <c r="I4" s="7"/>
    </row>
    <row r="5" spans="1:9" x14ac:dyDescent="0.25">
      <c r="A5" s="2" t="s">
        <v>3</v>
      </c>
      <c r="B5" s="4" t="s">
        <v>1418</v>
      </c>
      <c r="C5" s="4" t="s">
        <v>1418</v>
      </c>
      <c r="D5" s="4" t="s">
        <v>1418</v>
      </c>
      <c r="E5" s="4" t="s">
        <v>1418</v>
      </c>
      <c r="F5" s="4" t="s">
        <v>1418</v>
      </c>
      <c r="G5" s="4" t="s">
        <v>1418</v>
      </c>
      <c r="I5" s="7"/>
    </row>
    <row r="6" spans="1:9" x14ac:dyDescent="0.25">
      <c r="A6" s="2" t="s">
        <v>4</v>
      </c>
      <c r="B6" s="4" t="s">
        <v>1418</v>
      </c>
      <c r="C6" s="4" t="s">
        <v>1418</v>
      </c>
      <c r="D6" s="4" t="s">
        <v>1418</v>
      </c>
      <c r="E6" s="87" t="s">
        <v>1493</v>
      </c>
      <c r="F6" s="4" t="s">
        <v>1418</v>
      </c>
      <c r="G6" s="4" t="s">
        <v>1418</v>
      </c>
      <c r="I6" s="7"/>
    </row>
    <row r="7" spans="1:9" x14ac:dyDescent="0.25">
      <c r="A7" s="2" t="s">
        <v>5</v>
      </c>
      <c r="B7" s="4" t="s">
        <v>1418</v>
      </c>
      <c r="C7" s="4" t="s">
        <v>1418</v>
      </c>
      <c r="D7" s="4" t="s">
        <v>1418</v>
      </c>
      <c r="E7" s="4" t="s">
        <v>1418</v>
      </c>
      <c r="F7" s="4" t="s">
        <v>1418</v>
      </c>
      <c r="G7" s="4" t="s">
        <v>1418</v>
      </c>
      <c r="I7" s="7"/>
    </row>
    <row r="8" spans="1:9" x14ac:dyDescent="0.25">
      <c r="A8" s="2" t="s">
        <v>6</v>
      </c>
      <c r="B8" s="4" t="s">
        <v>1418</v>
      </c>
      <c r="C8" s="4" t="s">
        <v>1418</v>
      </c>
      <c r="D8" s="4" t="s">
        <v>1418</v>
      </c>
      <c r="E8" s="4" t="s">
        <v>1418</v>
      </c>
      <c r="F8" s="4" t="s">
        <v>1418</v>
      </c>
      <c r="G8" s="4" t="s">
        <v>1418</v>
      </c>
      <c r="I8" s="7"/>
    </row>
    <row r="9" spans="1:9" x14ac:dyDescent="0.25">
      <c r="A9" s="2" t="s">
        <v>7</v>
      </c>
      <c r="B9" s="4" t="s">
        <v>1418</v>
      </c>
      <c r="C9" s="4" t="s">
        <v>1418</v>
      </c>
      <c r="D9" s="4" t="s">
        <v>1418</v>
      </c>
      <c r="E9" s="4" t="s">
        <v>1418</v>
      </c>
      <c r="F9" s="4" t="s">
        <v>1418</v>
      </c>
      <c r="G9" s="4" t="s">
        <v>1418</v>
      </c>
      <c r="I9" s="7"/>
    </row>
    <row r="10" spans="1:9" x14ac:dyDescent="0.25">
      <c r="A10" s="2" t="s">
        <v>8</v>
      </c>
      <c r="B10" s="4" t="s">
        <v>1418</v>
      </c>
      <c r="C10" s="4" t="s">
        <v>1418</v>
      </c>
      <c r="D10" s="4" t="s">
        <v>1418</v>
      </c>
      <c r="E10" s="4" t="s">
        <v>1418</v>
      </c>
      <c r="F10" s="4" t="s">
        <v>1418</v>
      </c>
      <c r="G10" s="4" t="s">
        <v>1418</v>
      </c>
      <c r="I10" s="7"/>
    </row>
    <row r="11" spans="1:9" x14ac:dyDescent="0.25">
      <c r="A11" s="2" t="s">
        <v>9</v>
      </c>
      <c r="B11" s="4" t="s">
        <v>1418</v>
      </c>
      <c r="C11" s="4" t="s">
        <v>1418</v>
      </c>
      <c r="D11" s="4" t="s">
        <v>1418</v>
      </c>
      <c r="E11" s="4" t="s">
        <v>1418</v>
      </c>
      <c r="F11" s="4" t="s">
        <v>1418</v>
      </c>
      <c r="G11" s="4" t="s">
        <v>1418</v>
      </c>
      <c r="I11" s="7"/>
    </row>
    <row r="12" spans="1:9" x14ac:dyDescent="0.25">
      <c r="A12" s="2" t="s">
        <v>10</v>
      </c>
      <c r="B12" s="4" t="s">
        <v>1418</v>
      </c>
      <c r="C12" s="4" t="s">
        <v>1418</v>
      </c>
      <c r="D12" s="4" t="s">
        <v>1418</v>
      </c>
      <c r="E12" s="4" t="s">
        <v>1418</v>
      </c>
      <c r="F12" s="4" t="s">
        <v>1418</v>
      </c>
      <c r="G12" s="4" t="s">
        <v>1418</v>
      </c>
      <c r="I12" s="7"/>
    </row>
    <row r="13" spans="1:9" x14ac:dyDescent="0.25">
      <c r="A13" s="2" t="s">
        <v>11</v>
      </c>
      <c r="B13" s="4" t="s">
        <v>1418</v>
      </c>
      <c r="C13" s="4" t="s">
        <v>1418</v>
      </c>
      <c r="D13" s="4" t="s">
        <v>1418</v>
      </c>
      <c r="E13" s="4" t="s">
        <v>1418</v>
      </c>
      <c r="F13" s="4" t="s">
        <v>1418</v>
      </c>
      <c r="G13" s="4" t="s">
        <v>1418</v>
      </c>
      <c r="I13" s="7"/>
    </row>
    <row r="14" spans="1:9" x14ac:dyDescent="0.25">
      <c r="A14" s="2" t="s">
        <v>12</v>
      </c>
      <c r="B14" s="87" t="s">
        <v>1493</v>
      </c>
      <c r="C14" s="4" t="s">
        <v>1418</v>
      </c>
      <c r="D14" s="4" t="s">
        <v>1418</v>
      </c>
      <c r="E14" s="4" t="s">
        <v>1418</v>
      </c>
      <c r="F14" s="4" t="s">
        <v>1418</v>
      </c>
      <c r="G14" s="4" t="s">
        <v>1418</v>
      </c>
      <c r="I14" s="7"/>
    </row>
    <row r="15" spans="1:9" x14ac:dyDescent="0.25">
      <c r="A15" s="2" t="s">
        <v>13</v>
      </c>
      <c r="B15" s="4" t="s">
        <v>1418</v>
      </c>
      <c r="C15" s="4" t="s">
        <v>1418</v>
      </c>
      <c r="D15" s="4" t="s">
        <v>1418</v>
      </c>
      <c r="E15" s="4" t="s">
        <v>1418</v>
      </c>
      <c r="F15" s="4" t="s">
        <v>1418</v>
      </c>
      <c r="G15" s="4" t="s">
        <v>1418</v>
      </c>
      <c r="I15" s="7"/>
    </row>
    <row r="16" spans="1:9" x14ac:dyDescent="0.25">
      <c r="A16" s="2" t="s">
        <v>14</v>
      </c>
      <c r="B16" s="4" t="s">
        <v>1418</v>
      </c>
      <c r="C16" s="4" t="s">
        <v>1418</v>
      </c>
      <c r="D16" s="4" t="s">
        <v>1418</v>
      </c>
      <c r="E16" s="4" t="s">
        <v>1418</v>
      </c>
      <c r="F16" s="4" t="s">
        <v>1418</v>
      </c>
      <c r="G16" s="4" t="s">
        <v>1418</v>
      </c>
      <c r="I16" s="7"/>
    </row>
    <row r="17" spans="1:9" x14ac:dyDescent="0.25">
      <c r="A17" s="2" t="s">
        <v>15</v>
      </c>
      <c r="B17" s="4" t="s">
        <v>1418</v>
      </c>
      <c r="C17" s="4" t="s">
        <v>1418</v>
      </c>
      <c r="D17" s="4" t="s">
        <v>1418</v>
      </c>
      <c r="E17" s="4" t="s">
        <v>1418</v>
      </c>
      <c r="F17" s="4" t="s">
        <v>1418</v>
      </c>
      <c r="G17" s="4" t="s">
        <v>1418</v>
      </c>
      <c r="I17" s="7"/>
    </row>
    <row r="18" spans="1:9" x14ac:dyDescent="0.25">
      <c r="A18" s="2" t="s">
        <v>16</v>
      </c>
      <c r="B18" s="4" t="s">
        <v>1418</v>
      </c>
      <c r="C18" s="4" t="s">
        <v>1418</v>
      </c>
      <c r="D18" s="4" t="s">
        <v>1418</v>
      </c>
      <c r="E18" s="4" t="s">
        <v>1418</v>
      </c>
      <c r="F18" s="18" t="s">
        <v>1418</v>
      </c>
      <c r="G18" s="4" t="s">
        <v>1418</v>
      </c>
      <c r="I18" s="7"/>
    </row>
    <row r="19" spans="1:9" x14ac:dyDescent="0.25">
      <c r="A19" s="3" t="s">
        <v>17</v>
      </c>
      <c r="B19" s="4" t="s">
        <v>1418</v>
      </c>
      <c r="C19" s="4" t="s">
        <v>1418</v>
      </c>
      <c r="D19" s="4" t="s">
        <v>1418</v>
      </c>
      <c r="E19" s="4" t="s">
        <v>1418</v>
      </c>
      <c r="F19" s="4" t="s">
        <v>1418</v>
      </c>
      <c r="G19" s="4" t="s">
        <v>1418</v>
      </c>
      <c r="I19" s="7"/>
    </row>
    <row r="20" spans="1:9" x14ac:dyDescent="0.25">
      <c r="A20" s="3" t="s">
        <v>18</v>
      </c>
      <c r="B20" s="4" t="s">
        <v>1418</v>
      </c>
      <c r="C20" s="4" t="s">
        <v>1418</v>
      </c>
      <c r="D20" s="4" t="s">
        <v>1418</v>
      </c>
      <c r="E20" s="4" t="s">
        <v>1418</v>
      </c>
      <c r="F20" s="4" t="s">
        <v>1418</v>
      </c>
      <c r="G20" s="4" t="s">
        <v>1418</v>
      </c>
      <c r="I20" s="7"/>
    </row>
    <row r="21" spans="1:9" s="8" customFormat="1" x14ac:dyDescent="0.25">
      <c r="A21" s="6"/>
      <c r="B21" s="7"/>
      <c r="C21" s="7"/>
      <c r="D21" s="7"/>
      <c r="E21" s="7"/>
      <c r="F21" s="7"/>
      <c r="G21" s="7"/>
      <c r="H21" s="7"/>
    </row>
  </sheetData>
  <conditionalFormatting sqref="B1:G1">
    <cfRule type="dataBar" priority="1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{65A2EADE-94CB-4118-A9B9-6BB3F7D00B7B}</x14:id>
        </ext>
      </extLst>
    </cfRule>
  </conditionalFormatting>
  <hyperlinks>
    <hyperlink ref="B2" location="'1'!A1" display="#'1'!A1"/>
    <hyperlink ref="B3" location="'2'!A1" display="#'2'!A1"/>
    <hyperlink ref="B4" location="'3'!A1" display="#'3'!A1"/>
    <hyperlink ref="B5" location="'4'!A1" display="#'4'!A1"/>
    <hyperlink ref="B6" location="'5'!A1" display="#'5'!A1"/>
    <hyperlink ref="B7" location="'6'!A1" display="#'6'!A1"/>
    <hyperlink ref="C2" location="'21'!A1" display="#'21'!A1"/>
    <hyperlink ref="C3" location="'22'!A1" display="#'22'!A1"/>
    <hyperlink ref="C4" location="'23'!A1" display="#'23'!A1"/>
    <hyperlink ref="C5" location="'24'!A1" display="#'24'!A1"/>
    <hyperlink ref="C6" location="'25'!A1" display="#'25'!A1"/>
    <hyperlink ref="C7" location="'26'!A1" display="#'26'!A1"/>
    <hyperlink ref="C8" location="'27'!A1" display="#'27'!A1"/>
    <hyperlink ref="C9" location="'28'!A1" display="#'28'!A1"/>
    <hyperlink ref="C10" location="'29'!A1" display="#'29'!A1"/>
    <hyperlink ref="D2" location="'41'!A1" display="#'41'!A1"/>
    <hyperlink ref="D3" location="'42'!A1" display="#'42'!A1"/>
    <hyperlink ref="D4" location="'43'!A1" display="#'43'!A1"/>
    <hyperlink ref="D5" location="'44'!A1" display="#'44'!A1"/>
    <hyperlink ref="D6" location="'45'!A1" display="#'45'!A1"/>
    <hyperlink ref="D7" location="'46'!A1" display="#'46'!A1"/>
    <hyperlink ref="D8" location="'47'!A1" display="#'47'!A1"/>
    <hyperlink ref="D9" location="'48'!A1" display="#'48'!A1"/>
    <hyperlink ref="D10" location="'49'!A1" display="#'49'!A1"/>
    <hyperlink ref="D11" location="'50'!A1" display="#'50'!A1"/>
    <hyperlink ref="D12" location="'51'!A1" display="#'51'!A1"/>
    <hyperlink ref="D13" location="'52'!A1" display="#'52'!A1"/>
    <hyperlink ref="D14" location="'53'!A1" display="#'53'!A1"/>
    <hyperlink ref="D15" location="'54'!A1" display="#'54'!A1"/>
    <hyperlink ref="D16" location="'55'!A1" display="#'55'!A1"/>
    <hyperlink ref="D17" location="'56'!A1" display="#'56'!A1"/>
    <hyperlink ref="D18" location="'57'!A1" display="#'57'!A1"/>
    <hyperlink ref="D19" location="'58'!A1" display="#'58'!A1"/>
    <hyperlink ref="D20" location="'59'!A1" display="#'59'!A1"/>
    <hyperlink ref="E2" location="'61'!A1" display="#'61'!A1"/>
    <hyperlink ref="E3" location="'62'!A1" display="#'62'!A1"/>
    <hyperlink ref="E4" location="'63'!A1" display="#'63'!A1"/>
    <hyperlink ref="E5" location="'64'!A1" display="#'64'!A1"/>
    <hyperlink ref="E7" location="'66'!A1" display="#'66'!A1"/>
    <hyperlink ref="E8" location="'67'!A1" display="#'67'!A1"/>
    <hyperlink ref="E9" location="'68'!A1" display="#'68'!A1"/>
    <hyperlink ref="E10" location="'69'!A1" display="#'69'!A1"/>
    <hyperlink ref="E11" location="'70'!A1" display="#'70'!A1"/>
    <hyperlink ref="E12" location="'71'!A1" display="#'71'!A1"/>
    <hyperlink ref="E13" location="'72'!A1" display="#'72'!A1"/>
    <hyperlink ref="E14" location="'73'!A1" display="#'73'!A1"/>
    <hyperlink ref="E15" location="'74'!A1" display="#'74'!A1"/>
    <hyperlink ref="E16" location="'75'!A1" display="#'75'!A1"/>
    <hyperlink ref="E17" location="'76'!A1" display="#'76'!A1"/>
    <hyperlink ref="E18" location="'77'!A1" display="#'77'!A1"/>
    <hyperlink ref="E19" location="'78'!A1" display="#'78'!A1"/>
    <hyperlink ref="E20" location="'79'!A1" display="#'79'!A1"/>
    <hyperlink ref="G2" location="'121'!A1" display="#'121'!A1"/>
    <hyperlink ref="G3" location="'122'!A1" display="#'122'!A1"/>
    <hyperlink ref="G4" location="'123'!A1" display="#'123'!A1"/>
    <hyperlink ref="G5" location="'124'!A1" display="#'124'!A1"/>
    <hyperlink ref="G6" location="'125'!A1" display="#'125'!A1"/>
    <hyperlink ref="G7" location="'126'!A1" display="#'126'!A1"/>
    <hyperlink ref="G8" location="'127'!A1" display="#'127'!A1"/>
    <hyperlink ref="G9" location="'128'!A1" display="#'128'!A1"/>
    <hyperlink ref="G10" location="'129'!A1" display="#'129'!A1"/>
    <hyperlink ref="G11" location="'130'!A1" display="#'130'!A1"/>
    <hyperlink ref="G12" location="'131'!A1" display="#'131'!A1"/>
    <hyperlink ref="G13" location="'132'!A1" display="#'132'!A1"/>
    <hyperlink ref="G14" location="'133'!A1" display="#'133'!A1"/>
    <hyperlink ref="G15" location="'134'!A1" display="#'134'!A1"/>
    <hyperlink ref="G16" location="'135'!A1" display="#'135'!A1"/>
    <hyperlink ref="G17" location="'136'!A1" display="#'136'!A1"/>
    <hyperlink ref="G18" location="'137'!A1" display="#'137'!A1"/>
    <hyperlink ref="G19" location="'138'!A1" display="#'138'!A1"/>
    <hyperlink ref="G20" location="'139'!A1" display="#'139'!A1"/>
    <hyperlink ref="F2" location="'101'!A1" display="#'101'!A1"/>
    <hyperlink ref="F3" location="'102'!A1" display="#'102'!A1"/>
    <hyperlink ref="F4" location="'103'!A1" display="#'103'!A1"/>
    <hyperlink ref="F5" location="'104'!A1" display="#'104'!A1"/>
    <hyperlink ref="F6" location="'105'!A1" display="#'105'!A1"/>
    <hyperlink ref="F7" location="'106'!A1" display="#'106'!A1"/>
    <hyperlink ref="F8" location="'107'!A1" display="#'107'!A1"/>
    <hyperlink ref="F9" location="'108'!A1" display="#'108'!A1"/>
    <hyperlink ref="F10" location="'109'!A1" display="#'109'!A1"/>
    <hyperlink ref="F11" location="'110'!A1" display="#'110'!A1"/>
    <hyperlink ref="F12" location="'111'!A1" display="#'111'!A1"/>
    <hyperlink ref="F13" location="'112'!A1" display="#'112'!A1"/>
    <hyperlink ref="F14" location="'113'!A1" display="#'113'!A1"/>
    <hyperlink ref="F15" location="'114'!A1" display="#'114'!A1"/>
    <hyperlink ref="F16" location="'115'!A1" display="#'115'!A1"/>
    <hyperlink ref="F17" location="'116'!A1" display="#'116'!A1"/>
    <hyperlink ref="F18" location="'117'!A1" display="#'117'!A1"/>
    <hyperlink ref="F19" location="'118'!A1" display="#'118'!A1"/>
    <hyperlink ref="F20" location="'119'!A1" display="#'119'!A1"/>
    <hyperlink ref="C11" location="'30'!A1" display="#'30'!A1"/>
    <hyperlink ref="C12" location="'31'!A1" display="#'31'!A1"/>
    <hyperlink ref="C13" location="'32'!A1" display="#'32'!A1"/>
    <hyperlink ref="C14" location="'33'!A1" display="#'33'!A1"/>
    <hyperlink ref="C15" location="'34'!A1" display="#'34'!A1"/>
    <hyperlink ref="C16" location="'35'!A1" display="#'35'!A1"/>
    <hyperlink ref="C17" location="'36'!A1" display="#'36'!A1"/>
    <hyperlink ref="C18" location="'37'!A1" display="#'37'!A1"/>
    <hyperlink ref="C19" location="'38'!A1" display="#'38'!A1"/>
    <hyperlink ref="C20" location="'39'!A1" display="#'39'!A1"/>
    <hyperlink ref="B20" location="'19'!A1" display="#'19'!A1"/>
    <hyperlink ref="B19" location="'18'!A1" display="#'18'!A1"/>
    <hyperlink ref="B18" location="'17'!A1" display="#'17'!A1"/>
    <hyperlink ref="B17" location="'16'!A1" display="#'16'!A1"/>
    <hyperlink ref="B16" location="'15'!A1" display="#'15'!A1"/>
    <hyperlink ref="B15" location="'14'!A1" display="#'14'!A1"/>
    <hyperlink ref="B13" location="'12'!A1" display="#'12'!A1"/>
    <hyperlink ref="B12" location="'11'!A1" display="#'11'!A1"/>
    <hyperlink ref="B11" location="'10'!A1" display="#'10'!A1"/>
    <hyperlink ref="B10" location="'9'!A1" display="#'9'!A1"/>
    <hyperlink ref="B9" location="'8'!A1" display="#'8'!A1"/>
    <hyperlink ref="B8" location="'7'!A1" display="#'7'!A1"/>
  </hyperlink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5A2EADE-94CB-4118-A9B9-6BB3F7D00B7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B1:G1</xm:sqref>
        </x14:conditionalFormatting>
      </x14:conditionalFormattings>
    </ext>
  </extLst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sqref="A1:C1"/>
    </sheetView>
  </sheetViews>
  <sheetFormatPr defaultRowHeight="15" x14ac:dyDescent="0.25"/>
  <cols>
    <col min="1" max="1" width="84" customWidth="1"/>
    <col min="3" max="3" width="10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1326</v>
      </c>
      <c r="B2" t="s">
        <v>1327</v>
      </c>
      <c r="C2" s="5">
        <v>41605</v>
      </c>
    </row>
    <row r="3" spans="1:3" x14ac:dyDescent="0.25">
      <c r="A3" t="s">
        <v>1210</v>
      </c>
      <c r="B3" t="s">
        <v>1211</v>
      </c>
      <c r="C3" s="5">
        <v>41835</v>
      </c>
    </row>
    <row r="4" spans="1:3" x14ac:dyDescent="0.25">
      <c r="A4" t="s">
        <v>1208</v>
      </c>
      <c r="B4" t="s">
        <v>1209</v>
      </c>
      <c r="C4" s="5">
        <v>41836</v>
      </c>
    </row>
    <row r="5" spans="1:3" x14ac:dyDescent="0.25">
      <c r="A5" t="s">
        <v>1328</v>
      </c>
      <c r="B5" t="s">
        <v>1329</v>
      </c>
      <c r="C5" s="5">
        <v>41894</v>
      </c>
    </row>
    <row r="6" spans="1:3" x14ac:dyDescent="0.25">
      <c r="A6" t="s">
        <v>1330</v>
      </c>
      <c r="B6" t="s">
        <v>1331</v>
      </c>
      <c r="C6" s="5">
        <v>41894</v>
      </c>
    </row>
    <row r="8" spans="1:3" x14ac:dyDescent="0.25">
      <c r="A8" s="4" t="s">
        <v>1419</v>
      </c>
    </row>
    <row r="9" spans="1:3" x14ac:dyDescent="0.25">
      <c r="A9" s="4" t="s">
        <v>1420</v>
      </c>
    </row>
  </sheetData>
  <sortState ref="A1:C5">
    <sortCondition ref="C1:C5"/>
  </sortState>
  <hyperlinks>
    <hyperlink ref="A8" location="SOURCES!A1" display="BACK"/>
    <hyperlink ref="A9" location="INTRODUCTION!A1" display="BACK TO INTRODUCTION"/>
  </hyperlink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sqref="A1:C1"/>
    </sheetView>
  </sheetViews>
  <sheetFormatPr defaultRowHeight="15" x14ac:dyDescent="0.25"/>
  <cols>
    <col min="1" max="1" width="73.85546875" customWidth="1"/>
    <col min="3" max="3" width="9.71093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1334</v>
      </c>
      <c r="B2" t="s">
        <v>1335</v>
      </c>
      <c r="C2" s="5">
        <v>41682</v>
      </c>
    </row>
    <row r="3" spans="1:3" x14ac:dyDescent="0.25">
      <c r="A3" t="s">
        <v>1338</v>
      </c>
      <c r="B3" t="s">
        <v>1339</v>
      </c>
      <c r="C3" s="5">
        <v>41704</v>
      </c>
    </row>
    <row r="4" spans="1:3" x14ac:dyDescent="0.25">
      <c r="A4" t="s">
        <v>1332</v>
      </c>
      <c r="B4" t="s">
        <v>1333</v>
      </c>
      <c r="C4" s="5">
        <v>41796</v>
      </c>
    </row>
    <row r="5" spans="1:3" x14ac:dyDescent="0.25">
      <c r="A5" t="s">
        <v>1336</v>
      </c>
      <c r="B5" t="s">
        <v>1337</v>
      </c>
      <c r="C5" s="5">
        <v>41941</v>
      </c>
    </row>
    <row r="7" spans="1:3" x14ac:dyDescent="0.25">
      <c r="A7" s="4" t="s">
        <v>1419</v>
      </c>
    </row>
    <row r="8" spans="1:3" x14ac:dyDescent="0.25">
      <c r="A8" s="4" t="s">
        <v>1420</v>
      </c>
    </row>
  </sheetData>
  <sortState ref="A1:C4">
    <sortCondition ref="C1:C4"/>
  </sortState>
  <hyperlinks>
    <hyperlink ref="A7" location="SOURCES!A1" display="BACK"/>
    <hyperlink ref="A8" location="INTRODUCTION!A1" display="BACK TO INTRODUCTION"/>
  </hyperlink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sqref="A1:C1"/>
    </sheetView>
  </sheetViews>
  <sheetFormatPr defaultRowHeight="15" x14ac:dyDescent="0.25"/>
  <cols>
    <col min="1" max="1" width="63.140625" customWidth="1"/>
    <col min="3" max="3" width="10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1346</v>
      </c>
      <c r="B2" t="s">
        <v>1347</v>
      </c>
      <c r="C2" s="5">
        <v>41602</v>
      </c>
    </row>
    <row r="3" spans="1:3" x14ac:dyDescent="0.25">
      <c r="A3" t="s">
        <v>1342</v>
      </c>
      <c r="B3" t="s">
        <v>1343</v>
      </c>
      <c r="C3" s="5">
        <v>41608</v>
      </c>
    </row>
    <row r="4" spans="1:3" x14ac:dyDescent="0.25">
      <c r="A4" t="s">
        <v>1340</v>
      </c>
      <c r="B4" t="s">
        <v>1341</v>
      </c>
      <c r="C4" s="5">
        <v>41829</v>
      </c>
    </row>
    <row r="5" spans="1:3" x14ac:dyDescent="0.25">
      <c r="A5" t="s">
        <v>1344</v>
      </c>
      <c r="B5" t="s">
        <v>1345</v>
      </c>
      <c r="C5" s="5">
        <v>41903</v>
      </c>
    </row>
    <row r="7" spans="1:3" x14ac:dyDescent="0.25">
      <c r="A7" s="4" t="s">
        <v>1419</v>
      </c>
    </row>
    <row r="8" spans="1:3" x14ac:dyDescent="0.25">
      <c r="A8" s="4" t="s">
        <v>1420</v>
      </c>
    </row>
  </sheetData>
  <sortState ref="A1:C4">
    <sortCondition ref="C1:C4"/>
  </sortState>
  <hyperlinks>
    <hyperlink ref="A7" location="SOURCES!A1" display="BACK"/>
    <hyperlink ref="A8" location="INTRODUCTION!A1" display="BACK TO INTRODUCTION"/>
  </hyperlink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sqref="A1:C1"/>
    </sheetView>
  </sheetViews>
  <sheetFormatPr defaultRowHeight="15" x14ac:dyDescent="0.25"/>
  <cols>
    <col min="1" max="1" width="69.7109375" customWidth="1"/>
    <col min="3" max="3" width="10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1352</v>
      </c>
      <c r="B2" t="s">
        <v>1353</v>
      </c>
      <c r="C2" s="5">
        <v>41603</v>
      </c>
    </row>
    <row r="3" spans="1:3" x14ac:dyDescent="0.25">
      <c r="A3" t="s">
        <v>1348</v>
      </c>
      <c r="B3" t="s">
        <v>1349</v>
      </c>
      <c r="C3" s="5">
        <v>41621</v>
      </c>
    </row>
    <row r="4" spans="1:3" x14ac:dyDescent="0.25">
      <c r="A4" t="s">
        <v>1354</v>
      </c>
      <c r="B4" t="s">
        <v>1355</v>
      </c>
      <c r="C4" s="5">
        <v>41833</v>
      </c>
    </row>
    <row r="5" spans="1:3" x14ac:dyDescent="0.25">
      <c r="A5" t="s">
        <v>1350</v>
      </c>
      <c r="B5" t="s">
        <v>1351</v>
      </c>
      <c r="C5" s="5">
        <v>41907</v>
      </c>
    </row>
    <row r="7" spans="1:3" x14ac:dyDescent="0.25">
      <c r="A7" s="4" t="s">
        <v>1419</v>
      </c>
    </row>
    <row r="8" spans="1:3" x14ac:dyDescent="0.25">
      <c r="A8" s="4" t="s">
        <v>1420</v>
      </c>
    </row>
  </sheetData>
  <sortState ref="A1:C4">
    <sortCondition ref="C1:C4"/>
  </sortState>
  <hyperlinks>
    <hyperlink ref="A7" location="SOURCES!A1" display="BACK"/>
    <hyperlink ref="A8" location="INTRODUCTION!A1" display="BACK TO INTRODUCTION"/>
  </hyperlinks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sqref="A1:C1"/>
    </sheetView>
  </sheetViews>
  <sheetFormatPr defaultRowHeight="15" x14ac:dyDescent="0.25"/>
  <cols>
    <col min="1" max="1" width="85.5703125" customWidth="1"/>
    <col min="3" max="3" width="9.71093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1366</v>
      </c>
      <c r="B2" t="s">
        <v>1367</v>
      </c>
      <c r="C2" s="5">
        <v>41904</v>
      </c>
    </row>
    <row r="3" spans="1:3" x14ac:dyDescent="0.25">
      <c r="A3" t="s">
        <v>1362</v>
      </c>
      <c r="B3" t="s">
        <v>1363</v>
      </c>
      <c r="C3" s="5">
        <v>41908</v>
      </c>
    </row>
    <row r="4" spans="1:3" x14ac:dyDescent="0.25">
      <c r="A4" t="s">
        <v>1356</v>
      </c>
      <c r="B4" t="s">
        <v>1357</v>
      </c>
      <c r="C4" s="5">
        <v>41927</v>
      </c>
    </row>
    <row r="5" spans="1:3" x14ac:dyDescent="0.25">
      <c r="A5" t="s">
        <v>1364</v>
      </c>
      <c r="B5" t="s">
        <v>1365</v>
      </c>
      <c r="C5" s="5">
        <v>41928</v>
      </c>
    </row>
    <row r="6" spans="1:3" x14ac:dyDescent="0.25">
      <c r="A6" t="s">
        <v>1360</v>
      </c>
      <c r="B6" t="s">
        <v>1361</v>
      </c>
      <c r="C6" s="5">
        <v>41948</v>
      </c>
    </row>
    <row r="7" spans="1:3" x14ac:dyDescent="0.25">
      <c r="A7" t="s">
        <v>1358</v>
      </c>
      <c r="B7" t="s">
        <v>1359</v>
      </c>
      <c r="C7" s="5">
        <v>41952</v>
      </c>
    </row>
    <row r="9" spans="1:3" x14ac:dyDescent="0.25">
      <c r="A9" s="4" t="s">
        <v>1419</v>
      </c>
    </row>
    <row r="10" spans="1:3" x14ac:dyDescent="0.25">
      <c r="A10" s="4" t="s">
        <v>1420</v>
      </c>
    </row>
  </sheetData>
  <sortState ref="A1:C6">
    <sortCondition ref="C1:C6"/>
  </sortState>
  <hyperlinks>
    <hyperlink ref="A9" location="SOURCES!A1" display="BACK"/>
    <hyperlink ref="A10" location="INTRODUCTION!A1" display="BACK TO INTRODUCTION"/>
  </hyperlink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I16" sqref="I16"/>
    </sheetView>
  </sheetViews>
  <sheetFormatPr defaultRowHeight="15" x14ac:dyDescent="0.25"/>
  <cols>
    <col min="1" max="1" width="68.140625" customWidth="1"/>
    <col min="3" max="3" width="10" bestFit="1" customWidth="1"/>
  </cols>
  <sheetData>
    <row r="1" spans="1:3" x14ac:dyDescent="0.25">
      <c r="A1" t="s">
        <v>1523</v>
      </c>
      <c r="C1" s="5"/>
    </row>
    <row r="2" spans="1:3" x14ac:dyDescent="0.25">
      <c r="C2" s="5"/>
    </row>
    <row r="3" spans="1:3" x14ac:dyDescent="0.25">
      <c r="A3" s="4" t="s">
        <v>1419</v>
      </c>
    </row>
    <row r="4" spans="1:3" x14ac:dyDescent="0.25">
      <c r="A4" s="4" t="s">
        <v>1420</v>
      </c>
    </row>
  </sheetData>
  <hyperlinks>
    <hyperlink ref="A3" location="SOURCES!A1" display="BACK"/>
    <hyperlink ref="A4" location="INTRODUCTION!A1" display="BACK TO INTRODUCTION"/>
  </hyperlinks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sqref="A1:C1"/>
    </sheetView>
  </sheetViews>
  <sheetFormatPr defaultRowHeight="15" x14ac:dyDescent="0.25"/>
  <cols>
    <col min="1" max="1" width="77" customWidth="1"/>
    <col min="3" max="3" width="9.71093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1049</v>
      </c>
      <c r="B2" t="s">
        <v>1050</v>
      </c>
      <c r="C2" s="5">
        <v>41642</v>
      </c>
    </row>
    <row r="3" spans="1:3" x14ac:dyDescent="0.25">
      <c r="A3" t="s">
        <v>1043</v>
      </c>
      <c r="B3" t="s">
        <v>1044</v>
      </c>
      <c r="C3" s="5">
        <v>41820</v>
      </c>
    </row>
    <row r="4" spans="1:3" x14ac:dyDescent="0.25">
      <c r="A4" t="s">
        <v>1047</v>
      </c>
      <c r="B4" t="s">
        <v>1048</v>
      </c>
      <c r="C4" s="5">
        <v>41842</v>
      </c>
    </row>
    <row r="5" spans="1:3" x14ac:dyDescent="0.25">
      <c r="A5" t="s">
        <v>1053</v>
      </c>
      <c r="B5" t="s">
        <v>1054</v>
      </c>
      <c r="C5" s="5">
        <v>41858</v>
      </c>
    </row>
    <row r="6" spans="1:3" x14ac:dyDescent="0.25">
      <c r="A6" t="s">
        <v>1041</v>
      </c>
      <c r="B6" t="s">
        <v>1042</v>
      </c>
      <c r="C6" s="5">
        <v>41904</v>
      </c>
    </row>
    <row r="7" spans="1:3" x14ac:dyDescent="0.25">
      <c r="A7" t="s">
        <v>1039</v>
      </c>
      <c r="B7" t="s">
        <v>1040</v>
      </c>
      <c r="C7" s="5">
        <v>41905</v>
      </c>
    </row>
    <row r="8" spans="1:3" x14ac:dyDescent="0.25">
      <c r="A8" t="s">
        <v>1045</v>
      </c>
      <c r="B8" t="s">
        <v>1046</v>
      </c>
      <c r="C8" s="5">
        <v>41927</v>
      </c>
    </row>
    <row r="9" spans="1:3" x14ac:dyDescent="0.25">
      <c r="A9" t="s">
        <v>1051</v>
      </c>
      <c r="B9" t="s">
        <v>1052</v>
      </c>
      <c r="C9" s="5">
        <v>41940</v>
      </c>
    </row>
    <row r="11" spans="1:3" x14ac:dyDescent="0.25">
      <c r="A11" s="4" t="s">
        <v>1419</v>
      </c>
    </row>
    <row r="12" spans="1:3" x14ac:dyDescent="0.25">
      <c r="A12" s="4" t="s">
        <v>1420</v>
      </c>
    </row>
  </sheetData>
  <sortState ref="A1:C8">
    <sortCondition ref="C1:C8"/>
  </sortState>
  <hyperlinks>
    <hyperlink ref="A11" location="SOURCES!A1" display="BACK"/>
    <hyperlink ref="A12" location="INTRODUCTION!A1" display="BACK TO INTRODUCTION"/>
  </hyperlinks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sqref="A1:C1"/>
    </sheetView>
  </sheetViews>
  <sheetFormatPr defaultRowHeight="15" x14ac:dyDescent="0.25"/>
  <cols>
    <col min="1" max="1" width="86.5703125" customWidth="1"/>
    <col min="3" max="3" width="9.71093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1055</v>
      </c>
      <c r="B2" t="s">
        <v>1056</v>
      </c>
      <c r="C2" s="5">
        <v>41796</v>
      </c>
    </row>
    <row r="3" spans="1:3" x14ac:dyDescent="0.25">
      <c r="A3" t="s">
        <v>1057</v>
      </c>
      <c r="B3" t="s">
        <v>1058</v>
      </c>
      <c r="C3" s="5">
        <v>41837</v>
      </c>
    </row>
    <row r="4" spans="1:3" x14ac:dyDescent="0.25">
      <c r="A4" t="s">
        <v>1059</v>
      </c>
      <c r="B4" t="s">
        <v>1060</v>
      </c>
      <c r="C4" s="5">
        <v>41905</v>
      </c>
    </row>
    <row r="5" spans="1:3" x14ac:dyDescent="0.25">
      <c r="A5" t="s">
        <v>1061</v>
      </c>
      <c r="B5" t="s">
        <v>1062</v>
      </c>
      <c r="C5" s="5">
        <v>41905</v>
      </c>
    </row>
    <row r="7" spans="1:3" x14ac:dyDescent="0.25">
      <c r="A7" s="4" t="s">
        <v>1419</v>
      </c>
    </row>
    <row r="8" spans="1:3" x14ac:dyDescent="0.25">
      <c r="A8" s="4" t="s">
        <v>1420</v>
      </c>
    </row>
  </sheetData>
  <sortState ref="A1:C4">
    <sortCondition ref="C1:C4"/>
  </sortState>
  <hyperlinks>
    <hyperlink ref="A7" location="SOURCES!A1" display="BACK"/>
    <hyperlink ref="A8" location="INTRODUCTION!A1" display="BACK TO INTRODUCTION"/>
  </hyperlinks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sqref="A1:C1"/>
    </sheetView>
  </sheetViews>
  <sheetFormatPr defaultRowHeight="15" x14ac:dyDescent="0.25"/>
  <cols>
    <col min="1" max="1" width="78.5703125" customWidth="1"/>
    <col min="3" max="3" width="10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1063</v>
      </c>
      <c r="B2" t="s">
        <v>1064</v>
      </c>
      <c r="C2" s="5">
        <v>41596</v>
      </c>
    </row>
    <row r="3" spans="1:3" x14ac:dyDescent="0.25">
      <c r="A3" t="s">
        <v>1065</v>
      </c>
      <c r="B3" t="s">
        <v>1066</v>
      </c>
      <c r="C3" s="5">
        <v>41596</v>
      </c>
    </row>
    <row r="4" spans="1:3" x14ac:dyDescent="0.25">
      <c r="A4" t="s">
        <v>1067</v>
      </c>
      <c r="B4" s="4" t="s">
        <v>1068</v>
      </c>
      <c r="C4" s="5">
        <v>41800</v>
      </c>
    </row>
    <row r="5" spans="1:3" x14ac:dyDescent="0.25">
      <c r="A5" t="s">
        <v>1186</v>
      </c>
      <c r="B5" t="s">
        <v>1139</v>
      </c>
      <c r="C5" s="5">
        <v>41905</v>
      </c>
    </row>
    <row r="7" spans="1:3" x14ac:dyDescent="0.25">
      <c r="A7" s="4" t="s">
        <v>1419</v>
      </c>
    </row>
    <row r="8" spans="1:3" x14ac:dyDescent="0.25">
      <c r="A8" s="4" t="s">
        <v>1420</v>
      </c>
    </row>
  </sheetData>
  <sortState ref="A1:C4">
    <sortCondition ref="C1:C4"/>
  </sortState>
  <hyperlinks>
    <hyperlink ref="B4" r:id="rId1"/>
    <hyperlink ref="A7" location="SOURCES!A1" display="BACK"/>
    <hyperlink ref="A8" location="INTRODUCTION!A1" display="BACK TO INTRODUCTION"/>
  </hyperlinks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1"/>
    </sheetView>
  </sheetViews>
  <sheetFormatPr defaultRowHeight="15" x14ac:dyDescent="0.25"/>
  <cols>
    <col min="1" max="1" width="59.42578125" customWidth="1"/>
    <col min="3" max="3" width="9.71093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1071</v>
      </c>
      <c r="B2" t="s">
        <v>1072</v>
      </c>
      <c r="C2" s="5">
        <v>41883</v>
      </c>
    </row>
    <row r="3" spans="1:3" x14ac:dyDescent="0.25">
      <c r="A3" t="s">
        <v>1069</v>
      </c>
      <c r="B3" t="s">
        <v>1070</v>
      </c>
      <c r="C3" s="5">
        <v>41905</v>
      </c>
    </row>
    <row r="5" spans="1:3" x14ac:dyDescent="0.25">
      <c r="A5" s="4" t="s">
        <v>1419</v>
      </c>
    </row>
    <row r="6" spans="1:3" x14ac:dyDescent="0.25">
      <c r="A6" s="4" t="s">
        <v>1420</v>
      </c>
    </row>
  </sheetData>
  <sortState ref="A1:C2">
    <sortCondition ref="C1:C2"/>
  </sortState>
  <hyperlinks>
    <hyperlink ref="A5" location="SOURCES!A1" display="BACK"/>
    <hyperlink ref="A6" location="INTRODUCTION!A1" display="BACK TO INTRODUCTION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E12" sqref="E12"/>
    </sheetView>
  </sheetViews>
  <sheetFormatPr defaultRowHeight="15" x14ac:dyDescent="0.25"/>
  <cols>
    <col min="1" max="1" width="70.85546875" customWidth="1"/>
    <col min="3" max="3" width="10.14062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25</v>
      </c>
      <c r="B2" t="s">
        <v>26</v>
      </c>
      <c r="C2" s="5">
        <v>41718</v>
      </c>
    </row>
    <row r="3" spans="1:3" x14ac:dyDescent="0.25">
      <c r="A3" t="s">
        <v>23</v>
      </c>
      <c r="B3" t="s">
        <v>24</v>
      </c>
      <c r="C3" s="5">
        <v>41721</v>
      </c>
    </row>
    <row r="4" spans="1:3" x14ac:dyDescent="0.25">
      <c r="A4" t="s">
        <v>19</v>
      </c>
      <c r="B4" t="s">
        <v>20</v>
      </c>
      <c r="C4" s="5">
        <v>41787</v>
      </c>
    </row>
    <row r="5" spans="1:3" x14ac:dyDescent="0.25">
      <c r="A5" t="s">
        <v>29</v>
      </c>
      <c r="B5" t="s">
        <v>30</v>
      </c>
      <c r="C5" s="5">
        <v>41831</v>
      </c>
    </row>
    <row r="6" spans="1:3" x14ac:dyDescent="0.25">
      <c r="A6" t="s">
        <v>27</v>
      </c>
      <c r="B6" t="s">
        <v>28</v>
      </c>
      <c r="C6" s="5">
        <v>41832</v>
      </c>
    </row>
    <row r="7" spans="1:3" x14ac:dyDescent="0.25">
      <c r="A7" t="s">
        <v>21</v>
      </c>
      <c r="B7" t="s">
        <v>22</v>
      </c>
      <c r="C7" s="5">
        <v>41866</v>
      </c>
    </row>
    <row r="9" spans="1:3" x14ac:dyDescent="0.25">
      <c r="A9" s="4" t="s">
        <v>1419</v>
      </c>
    </row>
    <row r="10" spans="1:3" x14ac:dyDescent="0.25">
      <c r="A10" s="4" t="s">
        <v>1420</v>
      </c>
    </row>
  </sheetData>
  <sortState ref="A1:C6">
    <sortCondition ref="C1:C6"/>
  </sortState>
  <hyperlinks>
    <hyperlink ref="A9" location="SOURCES!A1" display="BACK"/>
    <hyperlink ref="A10" location="INTRODUCTION!A1" display="BACK TO INTRODUCTION"/>
  </hyperlinks>
  <pageMargins left="0.7" right="0.7" top="0.75" bottom="0.75" header="0.3" footer="0.3"/>
  <pageSetup orientation="portrait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sqref="A1:C1"/>
    </sheetView>
  </sheetViews>
  <sheetFormatPr defaultRowHeight="15" x14ac:dyDescent="0.25"/>
  <cols>
    <col min="1" max="1" width="62.28515625" customWidth="1"/>
    <col min="3" max="3" width="9.71093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1073</v>
      </c>
      <c r="B2" t="s">
        <v>1074</v>
      </c>
      <c r="C2" s="5">
        <v>41582</v>
      </c>
    </row>
    <row r="3" spans="1:3" x14ac:dyDescent="0.25">
      <c r="A3" t="s">
        <v>1117</v>
      </c>
      <c r="B3" t="s">
        <v>1118</v>
      </c>
      <c r="C3" s="5">
        <v>41703</v>
      </c>
    </row>
    <row r="4" spans="1:3" x14ac:dyDescent="0.25">
      <c r="A4" t="s">
        <v>1079</v>
      </c>
      <c r="B4" t="s">
        <v>1080</v>
      </c>
      <c r="C4" s="5">
        <v>41830</v>
      </c>
    </row>
    <row r="5" spans="1:3" x14ac:dyDescent="0.25">
      <c r="A5" t="s">
        <v>1077</v>
      </c>
      <c r="B5" t="s">
        <v>1078</v>
      </c>
      <c r="C5" s="5">
        <v>41905</v>
      </c>
    </row>
    <row r="6" spans="1:3" x14ac:dyDescent="0.25">
      <c r="A6" t="s">
        <v>1075</v>
      </c>
      <c r="B6" t="s">
        <v>1076</v>
      </c>
      <c r="C6" s="9">
        <v>41922</v>
      </c>
    </row>
    <row r="8" spans="1:3" x14ac:dyDescent="0.25">
      <c r="A8" s="4" t="s">
        <v>1419</v>
      </c>
    </row>
    <row r="9" spans="1:3" x14ac:dyDescent="0.25">
      <c r="A9" s="4" t="s">
        <v>1420</v>
      </c>
    </row>
  </sheetData>
  <sortState ref="A1:C5">
    <sortCondition ref="C1:C5"/>
  </sortState>
  <hyperlinks>
    <hyperlink ref="A8" location="SOURCES!A1" display="BACK"/>
    <hyperlink ref="A9" location="INTRODUCTION!A1" display="BACK TO INTRODUCTION"/>
  </hyperlinks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sqref="A1:C1"/>
    </sheetView>
  </sheetViews>
  <sheetFormatPr defaultRowHeight="15" x14ac:dyDescent="0.25"/>
  <cols>
    <col min="1" max="1" width="83.85546875" customWidth="1"/>
    <col min="3" max="3" width="10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1081</v>
      </c>
      <c r="B2" t="s">
        <v>1082</v>
      </c>
      <c r="C2" s="5">
        <v>41597</v>
      </c>
    </row>
    <row r="3" spans="1:3" x14ac:dyDescent="0.25">
      <c r="A3" t="s">
        <v>1117</v>
      </c>
      <c r="B3" t="s">
        <v>1118</v>
      </c>
      <c r="C3" s="5">
        <v>41703</v>
      </c>
    </row>
    <row r="4" spans="1:3" x14ac:dyDescent="0.25">
      <c r="A4" t="s">
        <v>1083</v>
      </c>
      <c r="B4" t="s">
        <v>1084</v>
      </c>
      <c r="C4" s="5">
        <v>41740</v>
      </c>
    </row>
    <row r="5" spans="1:3" x14ac:dyDescent="0.25">
      <c r="A5" t="s">
        <v>1085</v>
      </c>
      <c r="B5" t="s">
        <v>1086</v>
      </c>
      <c r="C5" s="5">
        <v>41810</v>
      </c>
    </row>
    <row r="6" spans="1:3" x14ac:dyDescent="0.25">
      <c r="A6" t="s">
        <v>1087</v>
      </c>
      <c r="B6" t="s">
        <v>1088</v>
      </c>
      <c r="C6" s="5">
        <v>41811</v>
      </c>
    </row>
    <row r="7" spans="1:3" x14ac:dyDescent="0.25">
      <c r="A7" t="s">
        <v>1089</v>
      </c>
      <c r="B7" t="s">
        <v>1090</v>
      </c>
      <c r="C7" s="5">
        <v>41842</v>
      </c>
    </row>
    <row r="8" spans="1:3" x14ac:dyDescent="0.25">
      <c r="A8" t="s">
        <v>1091</v>
      </c>
      <c r="B8" t="s">
        <v>1092</v>
      </c>
      <c r="C8" s="5">
        <v>41842</v>
      </c>
    </row>
    <row r="10" spans="1:3" x14ac:dyDescent="0.25">
      <c r="A10" s="4" t="s">
        <v>1419</v>
      </c>
    </row>
    <row r="11" spans="1:3" x14ac:dyDescent="0.25">
      <c r="A11" s="4" t="s">
        <v>1420</v>
      </c>
    </row>
  </sheetData>
  <sortState ref="A1:C7">
    <sortCondition ref="C1:C7"/>
  </sortState>
  <hyperlinks>
    <hyperlink ref="A10" location="SOURCES!A1" display="BACK"/>
    <hyperlink ref="A11" location="INTRODUCTION!A1" display="BACK TO INTRODUCTION"/>
  </hyperlinks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sqref="A1:C1"/>
    </sheetView>
  </sheetViews>
  <sheetFormatPr defaultRowHeight="15" x14ac:dyDescent="0.25"/>
  <cols>
    <col min="1" max="1" width="102.42578125" customWidth="1"/>
    <col min="3" max="3" width="10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1099</v>
      </c>
      <c r="B2" t="s">
        <v>1100</v>
      </c>
      <c r="C2" s="5">
        <v>41600</v>
      </c>
    </row>
    <row r="3" spans="1:3" x14ac:dyDescent="0.25">
      <c r="A3" t="s">
        <v>1101</v>
      </c>
      <c r="B3" t="s">
        <v>1102</v>
      </c>
      <c r="C3" s="5">
        <v>41708</v>
      </c>
    </row>
    <row r="4" spans="1:3" x14ac:dyDescent="0.25">
      <c r="A4" t="s">
        <v>1095</v>
      </c>
      <c r="B4" t="s">
        <v>1096</v>
      </c>
      <c r="C4" s="5">
        <v>41762</v>
      </c>
    </row>
    <row r="5" spans="1:3" x14ac:dyDescent="0.25">
      <c r="A5" t="s">
        <v>1097</v>
      </c>
      <c r="B5" t="s">
        <v>1098</v>
      </c>
      <c r="C5" s="5">
        <v>41906</v>
      </c>
    </row>
    <row r="6" spans="1:3" x14ac:dyDescent="0.25">
      <c r="A6" t="s">
        <v>1103</v>
      </c>
      <c r="B6" t="s">
        <v>1104</v>
      </c>
      <c r="C6" s="5">
        <v>41906</v>
      </c>
    </row>
    <row r="7" spans="1:3" x14ac:dyDescent="0.25">
      <c r="A7" t="s">
        <v>1107</v>
      </c>
      <c r="B7" t="s">
        <v>1108</v>
      </c>
      <c r="C7" s="5">
        <v>41907</v>
      </c>
    </row>
    <row r="8" spans="1:3" x14ac:dyDescent="0.25">
      <c r="A8" t="s">
        <v>1093</v>
      </c>
      <c r="B8" t="s">
        <v>1094</v>
      </c>
      <c r="C8" s="5">
        <v>41912</v>
      </c>
    </row>
    <row r="9" spans="1:3" x14ac:dyDescent="0.25">
      <c r="A9" t="s">
        <v>1105</v>
      </c>
      <c r="B9" t="s">
        <v>1106</v>
      </c>
      <c r="C9" s="5">
        <v>41970</v>
      </c>
    </row>
    <row r="11" spans="1:3" x14ac:dyDescent="0.25">
      <c r="A11" s="4" t="s">
        <v>1419</v>
      </c>
    </row>
    <row r="12" spans="1:3" x14ac:dyDescent="0.25">
      <c r="A12" s="4" t="s">
        <v>1420</v>
      </c>
    </row>
  </sheetData>
  <sortState ref="A1:C8">
    <sortCondition ref="C1:C8"/>
  </sortState>
  <hyperlinks>
    <hyperlink ref="A11" location="SOURCES!A1" display="BACK"/>
    <hyperlink ref="A12" location="INTRODUCTION!A1" display="BACK TO INTRODUCTION"/>
  </hyperlinks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sqref="A1:C1"/>
    </sheetView>
  </sheetViews>
  <sheetFormatPr defaultRowHeight="15" x14ac:dyDescent="0.25"/>
  <cols>
    <col min="1" max="1" width="79" customWidth="1"/>
    <col min="3" max="3" width="10.14062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1115</v>
      </c>
      <c r="B2" t="s">
        <v>1116</v>
      </c>
      <c r="C2" s="5">
        <v>41695</v>
      </c>
    </row>
    <row r="3" spans="1:3" x14ac:dyDescent="0.25">
      <c r="A3" t="s">
        <v>1111</v>
      </c>
      <c r="B3" t="s">
        <v>1112</v>
      </c>
      <c r="C3" s="5">
        <v>41774</v>
      </c>
    </row>
    <row r="4" spans="1:3" x14ac:dyDescent="0.25">
      <c r="A4" t="s">
        <v>1113</v>
      </c>
      <c r="B4" t="s">
        <v>1114</v>
      </c>
      <c r="C4" s="5">
        <v>41844</v>
      </c>
    </row>
    <row r="5" spans="1:3" x14ac:dyDescent="0.25">
      <c r="A5" t="s">
        <v>1187</v>
      </c>
      <c r="B5" t="s">
        <v>1139</v>
      </c>
      <c r="C5" s="5">
        <v>41905</v>
      </c>
    </row>
    <row r="6" spans="1:3" x14ac:dyDescent="0.25">
      <c r="A6" t="s">
        <v>1109</v>
      </c>
      <c r="B6" t="s">
        <v>1110</v>
      </c>
      <c r="C6" s="5">
        <v>41933</v>
      </c>
    </row>
    <row r="8" spans="1:3" x14ac:dyDescent="0.25">
      <c r="A8" s="4" t="s">
        <v>1419</v>
      </c>
    </row>
    <row r="9" spans="1:3" x14ac:dyDescent="0.25">
      <c r="A9" s="4" t="s">
        <v>1420</v>
      </c>
    </row>
  </sheetData>
  <sortState ref="A1:C5">
    <sortCondition ref="C1:C5"/>
  </sortState>
  <hyperlinks>
    <hyperlink ref="A8" location="SOURCES!A1" display="BACK"/>
    <hyperlink ref="A9" location="INTRODUCTION!A1" display="BACK TO INTRODUCTION"/>
  </hyperlinks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sqref="A1:C1"/>
    </sheetView>
  </sheetViews>
  <sheetFormatPr defaultRowHeight="15" x14ac:dyDescent="0.25"/>
  <cols>
    <col min="1" max="1" width="50.7109375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1117</v>
      </c>
      <c r="B2" t="s">
        <v>1118</v>
      </c>
      <c r="C2" s="5">
        <v>41703</v>
      </c>
    </row>
    <row r="3" spans="1:3" x14ac:dyDescent="0.25">
      <c r="A3" t="s">
        <v>1120</v>
      </c>
      <c r="B3" t="s">
        <v>1121</v>
      </c>
      <c r="C3" s="5">
        <v>41828</v>
      </c>
    </row>
    <row r="4" spans="1:3" x14ac:dyDescent="0.25">
      <c r="A4" t="s">
        <v>1119</v>
      </c>
    </row>
    <row r="6" spans="1:3" x14ac:dyDescent="0.25">
      <c r="A6" s="4" t="s">
        <v>1419</v>
      </c>
    </row>
    <row r="7" spans="1:3" x14ac:dyDescent="0.25">
      <c r="A7" s="4" t="s">
        <v>1420</v>
      </c>
    </row>
  </sheetData>
  <sortState ref="A1:C3">
    <sortCondition ref="C1:C3"/>
  </sortState>
  <hyperlinks>
    <hyperlink ref="A6" location="SOURCES!A1" display="BACK"/>
    <hyperlink ref="A7" location="INTRODUCTION!A1" display="BACK TO INTRODUCTION"/>
  </hyperlinks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"/>
    </sheetView>
  </sheetViews>
  <sheetFormatPr defaultRowHeight="15" x14ac:dyDescent="0.25"/>
  <cols>
    <col min="1" max="1" width="73" customWidth="1"/>
    <col min="3" max="3" width="10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1122</v>
      </c>
      <c r="B2" t="s">
        <v>1123</v>
      </c>
      <c r="C2" s="5">
        <v>41593</v>
      </c>
    </row>
    <row r="3" spans="1:3" x14ac:dyDescent="0.25">
      <c r="A3" t="s">
        <v>1128</v>
      </c>
      <c r="B3" t="s">
        <v>1129</v>
      </c>
      <c r="C3" s="5">
        <v>41593</v>
      </c>
    </row>
    <row r="4" spans="1:3" x14ac:dyDescent="0.25">
      <c r="A4" t="s">
        <v>1130</v>
      </c>
      <c r="B4" t="s">
        <v>1131</v>
      </c>
      <c r="C4" s="5">
        <v>41593</v>
      </c>
    </row>
    <row r="5" spans="1:3" x14ac:dyDescent="0.25">
      <c r="A5" t="s">
        <v>1124</v>
      </c>
      <c r="B5" t="s">
        <v>1125</v>
      </c>
      <c r="C5" s="5">
        <v>41602</v>
      </c>
    </row>
    <row r="6" spans="1:3" x14ac:dyDescent="0.25">
      <c r="A6" t="s">
        <v>1132</v>
      </c>
      <c r="B6" t="s">
        <v>1133</v>
      </c>
      <c r="C6" s="5">
        <v>41744</v>
      </c>
    </row>
    <row r="7" spans="1:3" x14ac:dyDescent="0.25">
      <c r="A7" t="s">
        <v>1126</v>
      </c>
      <c r="B7" t="s">
        <v>1127</v>
      </c>
      <c r="C7" s="5">
        <v>41760</v>
      </c>
    </row>
    <row r="8" spans="1:3" x14ac:dyDescent="0.25">
      <c r="A8" t="s">
        <v>1136</v>
      </c>
      <c r="B8" t="s">
        <v>1137</v>
      </c>
      <c r="C8" s="5">
        <v>41851</v>
      </c>
    </row>
    <row r="9" spans="1:3" x14ac:dyDescent="0.25">
      <c r="A9" t="s">
        <v>1138</v>
      </c>
      <c r="B9" t="s">
        <v>1139</v>
      </c>
      <c r="C9" s="5">
        <v>41905</v>
      </c>
    </row>
    <row r="10" spans="1:3" x14ac:dyDescent="0.25">
      <c r="A10" t="s">
        <v>1134</v>
      </c>
      <c r="B10" t="s">
        <v>1135</v>
      </c>
      <c r="C10" s="5">
        <v>41907</v>
      </c>
    </row>
    <row r="12" spans="1:3" x14ac:dyDescent="0.25">
      <c r="A12" s="4" t="s">
        <v>1419</v>
      </c>
    </row>
    <row r="13" spans="1:3" x14ac:dyDescent="0.25">
      <c r="A13" s="4" t="s">
        <v>1420</v>
      </c>
    </row>
  </sheetData>
  <sortState ref="A1:C9">
    <sortCondition ref="C1:C9"/>
  </sortState>
  <hyperlinks>
    <hyperlink ref="A12" location="SOURCES!A1" display="BACK"/>
    <hyperlink ref="A13" location="INTRODUCTION!A1" display="BACK TO INTRODUCTION"/>
  </hyperlinks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1"/>
    </sheetView>
  </sheetViews>
  <sheetFormatPr defaultRowHeight="15" x14ac:dyDescent="0.25"/>
  <cols>
    <col min="1" max="1" width="97.5703125" customWidth="1"/>
    <col min="3" max="3" width="9.71093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1141</v>
      </c>
      <c r="B2" t="s">
        <v>1142</v>
      </c>
      <c r="C2" s="5">
        <v>41849</v>
      </c>
    </row>
    <row r="3" spans="1:3" x14ac:dyDescent="0.25">
      <c r="A3" t="s">
        <v>1140</v>
      </c>
      <c r="B3" s="15" t="s">
        <v>1139</v>
      </c>
      <c r="C3" s="5">
        <v>41905</v>
      </c>
    </row>
    <row r="5" spans="1:3" x14ac:dyDescent="0.25">
      <c r="A5" s="4" t="s">
        <v>1419</v>
      </c>
    </row>
    <row r="6" spans="1:3" x14ac:dyDescent="0.25">
      <c r="A6" s="4" t="s">
        <v>1420</v>
      </c>
    </row>
  </sheetData>
  <sortState ref="A1:C2">
    <sortCondition ref="C1:C2"/>
  </sortState>
  <hyperlinks>
    <hyperlink ref="B3" r:id="rId1"/>
    <hyperlink ref="A5" location="SOURCES!A1" display="BACK"/>
    <hyperlink ref="A6" location="INTRODUCTION!A1" display="BACK TO INTRODUCTION"/>
  </hyperlinks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sqref="A1:C1"/>
    </sheetView>
  </sheetViews>
  <sheetFormatPr defaultRowHeight="15" x14ac:dyDescent="0.25"/>
  <cols>
    <col min="1" max="1" width="65.42578125" customWidth="1"/>
    <col min="3" max="3" width="10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1143</v>
      </c>
      <c r="B2" t="s">
        <v>1144</v>
      </c>
      <c r="C2" s="5">
        <v>41603</v>
      </c>
    </row>
    <row r="3" spans="1:3" x14ac:dyDescent="0.25">
      <c r="A3" t="s">
        <v>1147</v>
      </c>
      <c r="B3" t="s">
        <v>1148</v>
      </c>
      <c r="C3" s="5">
        <v>41760</v>
      </c>
    </row>
    <row r="4" spans="1:3" x14ac:dyDescent="0.25">
      <c r="A4" t="s">
        <v>1149</v>
      </c>
      <c r="B4" t="s">
        <v>1150</v>
      </c>
      <c r="C4" s="5">
        <v>41835</v>
      </c>
    </row>
    <row r="5" spans="1:3" x14ac:dyDescent="0.25">
      <c r="A5" t="s">
        <v>1145</v>
      </c>
      <c r="B5" t="s">
        <v>1146</v>
      </c>
      <c r="C5" s="5">
        <v>41845</v>
      </c>
    </row>
    <row r="6" spans="1:3" x14ac:dyDescent="0.25">
      <c r="A6" t="s">
        <v>1151</v>
      </c>
      <c r="B6" t="s">
        <v>1139</v>
      </c>
      <c r="C6" s="5">
        <v>41905</v>
      </c>
    </row>
    <row r="8" spans="1:3" x14ac:dyDescent="0.25">
      <c r="A8" s="4" t="s">
        <v>1419</v>
      </c>
    </row>
    <row r="9" spans="1:3" x14ac:dyDescent="0.25">
      <c r="A9" s="4" t="s">
        <v>1420</v>
      </c>
    </row>
  </sheetData>
  <sortState ref="A1:C5">
    <sortCondition ref="C1:C5"/>
  </sortState>
  <hyperlinks>
    <hyperlink ref="A8" location="SOURCES!A1" display="BACK"/>
    <hyperlink ref="A9" location="INTRODUCTION!A1" display="BACK TO INTRODUCTION"/>
  </hyperlinks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1"/>
    </sheetView>
  </sheetViews>
  <sheetFormatPr defaultRowHeight="15" x14ac:dyDescent="0.25"/>
  <cols>
    <col min="1" max="1" width="56.140625" customWidth="1"/>
    <col min="3" max="3" width="10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1099</v>
      </c>
      <c r="B2" t="s">
        <v>1100</v>
      </c>
      <c r="C2" s="5">
        <v>41600</v>
      </c>
    </row>
    <row r="3" spans="1:3" x14ac:dyDescent="0.25">
      <c r="A3" t="s">
        <v>1152</v>
      </c>
      <c r="B3" t="s">
        <v>1153</v>
      </c>
      <c r="C3" s="5">
        <v>41905</v>
      </c>
    </row>
    <row r="5" spans="1:3" x14ac:dyDescent="0.25">
      <c r="A5" s="4" t="s">
        <v>1419</v>
      </c>
    </row>
    <row r="6" spans="1:3" x14ac:dyDescent="0.25">
      <c r="A6" s="4" t="s">
        <v>1420</v>
      </c>
    </row>
  </sheetData>
  <hyperlinks>
    <hyperlink ref="A5" location="SOURCES!A1" display="BACK"/>
    <hyperlink ref="A6" location="INTRODUCTION!A1" display="BACK TO INTRODUCTION"/>
  </hyperlinks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1"/>
    </sheetView>
  </sheetViews>
  <sheetFormatPr defaultRowHeight="15" x14ac:dyDescent="0.25"/>
  <cols>
    <col min="1" max="1" width="60.140625" customWidth="1"/>
    <col min="3" max="3" width="9.71093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1156</v>
      </c>
      <c r="B2" t="s">
        <v>1157</v>
      </c>
      <c r="C2" s="5">
        <v>41792</v>
      </c>
    </row>
    <row r="3" spans="1:3" x14ac:dyDescent="0.25">
      <c r="A3" t="s">
        <v>1154</v>
      </c>
      <c r="B3" t="s">
        <v>1155</v>
      </c>
      <c r="C3" s="5">
        <v>41908</v>
      </c>
    </row>
    <row r="5" spans="1:3" x14ac:dyDescent="0.25">
      <c r="A5" s="4" t="s">
        <v>1419</v>
      </c>
    </row>
    <row r="6" spans="1:3" x14ac:dyDescent="0.25">
      <c r="A6" s="4" t="s">
        <v>1420</v>
      </c>
    </row>
  </sheetData>
  <sortState ref="A1:C2">
    <sortCondition ref="C1:C2"/>
  </sortState>
  <hyperlinks>
    <hyperlink ref="A5" location="SOURCES!A1" display="BACK"/>
    <hyperlink ref="A6" location="INTRODUCTION!A1" display="BACK TO INTRODUCTION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C1" sqref="A1:C1"/>
    </sheetView>
  </sheetViews>
  <sheetFormatPr defaultRowHeight="15" x14ac:dyDescent="0.25"/>
  <cols>
    <col min="1" max="1" width="107.140625" customWidth="1"/>
    <col min="3" max="3" width="10.14062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35</v>
      </c>
      <c r="B2" t="s">
        <v>36</v>
      </c>
      <c r="C2" s="5">
        <v>41704</v>
      </c>
    </row>
    <row r="3" spans="1:3" x14ac:dyDescent="0.25">
      <c r="A3" t="s">
        <v>33</v>
      </c>
      <c r="B3" t="s">
        <v>34</v>
      </c>
      <c r="C3" s="5">
        <v>41717</v>
      </c>
    </row>
    <row r="4" spans="1:3" x14ac:dyDescent="0.25">
      <c r="A4" t="s">
        <v>37</v>
      </c>
      <c r="B4" t="s">
        <v>38</v>
      </c>
      <c r="C4" s="5">
        <v>41780</v>
      </c>
    </row>
    <row r="5" spans="1:3" x14ac:dyDescent="0.25">
      <c r="A5" t="s">
        <v>39</v>
      </c>
      <c r="B5" t="s">
        <v>40</v>
      </c>
      <c r="C5" s="5">
        <v>41809</v>
      </c>
    </row>
    <row r="6" spans="1:3" x14ac:dyDescent="0.25">
      <c r="A6" t="s">
        <v>47</v>
      </c>
      <c r="B6" t="s">
        <v>48</v>
      </c>
      <c r="C6" s="5">
        <v>41841</v>
      </c>
    </row>
    <row r="7" spans="1:3" x14ac:dyDescent="0.25">
      <c r="A7" t="s">
        <v>45</v>
      </c>
      <c r="B7" t="s">
        <v>46</v>
      </c>
      <c r="C7" s="5">
        <v>41850</v>
      </c>
    </row>
    <row r="8" spans="1:3" x14ac:dyDescent="0.25">
      <c r="A8" t="s">
        <v>43</v>
      </c>
      <c r="B8" t="s">
        <v>44</v>
      </c>
      <c r="C8" s="5">
        <v>41860</v>
      </c>
    </row>
    <row r="9" spans="1:3" x14ac:dyDescent="0.25">
      <c r="A9" t="s">
        <v>31</v>
      </c>
      <c r="B9" t="s">
        <v>32</v>
      </c>
      <c r="C9" s="5">
        <v>41883</v>
      </c>
    </row>
    <row r="10" spans="1:3" x14ac:dyDescent="0.25">
      <c r="A10" t="s">
        <v>41</v>
      </c>
      <c r="B10" t="s">
        <v>42</v>
      </c>
      <c r="C10" s="5">
        <v>41885</v>
      </c>
    </row>
    <row r="12" spans="1:3" x14ac:dyDescent="0.25">
      <c r="A12" s="4" t="s">
        <v>1419</v>
      </c>
    </row>
    <row r="13" spans="1:3" x14ac:dyDescent="0.25">
      <c r="A13" s="4" t="s">
        <v>1420</v>
      </c>
    </row>
  </sheetData>
  <sortState ref="A1:C10">
    <sortCondition ref="C1:C10"/>
  </sortState>
  <hyperlinks>
    <hyperlink ref="A12" location="SOURCES!A1" display="BACK"/>
    <hyperlink ref="A13" location="INTRODUCTION!A1" display="BACK TO INTRODUCTION"/>
  </hyperlinks>
  <pageMargins left="0.7" right="0.7" top="0.75" bottom="0.75" header="0.3" footer="0.3"/>
  <pageSetup orientation="portrait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sqref="A1:C1"/>
    </sheetView>
  </sheetViews>
  <sheetFormatPr defaultRowHeight="15" x14ac:dyDescent="0.25"/>
  <cols>
    <col min="1" max="1" width="91.85546875" customWidth="1"/>
    <col min="3" max="3" width="10.14062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1160</v>
      </c>
      <c r="B2" t="s">
        <v>1161</v>
      </c>
      <c r="C2" s="5">
        <v>41585</v>
      </c>
    </row>
    <row r="3" spans="1:3" x14ac:dyDescent="0.25">
      <c r="A3" t="s">
        <v>1162</v>
      </c>
      <c r="B3" t="s">
        <v>1163</v>
      </c>
      <c r="C3" s="5">
        <v>41654</v>
      </c>
    </row>
    <row r="4" spans="1:3" x14ac:dyDescent="0.25">
      <c r="A4" t="s">
        <v>1158</v>
      </c>
      <c r="B4" t="s">
        <v>1159</v>
      </c>
      <c r="C4" s="5">
        <v>41684</v>
      </c>
    </row>
    <row r="5" spans="1:3" x14ac:dyDescent="0.25">
      <c r="A5" t="s">
        <v>1165</v>
      </c>
      <c r="B5" t="s">
        <v>1166</v>
      </c>
      <c r="C5" s="5">
        <v>41788</v>
      </c>
    </row>
    <row r="6" spans="1:3" x14ac:dyDescent="0.25">
      <c r="A6" t="s">
        <v>1164</v>
      </c>
      <c r="B6" t="s">
        <v>1139</v>
      </c>
      <c r="C6" s="5">
        <v>41905</v>
      </c>
    </row>
    <row r="8" spans="1:3" x14ac:dyDescent="0.25">
      <c r="A8" s="4" t="s">
        <v>1419</v>
      </c>
    </row>
    <row r="9" spans="1:3" x14ac:dyDescent="0.25">
      <c r="A9" s="4" t="s">
        <v>1420</v>
      </c>
    </row>
  </sheetData>
  <sortState ref="A1:C5">
    <sortCondition ref="C1:C5"/>
  </sortState>
  <hyperlinks>
    <hyperlink ref="A8" location="SOURCES!A1" display="BACK"/>
    <hyperlink ref="A9" location="INTRODUCTION!A1" display="BACK TO INTRODUCTION"/>
  </hyperlinks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sqref="A1:C1"/>
    </sheetView>
  </sheetViews>
  <sheetFormatPr defaultRowHeight="15" x14ac:dyDescent="0.25"/>
  <cols>
    <col min="1" max="1" width="72.28515625" customWidth="1"/>
    <col min="3" max="3" width="9.71093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1171</v>
      </c>
      <c r="B2" t="s">
        <v>1172</v>
      </c>
      <c r="C2" s="5">
        <v>41876</v>
      </c>
    </row>
    <row r="3" spans="1:3" x14ac:dyDescent="0.25">
      <c r="A3" t="s">
        <v>1169</v>
      </c>
      <c r="B3" t="s">
        <v>1170</v>
      </c>
      <c r="C3" s="5">
        <v>41905</v>
      </c>
    </row>
    <row r="4" spans="1:3" x14ac:dyDescent="0.25">
      <c r="A4" t="s">
        <v>1167</v>
      </c>
      <c r="B4" t="s">
        <v>1168</v>
      </c>
      <c r="C4" s="5">
        <v>41906</v>
      </c>
    </row>
    <row r="6" spans="1:3" x14ac:dyDescent="0.25">
      <c r="A6" s="4" t="s">
        <v>1419</v>
      </c>
    </row>
    <row r="7" spans="1:3" x14ac:dyDescent="0.25">
      <c r="A7" s="4" t="s">
        <v>1420</v>
      </c>
    </row>
  </sheetData>
  <sortState ref="A1:C3">
    <sortCondition ref="C1:C3"/>
  </sortState>
  <hyperlinks>
    <hyperlink ref="A6" location="SOURCES!A1" display="BACK"/>
    <hyperlink ref="A7" location="INTRODUCTION!A1" display="BACK TO INTRODUCTION"/>
  </hyperlinks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sqref="A1:C1"/>
    </sheetView>
  </sheetViews>
  <sheetFormatPr defaultRowHeight="15" x14ac:dyDescent="0.25"/>
  <cols>
    <col min="1" max="1" width="103.140625" customWidth="1"/>
    <col min="3" max="3" width="9.71093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1174</v>
      </c>
      <c r="B2" t="s">
        <v>1175</v>
      </c>
      <c r="C2" s="5">
        <v>41701</v>
      </c>
    </row>
    <row r="3" spans="1:3" x14ac:dyDescent="0.25">
      <c r="A3" t="s">
        <v>1083</v>
      </c>
      <c r="B3" t="s">
        <v>1084</v>
      </c>
      <c r="C3" s="5">
        <v>41740</v>
      </c>
    </row>
    <row r="4" spans="1:3" x14ac:dyDescent="0.25">
      <c r="A4" t="s">
        <v>1176</v>
      </c>
      <c r="B4" t="s">
        <v>1177</v>
      </c>
      <c r="C4" s="5">
        <v>41891</v>
      </c>
    </row>
    <row r="5" spans="1:3" x14ac:dyDescent="0.25">
      <c r="A5" t="s">
        <v>1173</v>
      </c>
      <c r="B5" t="s">
        <v>1139</v>
      </c>
      <c r="C5" s="5">
        <v>41905</v>
      </c>
    </row>
    <row r="7" spans="1:3" x14ac:dyDescent="0.25">
      <c r="A7" s="4" t="s">
        <v>1419</v>
      </c>
    </row>
    <row r="8" spans="1:3" x14ac:dyDescent="0.25">
      <c r="A8" s="4" t="s">
        <v>1420</v>
      </c>
    </row>
  </sheetData>
  <sortState ref="A1:C4">
    <sortCondition ref="C1:C4"/>
  </sortState>
  <hyperlinks>
    <hyperlink ref="A7" location="SOURCES!A1" display="BACK"/>
    <hyperlink ref="A8" location="INTRODUCTION!A1" display="BACK TO INTRODUCTION"/>
  </hyperlinks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A8" sqref="A8"/>
    </sheetView>
  </sheetViews>
  <sheetFormatPr defaultRowHeight="15" x14ac:dyDescent="0.25"/>
  <cols>
    <col min="1" max="1" width="113.42578125" customWidth="1"/>
    <col min="3" max="3" width="10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1180</v>
      </c>
      <c r="B2" t="s">
        <v>1181</v>
      </c>
      <c r="C2" s="5">
        <v>41598</v>
      </c>
    </row>
    <row r="3" spans="1:3" x14ac:dyDescent="0.25">
      <c r="A3" t="s">
        <v>1178</v>
      </c>
      <c r="B3" t="s">
        <v>1179</v>
      </c>
      <c r="C3" s="5">
        <v>41836</v>
      </c>
    </row>
    <row r="4" spans="1:3" x14ac:dyDescent="0.25">
      <c r="A4" t="s">
        <v>1182</v>
      </c>
      <c r="B4" t="s">
        <v>1183</v>
      </c>
      <c r="C4" s="5">
        <v>41905</v>
      </c>
    </row>
    <row r="5" spans="1:3" x14ac:dyDescent="0.25">
      <c r="A5" t="s">
        <v>1184</v>
      </c>
      <c r="B5" t="s">
        <v>1139</v>
      </c>
      <c r="C5" s="5">
        <v>41905</v>
      </c>
    </row>
    <row r="6" spans="1:3" x14ac:dyDescent="0.25">
      <c r="A6" t="s">
        <v>1185</v>
      </c>
      <c r="B6" t="s">
        <v>1139</v>
      </c>
      <c r="C6" s="5">
        <v>41905</v>
      </c>
    </row>
    <row r="8" spans="1:3" x14ac:dyDescent="0.25">
      <c r="A8" s="4" t="s">
        <v>1419</v>
      </c>
    </row>
    <row r="9" spans="1:3" x14ac:dyDescent="0.25">
      <c r="A9" s="4" t="s">
        <v>1420</v>
      </c>
    </row>
  </sheetData>
  <sortState ref="A1:C5">
    <sortCondition ref="C1:C5"/>
  </sortState>
  <hyperlinks>
    <hyperlink ref="A8" location="SOURCES!A1" display="BACK"/>
    <hyperlink ref="A9" location="INTRODUCTION!A1" display="BACK TO INTRODUCTION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sqref="A1:C1"/>
    </sheetView>
  </sheetViews>
  <sheetFormatPr defaultRowHeight="15" x14ac:dyDescent="0.25"/>
  <cols>
    <col min="1" max="1" width="71.42578125" customWidth="1"/>
    <col min="3" max="3" width="9.855468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52</v>
      </c>
      <c r="B2" t="s">
        <v>51</v>
      </c>
      <c r="C2" s="5">
        <v>41719</v>
      </c>
    </row>
    <row r="3" spans="1:3" x14ac:dyDescent="0.25">
      <c r="A3" t="s">
        <v>55</v>
      </c>
      <c r="B3" t="s">
        <v>56</v>
      </c>
      <c r="C3" s="5">
        <v>41723</v>
      </c>
    </row>
    <row r="4" spans="1:3" x14ac:dyDescent="0.25">
      <c r="A4" t="s">
        <v>49</v>
      </c>
      <c r="B4" t="s">
        <v>50</v>
      </c>
      <c r="C4" s="5">
        <v>41835</v>
      </c>
    </row>
    <row r="5" spans="1:3" x14ac:dyDescent="0.25">
      <c r="A5" t="s">
        <v>53</v>
      </c>
      <c r="B5" t="s">
        <v>54</v>
      </c>
      <c r="C5" s="5">
        <v>41858</v>
      </c>
    </row>
    <row r="6" spans="1:3" x14ac:dyDescent="0.25">
      <c r="A6" t="s">
        <v>57</v>
      </c>
      <c r="B6" t="s">
        <v>58</v>
      </c>
      <c r="C6" s="5">
        <v>41858</v>
      </c>
    </row>
    <row r="7" spans="1:3" x14ac:dyDescent="0.25">
      <c r="A7" t="s">
        <v>59</v>
      </c>
      <c r="B7" t="s">
        <v>60</v>
      </c>
      <c r="C7" s="5">
        <v>41873</v>
      </c>
    </row>
    <row r="9" spans="1:3" x14ac:dyDescent="0.25">
      <c r="A9" s="4" t="s">
        <v>1419</v>
      </c>
    </row>
    <row r="10" spans="1:3" x14ac:dyDescent="0.25">
      <c r="A10" s="4" t="s">
        <v>1420</v>
      </c>
    </row>
  </sheetData>
  <sortState ref="A1:C6">
    <sortCondition ref="C1:C6"/>
  </sortState>
  <hyperlinks>
    <hyperlink ref="A9" location="SOURCES!A1" display="BACK"/>
    <hyperlink ref="A10" location="INTRODUCTION!A1" display="BACK TO INTRODUCTION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sqref="A1:C1"/>
    </sheetView>
  </sheetViews>
  <sheetFormatPr defaultRowHeight="15" x14ac:dyDescent="0.25"/>
  <cols>
    <col min="1" max="1" width="91.140625" customWidth="1"/>
    <col min="3" max="3" width="10.14062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79</v>
      </c>
      <c r="B2" t="s">
        <v>80</v>
      </c>
      <c r="C2" s="5">
        <v>41702</v>
      </c>
    </row>
    <row r="3" spans="1:3" x14ac:dyDescent="0.25">
      <c r="A3" t="s">
        <v>77</v>
      </c>
      <c r="B3" t="s">
        <v>78</v>
      </c>
      <c r="C3" s="5">
        <v>41704</v>
      </c>
    </row>
    <row r="4" spans="1:3" x14ac:dyDescent="0.25">
      <c r="A4" t="s">
        <v>83</v>
      </c>
      <c r="B4" t="s">
        <v>84</v>
      </c>
      <c r="C4" s="5">
        <v>41706</v>
      </c>
    </row>
    <row r="5" spans="1:3" x14ac:dyDescent="0.25">
      <c r="A5" t="s">
        <v>71</v>
      </c>
      <c r="B5" t="s">
        <v>72</v>
      </c>
      <c r="C5" s="5">
        <v>41723</v>
      </c>
    </row>
    <row r="6" spans="1:3" x14ac:dyDescent="0.25">
      <c r="A6" t="s">
        <v>61</v>
      </c>
      <c r="B6" t="s">
        <v>62</v>
      </c>
      <c r="C6" s="5">
        <v>41763</v>
      </c>
    </row>
    <row r="7" spans="1:3" x14ac:dyDescent="0.25">
      <c r="A7" t="s">
        <v>69</v>
      </c>
      <c r="B7" t="s">
        <v>70</v>
      </c>
      <c r="C7" s="5">
        <v>41783</v>
      </c>
    </row>
    <row r="8" spans="1:3" x14ac:dyDescent="0.25">
      <c r="A8" t="s">
        <v>73</v>
      </c>
      <c r="B8" t="s">
        <v>74</v>
      </c>
      <c r="C8" s="5">
        <v>41831</v>
      </c>
    </row>
    <row r="9" spans="1:3" x14ac:dyDescent="0.25">
      <c r="A9" t="s">
        <v>81</v>
      </c>
      <c r="B9" t="s">
        <v>82</v>
      </c>
      <c r="C9" s="5">
        <v>41857</v>
      </c>
    </row>
    <row r="10" spans="1:3" x14ac:dyDescent="0.25">
      <c r="A10" t="s">
        <v>63</v>
      </c>
      <c r="B10" t="s">
        <v>64</v>
      </c>
      <c r="C10" s="5">
        <v>41879</v>
      </c>
    </row>
    <row r="11" spans="1:3" x14ac:dyDescent="0.25">
      <c r="A11" t="s">
        <v>67</v>
      </c>
      <c r="B11" t="s">
        <v>68</v>
      </c>
      <c r="C11" s="5">
        <v>41879</v>
      </c>
    </row>
    <row r="12" spans="1:3" x14ac:dyDescent="0.25">
      <c r="A12" t="s">
        <v>65</v>
      </c>
      <c r="B12" t="s">
        <v>66</v>
      </c>
      <c r="C12" s="5">
        <v>41880</v>
      </c>
    </row>
    <row r="13" spans="1:3" x14ac:dyDescent="0.25">
      <c r="A13" t="s">
        <v>75</v>
      </c>
      <c r="B13" t="s">
        <v>76</v>
      </c>
      <c r="C13" s="5">
        <v>41900</v>
      </c>
    </row>
    <row r="15" spans="1:3" x14ac:dyDescent="0.25">
      <c r="A15" s="4" t="s">
        <v>1419</v>
      </c>
    </row>
    <row r="16" spans="1:3" x14ac:dyDescent="0.25">
      <c r="A16" s="4" t="s">
        <v>1420</v>
      </c>
    </row>
  </sheetData>
  <sortState ref="A1:C12">
    <sortCondition ref="C1:C12"/>
  </sortState>
  <hyperlinks>
    <hyperlink ref="A15" location="SOURCES!A1" display="BACK"/>
    <hyperlink ref="A16" location="INTRODUCTION!A1" display="BACK TO INTRODUCTION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C1"/>
    </sheetView>
  </sheetViews>
  <sheetFormatPr defaultRowHeight="15" x14ac:dyDescent="0.25"/>
  <cols>
    <col min="1" max="1" width="73.28515625" customWidth="1"/>
    <col min="3" max="3" width="10.14062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93</v>
      </c>
      <c r="B2" t="s">
        <v>94</v>
      </c>
      <c r="C2" s="5">
        <v>41701</v>
      </c>
    </row>
    <row r="3" spans="1:3" x14ac:dyDescent="0.25">
      <c r="A3" t="s">
        <v>85</v>
      </c>
      <c r="B3" t="s">
        <v>86</v>
      </c>
      <c r="C3" s="5">
        <v>41702</v>
      </c>
    </row>
    <row r="4" spans="1:3" x14ac:dyDescent="0.25">
      <c r="A4" t="s">
        <v>101</v>
      </c>
      <c r="B4" t="s">
        <v>102</v>
      </c>
      <c r="C4" s="5">
        <v>41713</v>
      </c>
    </row>
    <row r="5" spans="1:3" x14ac:dyDescent="0.25">
      <c r="A5" t="s">
        <v>99</v>
      </c>
      <c r="B5" t="s">
        <v>100</v>
      </c>
      <c r="C5" s="5">
        <v>41719</v>
      </c>
    </row>
    <row r="6" spans="1:3" x14ac:dyDescent="0.25">
      <c r="A6" t="s">
        <v>97</v>
      </c>
      <c r="B6" t="s">
        <v>98</v>
      </c>
      <c r="C6" s="5">
        <v>41757</v>
      </c>
    </row>
    <row r="7" spans="1:3" x14ac:dyDescent="0.25">
      <c r="A7" t="s">
        <v>89</v>
      </c>
      <c r="B7" t="s">
        <v>90</v>
      </c>
      <c r="C7" s="5">
        <v>41781</v>
      </c>
    </row>
    <row r="8" spans="1:3" x14ac:dyDescent="0.25">
      <c r="A8" t="s">
        <v>91</v>
      </c>
      <c r="B8" t="s">
        <v>92</v>
      </c>
      <c r="C8" s="5">
        <v>41811</v>
      </c>
    </row>
    <row r="9" spans="1:3" x14ac:dyDescent="0.25">
      <c r="A9" t="s">
        <v>87</v>
      </c>
      <c r="B9" t="s">
        <v>88</v>
      </c>
      <c r="C9" s="5">
        <v>41862</v>
      </c>
    </row>
    <row r="10" spans="1:3" x14ac:dyDescent="0.25">
      <c r="A10" t="s">
        <v>95</v>
      </c>
      <c r="B10" t="s">
        <v>96</v>
      </c>
      <c r="C10" s="5">
        <v>41889</v>
      </c>
    </row>
    <row r="11" spans="1:3" x14ac:dyDescent="0.25">
      <c r="A11" t="s">
        <v>103</v>
      </c>
      <c r="B11" t="s">
        <v>104</v>
      </c>
      <c r="C11" s="5">
        <v>41925</v>
      </c>
    </row>
    <row r="13" spans="1:3" x14ac:dyDescent="0.25">
      <c r="A13" s="4" t="s">
        <v>1419</v>
      </c>
    </row>
    <row r="14" spans="1:3" x14ac:dyDescent="0.25">
      <c r="A14" s="4" t="s">
        <v>1420</v>
      </c>
    </row>
  </sheetData>
  <sortState ref="A1:C10">
    <sortCondition ref="C1:C10"/>
  </sortState>
  <hyperlinks>
    <hyperlink ref="A13" location="SOURCES!A1" display="BACK"/>
    <hyperlink ref="A14" location="INTRODUCTION!A1" display="BACK TO INTRODUCTION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A13" sqref="A13"/>
    </sheetView>
  </sheetViews>
  <sheetFormatPr defaultRowHeight="15" x14ac:dyDescent="0.25"/>
  <cols>
    <col min="1" max="1" width="72.5703125" customWidth="1"/>
    <col min="3" max="3" width="10.14062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113</v>
      </c>
      <c r="B2" t="s">
        <v>114</v>
      </c>
      <c r="C2" s="5">
        <v>41706</v>
      </c>
    </row>
    <row r="3" spans="1:3" x14ac:dyDescent="0.25">
      <c r="A3" t="s">
        <v>107</v>
      </c>
      <c r="B3" t="s">
        <v>108</v>
      </c>
      <c r="C3" s="5">
        <v>41716</v>
      </c>
    </row>
    <row r="4" spans="1:3" x14ac:dyDescent="0.25">
      <c r="A4" t="s">
        <v>121</v>
      </c>
      <c r="B4" t="s">
        <v>122</v>
      </c>
      <c r="C4" s="5">
        <v>41764</v>
      </c>
    </row>
    <row r="5" spans="1:3" x14ac:dyDescent="0.25">
      <c r="A5" t="s">
        <v>119</v>
      </c>
      <c r="B5" t="s">
        <v>120</v>
      </c>
      <c r="C5" s="5">
        <v>41769</v>
      </c>
    </row>
    <row r="6" spans="1:3" x14ac:dyDescent="0.25">
      <c r="A6" t="s">
        <v>109</v>
      </c>
      <c r="B6" t="s">
        <v>110</v>
      </c>
      <c r="C6" s="5">
        <v>41842</v>
      </c>
    </row>
    <row r="7" spans="1:3" x14ac:dyDescent="0.25">
      <c r="A7" t="s">
        <v>115</v>
      </c>
      <c r="B7" t="s">
        <v>116</v>
      </c>
      <c r="C7" s="5">
        <v>41844</v>
      </c>
    </row>
    <row r="8" spans="1:3" x14ac:dyDescent="0.25">
      <c r="A8" t="s">
        <v>117</v>
      </c>
      <c r="B8" t="s">
        <v>118</v>
      </c>
      <c r="C8" s="5">
        <v>41868</v>
      </c>
    </row>
    <row r="9" spans="1:3" x14ac:dyDescent="0.25">
      <c r="A9" t="s">
        <v>123</v>
      </c>
      <c r="B9" t="s">
        <v>124</v>
      </c>
      <c r="C9" s="5">
        <v>41879</v>
      </c>
    </row>
    <row r="10" spans="1:3" x14ac:dyDescent="0.25">
      <c r="A10" t="s">
        <v>105</v>
      </c>
      <c r="B10" t="s">
        <v>106</v>
      </c>
      <c r="C10" s="5">
        <v>41885</v>
      </c>
    </row>
    <row r="11" spans="1:3" x14ac:dyDescent="0.25">
      <c r="A11" t="s">
        <v>111</v>
      </c>
      <c r="B11" t="s">
        <v>112</v>
      </c>
      <c r="C11" s="5">
        <v>41923</v>
      </c>
    </row>
    <row r="13" spans="1:3" x14ac:dyDescent="0.25">
      <c r="A13" s="4" t="s">
        <v>1419</v>
      </c>
    </row>
    <row r="14" spans="1:3" x14ac:dyDescent="0.25">
      <c r="A14" s="4" t="s">
        <v>1420</v>
      </c>
    </row>
  </sheetData>
  <sortState ref="A1:C10">
    <sortCondition ref="C1:C10"/>
  </sortState>
  <hyperlinks>
    <hyperlink ref="A13" location="SOURCES!A1" display="BACK"/>
    <hyperlink ref="A14" location="INTRODUCTION!A1" display="BACK TO INTRODUCTION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sqref="A1:C1"/>
    </sheetView>
  </sheetViews>
  <sheetFormatPr defaultRowHeight="15" x14ac:dyDescent="0.25"/>
  <cols>
    <col min="1" max="1" width="76" customWidth="1"/>
    <col min="3" max="3" width="10.14062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138</v>
      </c>
      <c r="B2" t="s">
        <v>139</v>
      </c>
      <c r="C2" s="5">
        <v>41708</v>
      </c>
    </row>
    <row r="3" spans="1:3" x14ac:dyDescent="0.25">
      <c r="A3" t="s">
        <v>127</v>
      </c>
      <c r="B3" t="s">
        <v>128</v>
      </c>
      <c r="C3" s="5">
        <v>41785</v>
      </c>
    </row>
    <row r="4" spans="1:3" x14ac:dyDescent="0.25">
      <c r="A4" t="s">
        <v>136</v>
      </c>
      <c r="B4" t="s">
        <v>137</v>
      </c>
      <c r="C4" s="5">
        <v>41848</v>
      </c>
    </row>
    <row r="5" spans="1:3" x14ac:dyDescent="0.25">
      <c r="A5" t="s">
        <v>129</v>
      </c>
      <c r="B5" t="s">
        <v>130</v>
      </c>
      <c r="C5" s="5">
        <v>41851</v>
      </c>
    </row>
    <row r="6" spans="1:3" x14ac:dyDescent="0.25">
      <c r="A6" t="s">
        <v>133</v>
      </c>
      <c r="B6" t="s">
        <v>133</v>
      </c>
      <c r="C6" s="5">
        <v>41859</v>
      </c>
    </row>
    <row r="7" spans="1:3" x14ac:dyDescent="0.25">
      <c r="A7" t="s">
        <v>125</v>
      </c>
      <c r="B7" t="s">
        <v>126</v>
      </c>
      <c r="C7" s="5">
        <v>41860</v>
      </c>
    </row>
    <row r="8" spans="1:3" x14ac:dyDescent="0.25">
      <c r="A8" t="s">
        <v>144</v>
      </c>
      <c r="B8" t="s">
        <v>145</v>
      </c>
      <c r="C8" s="5">
        <v>41868</v>
      </c>
    </row>
    <row r="9" spans="1:3" x14ac:dyDescent="0.25">
      <c r="A9" t="s">
        <v>134</v>
      </c>
      <c r="B9" t="s">
        <v>135</v>
      </c>
      <c r="C9" s="5">
        <v>41883</v>
      </c>
    </row>
    <row r="10" spans="1:3" x14ac:dyDescent="0.25">
      <c r="A10" t="s">
        <v>131</v>
      </c>
      <c r="B10" t="s">
        <v>132</v>
      </c>
      <c r="C10" s="5">
        <v>41904</v>
      </c>
    </row>
    <row r="11" spans="1:3" x14ac:dyDescent="0.25">
      <c r="A11" t="s">
        <v>140</v>
      </c>
      <c r="B11" t="s">
        <v>141</v>
      </c>
      <c r="C11" s="5">
        <v>41910</v>
      </c>
    </row>
    <row r="12" spans="1:3" x14ac:dyDescent="0.25">
      <c r="A12" t="s">
        <v>142</v>
      </c>
      <c r="B12" t="s">
        <v>143</v>
      </c>
      <c r="C12" s="5">
        <v>41929</v>
      </c>
    </row>
    <row r="14" spans="1:3" x14ac:dyDescent="0.25">
      <c r="A14" s="4" t="s">
        <v>1419</v>
      </c>
    </row>
    <row r="15" spans="1:3" x14ac:dyDescent="0.25">
      <c r="A15" s="4" t="s">
        <v>1420</v>
      </c>
    </row>
  </sheetData>
  <sortState ref="A1:C11">
    <sortCondition ref="C1:C11"/>
  </sortState>
  <hyperlinks>
    <hyperlink ref="A14" location="SOURCES!A1" display="BACK"/>
    <hyperlink ref="A15" location="INTRODUCTION!A1" display="BACK TO INTRODUCTION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1"/>
  <sheetViews>
    <sheetView zoomScale="70" zoomScaleNormal="70" workbookViewId="0">
      <selection activeCell="S24" sqref="S24"/>
    </sheetView>
  </sheetViews>
  <sheetFormatPr defaultRowHeight="15" x14ac:dyDescent="0.25"/>
  <cols>
    <col min="1" max="1" width="22.5703125" style="3" customWidth="1"/>
    <col min="2" max="2" width="11.5703125" style="3" customWidth="1"/>
    <col min="3" max="3" width="11" style="3" customWidth="1"/>
    <col min="4" max="4" width="8.140625" style="3" customWidth="1"/>
    <col min="5" max="5" width="11.28515625" style="3" customWidth="1"/>
    <col min="6" max="6" width="8" style="3" customWidth="1"/>
    <col min="7" max="7" width="9.140625" style="3"/>
    <col min="8" max="8" width="9.85546875" style="3" customWidth="1"/>
    <col min="9" max="9" width="9.140625" style="3"/>
    <col min="10" max="10" width="11.42578125" style="3" customWidth="1"/>
    <col min="11" max="11" width="7.140625" style="3" customWidth="1"/>
    <col min="12" max="12" width="8" style="3" customWidth="1"/>
    <col min="13" max="14" width="9.140625" style="3"/>
    <col min="15" max="16" width="13.140625" style="3" customWidth="1"/>
    <col min="17" max="17" width="13.42578125" style="3" customWidth="1"/>
    <col min="18" max="22" width="9.140625" style="3"/>
    <col min="23" max="23" width="13.28515625" style="3" customWidth="1"/>
    <col min="24" max="16384" width="9.140625" style="3"/>
  </cols>
  <sheetData>
    <row r="1" spans="1:22" s="20" customFormat="1" x14ac:dyDescent="0.25">
      <c r="A1" s="19"/>
      <c r="B1" s="83" t="s">
        <v>0</v>
      </c>
      <c r="C1" s="84" t="s">
        <v>1</v>
      </c>
      <c r="D1" s="84" t="s">
        <v>2</v>
      </c>
      <c r="E1" s="84" t="s">
        <v>3</v>
      </c>
      <c r="F1" s="84" t="s">
        <v>4</v>
      </c>
      <c r="G1" s="84" t="s">
        <v>5</v>
      </c>
      <c r="H1" s="84" t="s">
        <v>6</v>
      </c>
      <c r="I1" s="84" t="s">
        <v>7</v>
      </c>
      <c r="J1" s="84" t="s">
        <v>8</v>
      </c>
      <c r="K1" s="84" t="s">
        <v>9</v>
      </c>
      <c r="L1" s="84" t="s">
        <v>10</v>
      </c>
      <c r="M1" s="84" t="s">
        <v>11</v>
      </c>
      <c r="N1" s="86" t="s">
        <v>12</v>
      </c>
      <c r="O1" s="84" t="s">
        <v>13</v>
      </c>
      <c r="P1" s="84" t="s">
        <v>14</v>
      </c>
      <c r="Q1" s="84" t="s">
        <v>15</v>
      </c>
      <c r="R1" s="84" t="s">
        <v>16</v>
      </c>
      <c r="S1" s="84" t="s">
        <v>17</v>
      </c>
      <c r="T1" s="85" t="s">
        <v>18</v>
      </c>
    </row>
    <row r="2" spans="1:22" x14ac:dyDescent="0.25">
      <c r="A2" s="25" t="s">
        <v>1372</v>
      </c>
      <c r="B2" s="25">
        <v>1</v>
      </c>
      <c r="C2" s="26"/>
      <c r="D2" s="26">
        <v>1</v>
      </c>
      <c r="E2" s="26"/>
      <c r="F2" s="26">
        <v>4</v>
      </c>
      <c r="G2" s="26"/>
      <c r="H2" s="26"/>
      <c r="I2" s="26">
        <v>3</v>
      </c>
      <c r="J2" s="26"/>
      <c r="K2" s="26"/>
      <c r="L2" s="26"/>
      <c r="M2" s="26"/>
      <c r="N2" s="26"/>
      <c r="O2" s="26"/>
      <c r="P2" s="26">
        <v>1</v>
      </c>
      <c r="Q2" s="26"/>
      <c r="R2" s="26"/>
      <c r="S2" s="26"/>
      <c r="T2" s="27"/>
      <c r="V2" s="20"/>
    </row>
    <row r="3" spans="1:22" x14ac:dyDescent="0.25">
      <c r="A3" s="25" t="s">
        <v>1373</v>
      </c>
      <c r="B3" s="25">
        <v>2</v>
      </c>
      <c r="C3" s="26"/>
      <c r="D3" s="26">
        <v>1</v>
      </c>
      <c r="E3" s="26"/>
      <c r="F3" s="26">
        <v>2</v>
      </c>
      <c r="G3" s="26">
        <v>1</v>
      </c>
      <c r="H3" s="26"/>
      <c r="I3" s="26"/>
      <c r="J3" s="26"/>
      <c r="K3" s="26"/>
      <c r="L3" s="26"/>
      <c r="M3" s="26"/>
      <c r="N3" s="26"/>
      <c r="O3" s="26"/>
      <c r="P3" s="26"/>
      <c r="Q3" s="26"/>
      <c r="R3" s="26">
        <v>1</v>
      </c>
      <c r="S3" s="26"/>
      <c r="T3" s="27"/>
    </row>
    <row r="4" spans="1:22" x14ac:dyDescent="0.25">
      <c r="A4" s="2"/>
      <c r="B4" s="2"/>
      <c r="T4" s="24"/>
    </row>
    <row r="5" spans="1:22" x14ac:dyDescent="0.25">
      <c r="A5" s="2"/>
      <c r="B5" s="2"/>
      <c r="T5" s="24"/>
    </row>
    <row r="6" spans="1:22" x14ac:dyDescent="0.25">
      <c r="A6" s="21" t="s">
        <v>1374</v>
      </c>
      <c r="B6" s="21"/>
      <c r="C6" s="22">
        <v>1</v>
      </c>
      <c r="D6" s="22"/>
      <c r="E6" s="22">
        <v>3</v>
      </c>
      <c r="F6" s="22"/>
      <c r="G6" s="22">
        <v>5</v>
      </c>
      <c r="H6" s="100">
        <v>3</v>
      </c>
      <c r="I6" s="22"/>
      <c r="J6" s="22"/>
      <c r="K6" s="22">
        <v>1</v>
      </c>
      <c r="L6" s="22"/>
      <c r="M6" s="22"/>
      <c r="N6" s="22"/>
      <c r="O6" s="22"/>
      <c r="P6" s="22"/>
      <c r="Q6" s="22"/>
      <c r="R6" s="22">
        <v>2</v>
      </c>
      <c r="S6" s="22">
        <v>5</v>
      </c>
      <c r="T6" s="23">
        <v>6</v>
      </c>
    </row>
    <row r="7" spans="1:22" x14ac:dyDescent="0.25">
      <c r="A7" s="101" t="s">
        <v>1375</v>
      </c>
      <c r="B7" s="21"/>
      <c r="C7" s="22">
        <v>4</v>
      </c>
      <c r="D7" s="22"/>
      <c r="E7" s="22">
        <v>4</v>
      </c>
      <c r="F7" s="22"/>
      <c r="G7" s="22">
        <v>1</v>
      </c>
      <c r="H7" s="100">
        <v>1</v>
      </c>
      <c r="I7" s="22"/>
      <c r="J7" s="22"/>
      <c r="K7" s="22">
        <v>1</v>
      </c>
      <c r="L7" s="22">
        <v>3</v>
      </c>
      <c r="M7" s="22"/>
      <c r="N7" s="22"/>
      <c r="O7" s="22"/>
      <c r="P7" s="22"/>
      <c r="Q7" s="22"/>
      <c r="R7" s="22"/>
      <c r="S7" s="22">
        <v>2</v>
      </c>
      <c r="T7" s="23">
        <v>5</v>
      </c>
    </row>
    <row r="8" spans="1:22" x14ac:dyDescent="0.25">
      <c r="A8" s="2"/>
      <c r="B8" s="2"/>
      <c r="T8" s="24"/>
    </row>
    <row r="9" spans="1:22" x14ac:dyDescent="0.25">
      <c r="A9" s="28" t="s">
        <v>1376</v>
      </c>
      <c r="B9" s="95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30"/>
    </row>
    <row r="10" spans="1:22" x14ac:dyDescent="0.25">
      <c r="A10" s="25" t="s">
        <v>1372</v>
      </c>
      <c r="B10" s="98">
        <f>-0.25*B2</f>
        <v>-0.25</v>
      </c>
      <c r="C10" s="26">
        <f t="shared" ref="C10:T10" si="0">-0.25*C2</f>
        <v>0</v>
      </c>
      <c r="D10" s="26">
        <f t="shared" si="0"/>
        <v>-0.25</v>
      </c>
      <c r="E10" s="26">
        <f t="shared" si="0"/>
        <v>0</v>
      </c>
      <c r="F10" s="26">
        <f t="shared" si="0"/>
        <v>-1</v>
      </c>
      <c r="G10" s="26">
        <f t="shared" si="0"/>
        <v>0</v>
      </c>
      <c r="H10" s="26">
        <f t="shared" si="0"/>
        <v>0</v>
      </c>
      <c r="I10" s="26">
        <f t="shared" si="0"/>
        <v>-0.75</v>
      </c>
      <c r="J10" s="26">
        <f t="shared" si="0"/>
        <v>0</v>
      </c>
      <c r="K10" s="26">
        <f t="shared" si="0"/>
        <v>0</v>
      </c>
      <c r="L10" s="26">
        <f t="shared" si="0"/>
        <v>0</v>
      </c>
      <c r="M10" s="26">
        <f t="shared" si="0"/>
        <v>0</v>
      </c>
      <c r="N10" s="26">
        <f t="shared" si="0"/>
        <v>0</v>
      </c>
      <c r="O10" s="26">
        <f t="shared" si="0"/>
        <v>0</v>
      </c>
      <c r="P10" s="26">
        <f t="shared" si="0"/>
        <v>-0.25</v>
      </c>
      <c r="Q10" s="26">
        <f t="shared" si="0"/>
        <v>0</v>
      </c>
      <c r="R10" s="26">
        <f t="shared" si="0"/>
        <v>0</v>
      </c>
      <c r="S10" s="26">
        <f t="shared" si="0"/>
        <v>0</v>
      </c>
      <c r="T10" s="27">
        <f t="shared" si="0"/>
        <v>0</v>
      </c>
    </row>
    <row r="11" spans="1:22" x14ac:dyDescent="0.25">
      <c r="A11" s="25" t="s">
        <v>1373</v>
      </c>
      <c r="B11" s="98">
        <f>-0.5*B3</f>
        <v>-1</v>
      </c>
      <c r="C11" s="26">
        <f t="shared" ref="C11:T11" si="1">-0.5*C3</f>
        <v>0</v>
      </c>
      <c r="D11" s="26">
        <f t="shared" si="1"/>
        <v>-0.5</v>
      </c>
      <c r="E11" s="26">
        <f t="shared" si="1"/>
        <v>0</v>
      </c>
      <c r="F11" s="26">
        <f t="shared" si="1"/>
        <v>-1</v>
      </c>
      <c r="G11" s="26">
        <f t="shared" si="1"/>
        <v>-0.5</v>
      </c>
      <c r="H11" s="26">
        <f t="shared" si="1"/>
        <v>0</v>
      </c>
      <c r="I11" s="26">
        <f t="shared" si="1"/>
        <v>0</v>
      </c>
      <c r="J11" s="26">
        <f t="shared" si="1"/>
        <v>0</v>
      </c>
      <c r="K11" s="26">
        <f t="shared" si="1"/>
        <v>0</v>
      </c>
      <c r="L11" s="26">
        <f t="shared" si="1"/>
        <v>0</v>
      </c>
      <c r="M11" s="26">
        <f t="shared" si="1"/>
        <v>0</v>
      </c>
      <c r="N11" s="26">
        <f t="shared" si="1"/>
        <v>0</v>
      </c>
      <c r="O11" s="26">
        <f t="shared" si="1"/>
        <v>0</v>
      </c>
      <c r="P11" s="26">
        <f t="shared" si="1"/>
        <v>0</v>
      </c>
      <c r="Q11" s="26">
        <f t="shared" si="1"/>
        <v>0</v>
      </c>
      <c r="R11" s="26">
        <f t="shared" si="1"/>
        <v>-0.5</v>
      </c>
      <c r="S11" s="26">
        <f t="shared" si="1"/>
        <v>0</v>
      </c>
      <c r="T11" s="27">
        <f t="shared" si="1"/>
        <v>0</v>
      </c>
    </row>
    <row r="12" spans="1:22" x14ac:dyDescent="0.25">
      <c r="A12" s="2"/>
      <c r="B12" s="97"/>
      <c r="T12" s="24"/>
    </row>
    <row r="13" spans="1:22" x14ac:dyDescent="0.25">
      <c r="A13" s="21" t="s">
        <v>1374</v>
      </c>
      <c r="B13" s="96">
        <f>0.25*B6</f>
        <v>0</v>
      </c>
      <c r="C13" s="22">
        <f t="shared" ref="C13:T13" si="2">0.25*C6</f>
        <v>0.25</v>
      </c>
      <c r="D13" s="22">
        <f t="shared" si="2"/>
        <v>0</v>
      </c>
      <c r="E13" s="22">
        <f t="shared" si="2"/>
        <v>0.75</v>
      </c>
      <c r="F13" s="22">
        <f t="shared" si="2"/>
        <v>0</v>
      </c>
      <c r="G13" s="22">
        <f t="shared" si="2"/>
        <v>1.25</v>
      </c>
      <c r="H13" s="22">
        <f t="shared" si="2"/>
        <v>0.75</v>
      </c>
      <c r="I13" s="22">
        <f t="shared" si="2"/>
        <v>0</v>
      </c>
      <c r="J13" s="22">
        <f t="shared" si="2"/>
        <v>0</v>
      </c>
      <c r="K13" s="22">
        <f t="shared" si="2"/>
        <v>0.25</v>
      </c>
      <c r="L13" s="22">
        <f t="shared" si="2"/>
        <v>0</v>
      </c>
      <c r="M13" s="22">
        <f t="shared" si="2"/>
        <v>0</v>
      </c>
      <c r="N13" s="22">
        <f t="shared" si="2"/>
        <v>0</v>
      </c>
      <c r="O13" s="22">
        <f t="shared" si="2"/>
        <v>0</v>
      </c>
      <c r="P13" s="22">
        <f t="shared" si="2"/>
        <v>0</v>
      </c>
      <c r="Q13" s="22">
        <f t="shared" si="2"/>
        <v>0</v>
      </c>
      <c r="R13" s="22">
        <f t="shared" si="2"/>
        <v>0.5</v>
      </c>
      <c r="S13" s="22">
        <f t="shared" si="2"/>
        <v>1.25</v>
      </c>
      <c r="T13" s="23">
        <f t="shared" si="2"/>
        <v>1.5</v>
      </c>
    </row>
    <row r="14" spans="1:22" x14ac:dyDescent="0.25">
      <c r="A14" s="101" t="s">
        <v>1375</v>
      </c>
      <c r="B14" s="96">
        <f>B7</f>
        <v>0</v>
      </c>
      <c r="C14" s="22">
        <f t="shared" ref="C14:T14" si="3">C7</f>
        <v>4</v>
      </c>
      <c r="D14" s="22">
        <f t="shared" si="3"/>
        <v>0</v>
      </c>
      <c r="E14" s="22">
        <f t="shared" si="3"/>
        <v>4</v>
      </c>
      <c r="F14" s="22">
        <f t="shared" si="3"/>
        <v>0</v>
      </c>
      <c r="G14" s="22">
        <f t="shared" si="3"/>
        <v>1</v>
      </c>
      <c r="H14" s="22">
        <f t="shared" si="3"/>
        <v>1</v>
      </c>
      <c r="I14" s="22">
        <f t="shared" si="3"/>
        <v>0</v>
      </c>
      <c r="J14" s="22">
        <f t="shared" si="3"/>
        <v>0</v>
      </c>
      <c r="K14" s="22">
        <f t="shared" si="3"/>
        <v>1</v>
      </c>
      <c r="L14" s="22">
        <f t="shared" si="3"/>
        <v>3</v>
      </c>
      <c r="M14" s="22">
        <f t="shared" si="3"/>
        <v>0</v>
      </c>
      <c r="N14" s="22">
        <f t="shared" si="3"/>
        <v>0</v>
      </c>
      <c r="O14" s="22">
        <f t="shared" si="3"/>
        <v>0</v>
      </c>
      <c r="P14" s="22">
        <f t="shared" si="3"/>
        <v>0</v>
      </c>
      <c r="Q14" s="22">
        <f t="shared" si="3"/>
        <v>0</v>
      </c>
      <c r="R14" s="22">
        <f t="shared" si="3"/>
        <v>0</v>
      </c>
      <c r="S14" s="22">
        <f t="shared" si="3"/>
        <v>2</v>
      </c>
      <c r="T14" s="23">
        <f t="shared" si="3"/>
        <v>5</v>
      </c>
    </row>
    <row r="15" spans="1:22" x14ac:dyDescent="0.25">
      <c r="A15" s="2"/>
      <c r="B15" s="97"/>
      <c r="T15" s="24"/>
    </row>
    <row r="16" spans="1:22" s="12" customFormat="1" ht="15.75" thickBot="1" x14ac:dyDescent="0.3">
      <c r="A16" s="31" t="s">
        <v>1377</v>
      </c>
      <c r="B16" s="99">
        <f>SUM(B10:B14)</f>
        <v>-1.25</v>
      </c>
      <c r="C16" s="32">
        <f t="shared" ref="C16:T16" si="4">SUM(C10:C14)</f>
        <v>4.25</v>
      </c>
      <c r="D16" s="32">
        <f t="shared" si="4"/>
        <v>-0.75</v>
      </c>
      <c r="E16" s="32">
        <f t="shared" si="4"/>
        <v>4.75</v>
      </c>
      <c r="F16" s="32">
        <f t="shared" si="4"/>
        <v>-2</v>
      </c>
      <c r="G16" s="32">
        <f t="shared" si="4"/>
        <v>1.75</v>
      </c>
      <c r="H16" s="32">
        <f t="shared" si="4"/>
        <v>1.75</v>
      </c>
      <c r="I16" s="32">
        <f t="shared" si="4"/>
        <v>-0.75</v>
      </c>
      <c r="J16" s="32">
        <f t="shared" si="4"/>
        <v>0</v>
      </c>
      <c r="K16" s="32">
        <f t="shared" si="4"/>
        <v>1.25</v>
      </c>
      <c r="L16" s="32">
        <f t="shared" si="4"/>
        <v>3</v>
      </c>
      <c r="M16" s="32">
        <f t="shared" si="4"/>
        <v>0</v>
      </c>
      <c r="N16" s="32"/>
      <c r="O16" s="32">
        <f t="shared" si="4"/>
        <v>0</v>
      </c>
      <c r="P16" s="32">
        <f t="shared" si="4"/>
        <v>-0.25</v>
      </c>
      <c r="Q16" s="32">
        <f t="shared" si="4"/>
        <v>0</v>
      </c>
      <c r="R16" s="32">
        <f t="shared" si="4"/>
        <v>0</v>
      </c>
      <c r="S16" s="32">
        <f t="shared" si="4"/>
        <v>3.25</v>
      </c>
      <c r="T16" s="33">
        <f t="shared" si="4"/>
        <v>6.5</v>
      </c>
    </row>
    <row r="19" spans="1:3" ht="15.75" thickBot="1" x14ac:dyDescent="0.3"/>
    <row r="20" spans="1:3" x14ac:dyDescent="0.25">
      <c r="A20" s="34" t="s">
        <v>1378</v>
      </c>
      <c r="B20" s="35" t="s">
        <v>1379</v>
      </c>
      <c r="C20" s="36">
        <v>0.25</v>
      </c>
    </row>
    <row r="21" spans="1:3" x14ac:dyDescent="0.25">
      <c r="A21" s="37"/>
      <c r="B21" s="38" t="s">
        <v>1380</v>
      </c>
      <c r="C21" s="39">
        <v>0.5</v>
      </c>
    </row>
    <row r="22" spans="1:3" ht="15.75" thickBot="1" x14ac:dyDescent="0.3">
      <c r="A22" s="40"/>
      <c r="B22" s="41" t="s">
        <v>1381</v>
      </c>
      <c r="C22" s="42">
        <v>1</v>
      </c>
    </row>
    <row r="25" spans="1:3" x14ac:dyDescent="0.25">
      <c r="A25" s="3" t="s">
        <v>1510</v>
      </c>
    </row>
    <row r="26" spans="1:3" x14ac:dyDescent="0.25">
      <c r="A26" s="3" t="s">
        <v>1430</v>
      </c>
    </row>
    <row r="28" spans="1:3" x14ac:dyDescent="0.25">
      <c r="A28" s="3" t="s">
        <v>1427</v>
      </c>
    </row>
    <row r="29" spans="1:3" x14ac:dyDescent="0.25">
      <c r="A29" s="12" t="s">
        <v>1479</v>
      </c>
    </row>
    <row r="30" spans="1:3" x14ac:dyDescent="0.25">
      <c r="A30" s="12"/>
    </row>
    <row r="31" spans="1:3" x14ac:dyDescent="0.25">
      <c r="A31" s="12" t="s">
        <v>1425</v>
      </c>
    </row>
    <row r="33" spans="1:14" x14ac:dyDescent="0.25">
      <c r="A33" s="12" t="s">
        <v>1426</v>
      </c>
      <c r="K33"/>
    </row>
    <row r="34" spans="1:14" x14ac:dyDescent="0.25">
      <c r="A34" s="12"/>
    </row>
    <row r="35" spans="1:14" x14ac:dyDescent="0.25">
      <c r="A35" s="20" t="s">
        <v>1428</v>
      </c>
      <c r="M35" s="12"/>
    </row>
    <row r="36" spans="1:14" x14ac:dyDescent="0.25">
      <c r="A36" s="12" t="s">
        <v>1429</v>
      </c>
    </row>
    <row r="37" spans="1:14" x14ac:dyDescent="0.25">
      <c r="A37" s="12" t="s">
        <v>1431</v>
      </c>
    </row>
    <row r="38" spans="1:14" x14ac:dyDescent="0.25">
      <c r="A38" s="12" t="s">
        <v>1432</v>
      </c>
    </row>
    <row r="39" spans="1:14" x14ac:dyDescent="0.25">
      <c r="A39" s="12" t="s">
        <v>1522</v>
      </c>
      <c r="N39"/>
    </row>
    <row r="41" spans="1:14" x14ac:dyDescent="0.25">
      <c r="A41" s="12" t="s">
        <v>1382</v>
      </c>
    </row>
  </sheetData>
  <hyperlinks>
    <hyperlink ref="B1" location="'1'!A1" display="Argentina"/>
    <hyperlink ref="C1" location="'2'!A1" display="Australia"/>
    <hyperlink ref="D1" location="'3'!A1" display="Brazil"/>
    <hyperlink ref="E1" location="'4'!A1" display="Canada"/>
    <hyperlink ref="F1" location="'5'!A1" display="China"/>
    <hyperlink ref="G1" location="'6'!A1" display="France"/>
    <hyperlink ref="H1" location="'7'!A1" display="Germany"/>
    <hyperlink ref="I1" location="'8'!A1" display="India"/>
    <hyperlink ref="J1" location="'9'!A1" display="Indonesia"/>
    <hyperlink ref="K1" location="'10'!A1" display="Italy"/>
    <hyperlink ref="L1" location="'11'!A1" display="Japan"/>
    <hyperlink ref="M1" location="'12'!A1" display="Mexico"/>
    <hyperlink ref="O1" location="'14'!A1" display="Saudi Arabia"/>
    <hyperlink ref="P1" location="'15'!A1" display="South Africa"/>
    <hyperlink ref="Q1" location="'16'!A1" display="South Korea"/>
    <hyperlink ref="R1" location="'17'!A1" display="Turkey"/>
    <hyperlink ref="S1" location="'18'!A1" display="UK"/>
    <hyperlink ref="T1" location="'19'!A1" display="USA"/>
  </hyperlinks>
  <pageMargins left="0.7" right="0.7" top="0.75" bottom="0.75" header="0.3" footer="0.3"/>
  <pageSetup scale="5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sqref="A1:C1"/>
    </sheetView>
  </sheetViews>
  <sheetFormatPr defaultRowHeight="15" x14ac:dyDescent="0.25"/>
  <cols>
    <col min="1" max="1" width="62.5703125" customWidth="1"/>
    <col min="3" max="3" width="9.570312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146</v>
      </c>
      <c r="B2" t="s">
        <v>147</v>
      </c>
      <c r="C2" s="5">
        <v>41706</v>
      </c>
    </row>
    <row r="3" spans="1:3" x14ac:dyDescent="0.25">
      <c r="A3" t="s">
        <v>148</v>
      </c>
      <c r="B3" t="s">
        <v>149</v>
      </c>
      <c r="C3" s="5">
        <v>41758</v>
      </c>
    </row>
    <row r="4" spans="1:3" x14ac:dyDescent="0.25">
      <c r="A4" t="s">
        <v>49</v>
      </c>
      <c r="B4" t="s">
        <v>50</v>
      </c>
      <c r="C4" s="5">
        <v>41835</v>
      </c>
    </row>
    <row r="5" spans="1:3" x14ac:dyDescent="0.25">
      <c r="A5" t="s">
        <v>150</v>
      </c>
      <c r="B5" t="s">
        <v>151</v>
      </c>
      <c r="C5" s="5">
        <v>41890</v>
      </c>
    </row>
    <row r="7" spans="1:3" x14ac:dyDescent="0.25">
      <c r="A7" s="4" t="s">
        <v>1419</v>
      </c>
    </row>
    <row r="8" spans="1:3" x14ac:dyDescent="0.25">
      <c r="A8" s="4" t="s">
        <v>1420</v>
      </c>
    </row>
  </sheetData>
  <sortState ref="A1:C4">
    <sortCondition ref="C1:C4"/>
  </sortState>
  <hyperlinks>
    <hyperlink ref="A7" location="SOURCES!A1" display="BACK"/>
    <hyperlink ref="A8" location="INTRODUCTION!A1" display="BACK TO INTRODUCTION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sqref="A1:C1"/>
    </sheetView>
  </sheetViews>
  <sheetFormatPr defaultRowHeight="15" x14ac:dyDescent="0.25"/>
  <cols>
    <col min="1" max="1" width="79.28515625" customWidth="1"/>
    <col min="3" max="3" width="9.855468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152</v>
      </c>
      <c r="B2" t="s">
        <v>153</v>
      </c>
      <c r="C2" s="5">
        <v>41704</v>
      </c>
    </row>
    <row r="3" spans="1:3" x14ac:dyDescent="0.25">
      <c r="A3" t="s">
        <v>156</v>
      </c>
      <c r="B3" t="s">
        <v>157</v>
      </c>
      <c r="C3" s="5">
        <v>41719</v>
      </c>
    </row>
    <row r="4" spans="1:3" x14ac:dyDescent="0.25">
      <c r="A4" t="s">
        <v>154</v>
      </c>
      <c r="B4" t="s">
        <v>155</v>
      </c>
      <c r="C4" s="5">
        <v>41724</v>
      </c>
    </row>
    <row r="6" spans="1:3" x14ac:dyDescent="0.25">
      <c r="A6" s="4" t="s">
        <v>1419</v>
      </c>
    </row>
    <row r="7" spans="1:3" x14ac:dyDescent="0.25">
      <c r="A7" s="4" t="s">
        <v>1420</v>
      </c>
    </row>
  </sheetData>
  <sortState ref="A1:C3">
    <sortCondition ref="C1:C3"/>
  </sortState>
  <hyperlinks>
    <hyperlink ref="A6" location="SOURCES!A1" display="BACK"/>
    <hyperlink ref="A7" location="INTRODUCTION!A1" display="BACK TO INTRODUCTION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sqref="A1:C1"/>
    </sheetView>
  </sheetViews>
  <sheetFormatPr defaultRowHeight="15" x14ac:dyDescent="0.25"/>
  <cols>
    <col min="1" max="1" width="80.5703125" customWidth="1"/>
    <col min="3" max="3" width="10.14062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158</v>
      </c>
      <c r="B2" t="s">
        <v>159</v>
      </c>
      <c r="C2" s="5">
        <v>41700</v>
      </c>
    </row>
    <row r="3" spans="1:3" x14ac:dyDescent="0.25">
      <c r="A3" t="s">
        <v>160</v>
      </c>
      <c r="B3" t="s">
        <v>161</v>
      </c>
      <c r="C3" s="5">
        <v>41718</v>
      </c>
    </row>
    <row r="4" spans="1:3" x14ac:dyDescent="0.25">
      <c r="A4" t="s">
        <v>166</v>
      </c>
      <c r="B4" t="s">
        <v>167</v>
      </c>
      <c r="C4" s="5">
        <v>41784</v>
      </c>
    </row>
    <row r="5" spans="1:3" x14ac:dyDescent="0.25">
      <c r="A5" t="s">
        <v>170</v>
      </c>
      <c r="B5" t="s">
        <v>171</v>
      </c>
      <c r="C5" s="5">
        <v>41816</v>
      </c>
    </row>
    <row r="6" spans="1:3" x14ac:dyDescent="0.25">
      <c r="A6" t="s">
        <v>162</v>
      </c>
      <c r="B6" t="s">
        <v>163</v>
      </c>
      <c r="C6" s="5">
        <v>41845</v>
      </c>
    </row>
    <row r="7" spans="1:3" x14ac:dyDescent="0.25">
      <c r="A7" t="s">
        <v>164</v>
      </c>
      <c r="B7" t="s">
        <v>165</v>
      </c>
      <c r="C7" s="5">
        <v>41863</v>
      </c>
    </row>
    <row r="8" spans="1:3" x14ac:dyDescent="0.25">
      <c r="A8" t="s">
        <v>168</v>
      </c>
      <c r="B8" t="s">
        <v>169</v>
      </c>
      <c r="C8" s="5">
        <v>41929</v>
      </c>
    </row>
    <row r="10" spans="1:3" x14ac:dyDescent="0.25">
      <c r="A10" s="4" t="s">
        <v>1419</v>
      </c>
    </row>
    <row r="11" spans="1:3" x14ac:dyDescent="0.25">
      <c r="A11" s="4" t="s">
        <v>1420</v>
      </c>
    </row>
  </sheetData>
  <sortState ref="A1:C7">
    <sortCondition ref="C1:C7"/>
  </sortState>
  <hyperlinks>
    <hyperlink ref="A10" location="SOURCES!A1" display="BACK"/>
    <hyperlink ref="A11" location="INTRODUCTION!A1" display="BACK TO INTRODUCTION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sqref="A1:C1"/>
    </sheetView>
  </sheetViews>
  <sheetFormatPr defaultRowHeight="15" x14ac:dyDescent="0.25"/>
  <cols>
    <col min="1" max="1" width="74.42578125" customWidth="1"/>
    <col min="3" max="3" width="9.71093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174</v>
      </c>
      <c r="B2" t="s">
        <v>175</v>
      </c>
      <c r="C2" s="5">
        <v>41702</v>
      </c>
    </row>
    <row r="3" spans="1:3" x14ac:dyDescent="0.25">
      <c r="A3" t="s">
        <v>182</v>
      </c>
      <c r="B3" t="s">
        <v>183</v>
      </c>
      <c r="C3" s="5">
        <v>41723</v>
      </c>
    </row>
    <row r="4" spans="1:3" x14ac:dyDescent="0.25">
      <c r="A4" t="s">
        <v>172</v>
      </c>
      <c r="B4" t="s">
        <v>173</v>
      </c>
      <c r="C4" s="5">
        <v>41851</v>
      </c>
    </row>
    <row r="5" spans="1:3" x14ac:dyDescent="0.25">
      <c r="A5" t="s">
        <v>178</v>
      </c>
      <c r="B5" t="s">
        <v>179</v>
      </c>
      <c r="C5" s="5">
        <v>41856</v>
      </c>
    </row>
    <row r="6" spans="1:3" x14ac:dyDescent="0.25">
      <c r="A6" t="s">
        <v>176</v>
      </c>
      <c r="B6" t="s">
        <v>177</v>
      </c>
      <c r="C6" s="5">
        <v>41906</v>
      </c>
    </row>
    <row r="7" spans="1:3" x14ac:dyDescent="0.25">
      <c r="A7" t="s">
        <v>180</v>
      </c>
      <c r="B7" t="s">
        <v>181</v>
      </c>
      <c r="C7" s="5">
        <v>41907</v>
      </c>
    </row>
    <row r="9" spans="1:3" x14ac:dyDescent="0.25">
      <c r="A9" s="4" t="s">
        <v>1419</v>
      </c>
    </row>
    <row r="10" spans="1:3" x14ac:dyDescent="0.25">
      <c r="A10" s="4" t="s">
        <v>1420</v>
      </c>
    </row>
  </sheetData>
  <sortState ref="A1:C6">
    <sortCondition ref="C1:C6"/>
  </sortState>
  <hyperlinks>
    <hyperlink ref="A9" location="SOURCES!A1" display="BACK"/>
    <hyperlink ref="A10" location="INTRODUCTION!A1" display="BACK TO INTRODUCTION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1"/>
    </sheetView>
  </sheetViews>
  <sheetFormatPr defaultRowHeight="15" x14ac:dyDescent="0.25"/>
  <cols>
    <col min="1" max="1" width="68.5703125" customWidth="1"/>
    <col min="3" max="3" width="9.855468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184</v>
      </c>
      <c r="B2" t="s">
        <v>185</v>
      </c>
      <c r="C2" s="5">
        <v>41721</v>
      </c>
    </row>
    <row r="3" spans="1:3" x14ac:dyDescent="0.25">
      <c r="A3" t="s">
        <v>186</v>
      </c>
      <c r="B3" t="s">
        <v>187</v>
      </c>
      <c r="C3" s="5">
        <v>41726</v>
      </c>
    </row>
    <row r="5" spans="1:3" x14ac:dyDescent="0.25">
      <c r="A5" s="4" t="s">
        <v>1419</v>
      </c>
    </row>
    <row r="6" spans="1:3" x14ac:dyDescent="0.25">
      <c r="A6" s="4" t="s">
        <v>1420</v>
      </c>
    </row>
  </sheetData>
  <hyperlinks>
    <hyperlink ref="A5" location="SOURCES!A1" display="BACK"/>
    <hyperlink ref="A6" location="INTRODUCTION!A1" display="BACK TO INTRODUCTION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sqref="A1:C1"/>
    </sheetView>
  </sheetViews>
  <sheetFormatPr defaultRowHeight="15" x14ac:dyDescent="0.25"/>
  <cols>
    <col min="1" max="1" width="61.140625" customWidth="1"/>
    <col min="3" max="3" width="9.570312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188</v>
      </c>
      <c r="B2" t="s">
        <v>189</v>
      </c>
      <c r="C2" s="5">
        <v>41742</v>
      </c>
    </row>
    <row r="3" spans="1:3" x14ac:dyDescent="0.25">
      <c r="A3" t="s">
        <v>192</v>
      </c>
      <c r="B3" t="s">
        <v>193</v>
      </c>
      <c r="C3" s="5">
        <v>41794</v>
      </c>
    </row>
    <row r="4" spans="1:3" x14ac:dyDescent="0.25">
      <c r="A4" t="s">
        <v>194</v>
      </c>
      <c r="B4" t="s">
        <v>195</v>
      </c>
      <c r="C4" s="5">
        <v>41810</v>
      </c>
    </row>
    <row r="5" spans="1:3" x14ac:dyDescent="0.25">
      <c r="A5" t="s">
        <v>190</v>
      </c>
      <c r="B5" t="s">
        <v>191</v>
      </c>
      <c r="C5" s="5">
        <v>41814</v>
      </c>
    </row>
    <row r="7" spans="1:3" x14ac:dyDescent="0.25">
      <c r="A7" s="4" t="s">
        <v>1419</v>
      </c>
    </row>
    <row r="8" spans="1:3" x14ac:dyDescent="0.25">
      <c r="A8" s="4" t="s">
        <v>1420</v>
      </c>
    </row>
  </sheetData>
  <sortState ref="A1:C4">
    <sortCondition ref="C1:C4"/>
  </sortState>
  <hyperlinks>
    <hyperlink ref="A7" location="SOURCES!A1" display="BACK"/>
    <hyperlink ref="A8" location="INTRODUCTION!A1" display="BACK TO INTRODUCTION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sqref="A1:C1"/>
    </sheetView>
  </sheetViews>
  <sheetFormatPr defaultRowHeight="15" x14ac:dyDescent="0.25"/>
  <cols>
    <col min="1" max="1" width="59.42578125" customWidth="1"/>
    <col min="3" max="3" width="9.855468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202</v>
      </c>
      <c r="B2" t="s">
        <v>203</v>
      </c>
      <c r="C2" s="5">
        <v>41702</v>
      </c>
    </row>
    <row r="3" spans="1:3" x14ac:dyDescent="0.25">
      <c r="A3" t="s">
        <v>198</v>
      </c>
      <c r="B3" t="s">
        <v>199</v>
      </c>
      <c r="C3" s="5">
        <v>41726</v>
      </c>
    </row>
    <row r="4" spans="1:3" x14ac:dyDescent="0.25">
      <c r="A4" t="s">
        <v>196</v>
      </c>
      <c r="B4" t="s">
        <v>197</v>
      </c>
      <c r="C4" s="5">
        <v>41733</v>
      </c>
    </row>
    <row r="5" spans="1:3" x14ac:dyDescent="0.25">
      <c r="A5" t="s">
        <v>204</v>
      </c>
      <c r="B5" t="s">
        <v>205</v>
      </c>
      <c r="C5" s="5">
        <v>41735</v>
      </c>
    </row>
    <row r="6" spans="1:3" x14ac:dyDescent="0.25">
      <c r="A6" t="s">
        <v>200</v>
      </c>
      <c r="B6" t="s">
        <v>201</v>
      </c>
      <c r="C6" s="5">
        <v>41813</v>
      </c>
    </row>
    <row r="7" spans="1:3" x14ac:dyDescent="0.25">
      <c r="A7" t="s">
        <v>206</v>
      </c>
      <c r="B7" t="s">
        <v>207</v>
      </c>
      <c r="C7" s="5">
        <v>41885</v>
      </c>
    </row>
    <row r="9" spans="1:3" x14ac:dyDescent="0.25">
      <c r="A9" s="4" t="s">
        <v>1419</v>
      </c>
    </row>
    <row r="10" spans="1:3" x14ac:dyDescent="0.25">
      <c r="A10" s="4" t="s">
        <v>1420</v>
      </c>
    </row>
  </sheetData>
  <sortState ref="A1:C6">
    <sortCondition ref="C1:C6"/>
  </sortState>
  <hyperlinks>
    <hyperlink ref="A9" location="SOURCES!A1" display="BACK"/>
    <hyperlink ref="A10" location="INTRODUCTION!A1" display="BACK TO INTRODUCTION"/>
  </hyperlink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1"/>
    </sheetView>
  </sheetViews>
  <sheetFormatPr defaultRowHeight="15" x14ac:dyDescent="0.25"/>
  <cols>
    <col min="1" max="1" width="33.140625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208</v>
      </c>
      <c r="B2" t="s">
        <v>209</v>
      </c>
      <c r="C2" s="5">
        <v>41838</v>
      </c>
    </row>
    <row r="3" spans="1:3" x14ac:dyDescent="0.25">
      <c r="A3" t="s">
        <v>210</v>
      </c>
      <c r="B3" t="s">
        <v>211</v>
      </c>
      <c r="C3" s="5">
        <v>41851</v>
      </c>
    </row>
    <row r="5" spans="1:3" x14ac:dyDescent="0.25">
      <c r="A5" s="4" t="s">
        <v>1419</v>
      </c>
    </row>
    <row r="6" spans="1:3" x14ac:dyDescent="0.25">
      <c r="A6" s="4" t="s">
        <v>1420</v>
      </c>
    </row>
  </sheetData>
  <hyperlinks>
    <hyperlink ref="A5" location="SOURCES!A1" display="BACK"/>
    <hyperlink ref="A6" location="INTRODUCTION!A1" display="BACK TO INTRODUCTION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sqref="A1:C1"/>
    </sheetView>
  </sheetViews>
  <sheetFormatPr defaultRowHeight="15" x14ac:dyDescent="0.25"/>
  <cols>
    <col min="1" max="1" width="66" customWidth="1"/>
    <col min="3" max="3" width="9.855468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212</v>
      </c>
      <c r="B2" t="s">
        <v>213</v>
      </c>
      <c r="C2" s="5">
        <v>41716</v>
      </c>
    </row>
    <row r="3" spans="1:3" x14ac:dyDescent="0.25">
      <c r="A3" t="s">
        <v>214</v>
      </c>
      <c r="B3" t="s">
        <v>215</v>
      </c>
      <c r="C3" s="5">
        <v>41760</v>
      </c>
    </row>
    <row r="4" spans="1:3" x14ac:dyDescent="0.25">
      <c r="A4" t="s">
        <v>216</v>
      </c>
      <c r="B4" t="s">
        <v>217</v>
      </c>
      <c r="C4" s="5">
        <v>41766</v>
      </c>
    </row>
    <row r="5" spans="1:3" x14ac:dyDescent="0.25">
      <c r="A5" t="s">
        <v>224</v>
      </c>
      <c r="B5" t="s">
        <v>225</v>
      </c>
      <c r="C5" s="5">
        <v>41820</v>
      </c>
    </row>
    <row r="6" spans="1:3" x14ac:dyDescent="0.25">
      <c r="A6" t="s">
        <v>222</v>
      </c>
      <c r="B6" t="s">
        <v>223</v>
      </c>
      <c r="C6" s="5">
        <v>41864</v>
      </c>
    </row>
    <row r="7" spans="1:3" x14ac:dyDescent="0.25">
      <c r="A7" t="s">
        <v>218</v>
      </c>
      <c r="B7" t="s">
        <v>219</v>
      </c>
      <c r="C7" s="5">
        <v>41887</v>
      </c>
    </row>
    <row r="8" spans="1:3" x14ac:dyDescent="0.25">
      <c r="A8" t="s">
        <v>220</v>
      </c>
      <c r="B8" t="s">
        <v>221</v>
      </c>
      <c r="C8" s="5">
        <v>41935</v>
      </c>
    </row>
    <row r="10" spans="1:3" x14ac:dyDescent="0.25">
      <c r="A10" s="4" t="s">
        <v>1419</v>
      </c>
    </row>
    <row r="11" spans="1:3" x14ac:dyDescent="0.25">
      <c r="A11" s="4" t="s">
        <v>1420</v>
      </c>
    </row>
  </sheetData>
  <sortState ref="A1:C7">
    <sortCondition ref="C1:C7"/>
  </sortState>
  <hyperlinks>
    <hyperlink ref="A10" location="SOURCES!A1" display="BACK"/>
    <hyperlink ref="A11" location="INTRODUCTION!A1" display="BACK TO INTRODUCTION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sqref="A1:C1"/>
    </sheetView>
  </sheetViews>
  <sheetFormatPr defaultRowHeight="15" x14ac:dyDescent="0.25"/>
  <cols>
    <col min="1" max="1" width="73" customWidth="1"/>
    <col min="3" max="3" width="9.855468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226</v>
      </c>
      <c r="B2" t="s">
        <v>227</v>
      </c>
      <c r="C2" s="5">
        <v>41701</v>
      </c>
    </row>
    <row r="3" spans="1:3" x14ac:dyDescent="0.25">
      <c r="A3" t="s">
        <v>232</v>
      </c>
      <c r="B3" t="s">
        <v>233</v>
      </c>
      <c r="C3" s="5">
        <v>41756</v>
      </c>
    </row>
    <row r="4" spans="1:3" x14ac:dyDescent="0.25">
      <c r="A4" t="s">
        <v>238</v>
      </c>
      <c r="B4" t="s">
        <v>239</v>
      </c>
      <c r="C4" s="5">
        <v>41795</v>
      </c>
    </row>
    <row r="5" spans="1:3" x14ac:dyDescent="0.25">
      <c r="A5" t="s">
        <v>230</v>
      </c>
      <c r="B5" t="s">
        <v>231</v>
      </c>
      <c r="C5" s="5">
        <v>41836</v>
      </c>
    </row>
    <row r="6" spans="1:3" x14ac:dyDescent="0.25">
      <c r="A6" t="s">
        <v>228</v>
      </c>
      <c r="B6" t="s">
        <v>229</v>
      </c>
      <c r="C6" s="5">
        <v>41880</v>
      </c>
    </row>
    <row r="7" spans="1:3" x14ac:dyDescent="0.25">
      <c r="A7" t="s">
        <v>236</v>
      </c>
      <c r="B7" t="s">
        <v>237</v>
      </c>
      <c r="C7" s="5">
        <v>41880</v>
      </c>
    </row>
    <row r="8" spans="1:3" x14ac:dyDescent="0.25">
      <c r="A8" t="s">
        <v>234</v>
      </c>
      <c r="B8" t="s">
        <v>235</v>
      </c>
      <c r="C8" s="5">
        <v>41881</v>
      </c>
    </row>
    <row r="10" spans="1:3" x14ac:dyDescent="0.25">
      <c r="A10" s="4" t="s">
        <v>1419</v>
      </c>
    </row>
    <row r="11" spans="1:3" x14ac:dyDescent="0.25">
      <c r="A11" s="4" t="s">
        <v>1420</v>
      </c>
    </row>
  </sheetData>
  <sortState ref="A1:C7">
    <sortCondition ref="C1:C7"/>
  </sortState>
  <hyperlinks>
    <hyperlink ref="A10" location="SOURCES!A1" display="BACK"/>
    <hyperlink ref="A11" location="INTRODUCTION!A1" display="BACK TO INTRODUCTION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"/>
  <sheetViews>
    <sheetView zoomScale="70" zoomScaleNormal="70" workbookViewId="0">
      <selection activeCell="L38" sqref="L38"/>
    </sheetView>
  </sheetViews>
  <sheetFormatPr defaultRowHeight="15" x14ac:dyDescent="0.25"/>
  <cols>
    <col min="1" max="1" width="14.7109375" customWidth="1"/>
    <col min="2" max="2" width="12.42578125" customWidth="1"/>
    <col min="3" max="3" width="10.5703125" customWidth="1"/>
    <col min="8" max="8" width="10.140625" customWidth="1"/>
    <col min="10" max="10" width="12.140625" customWidth="1"/>
    <col min="15" max="15" width="15.5703125" customWidth="1"/>
    <col min="16" max="16" width="15.85546875" customWidth="1"/>
    <col min="17" max="17" width="15.42578125" customWidth="1"/>
    <col min="23" max="23" width="13.42578125" customWidth="1"/>
  </cols>
  <sheetData>
    <row r="1" spans="1:20" x14ac:dyDescent="0.25">
      <c r="A1" s="1"/>
      <c r="B1" s="84" t="s">
        <v>0</v>
      </c>
      <c r="C1" s="84" t="s">
        <v>1</v>
      </c>
      <c r="D1" s="84" t="s">
        <v>2</v>
      </c>
      <c r="E1" s="84" t="s">
        <v>3</v>
      </c>
      <c r="F1" s="84" t="s">
        <v>4</v>
      </c>
      <c r="G1" s="84" t="s">
        <v>5</v>
      </c>
      <c r="H1" s="84" t="s">
        <v>6</v>
      </c>
      <c r="I1" s="84" t="s">
        <v>7</v>
      </c>
      <c r="J1" s="84" t="s">
        <v>8</v>
      </c>
      <c r="K1" s="84" t="s">
        <v>9</v>
      </c>
      <c r="L1" s="84" t="s">
        <v>10</v>
      </c>
      <c r="M1" s="84" t="s">
        <v>11</v>
      </c>
      <c r="N1" s="84" t="s">
        <v>12</v>
      </c>
      <c r="O1" s="84" t="s">
        <v>13</v>
      </c>
      <c r="P1" s="84" t="s">
        <v>14</v>
      </c>
      <c r="Q1" s="84" t="s">
        <v>15</v>
      </c>
      <c r="R1" s="84" t="s">
        <v>16</v>
      </c>
      <c r="S1" s="84" t="s">
        <v>17</v>
      </c>
      <c r="T1" s="85" t="s">
        <v>18</v>
      </c>
    </row>
    <row r="2" spans="1:20" x14ac:dyDescent="0.25">
      <c r="A2" s="21" t="s">
        <v>1383</v>
      </c>
      <c r="B2" s="22"/>
      <c r="C2" s="22">
        <v>1</v>
      </c>
      <c r="D2" s="22"/>
      <c r="E2" s="22">
        <v>3</v>
      </c>
      <c r="F2" s="22">
        <v>3</v>
      </c>
      <c r="G2" s="22">
        <v>1</v>
      </c>
      <c r="H2" s="22">
        <v>3</v>
      </c>
      <c r="I2" s="22">
        <v>1</v>
      </c>
      <c r="J2" s="22"/>
      <c r="K2" s="22">
        <v>1</v>
      </c>
      <c r="L2" s="22">
        <v>2</v>
      </c>
      <c r="M2" s="22"/>
      <c r="N2" s="22">
        <v>1</v>
      </c>
      <c r="O2" s="22"/>
      <c r="P2" s="22">
        <v>1</v>
      </c>
      <c r="Q2" s="22">
        <v>1</v>
      </c>
      <c r="R2" s="22"/>
      <c r="S2" s="22">
        <v>3</v>
      </c>
      <c r="T2" s="23">
        <v>3.5</v>
      </c>
    </row>
    <row r="3" spans="1:20" x14ac:dyDescent="0.25">
      <c r="A3" s="21" t="s">
        <v>1384</v>
      </c>
      <c r="B3" s="22"/>
      <c r="C3" s="22"/>
      <c r="D3" s="22">
        <v>1</v>
      </c>
      <c r="E3" s="22"/>
      <c r="F3" s="22">
        <v>1</v>
      </c>
      <c r="G3" s="22">
        <v>1</v>
      </c>
      <c r="H3" s="22"/>
      <c r="I3" s="22"/>
      <c r="J3" s="22"/>
      <c r="K3" s="22"/>
      <c r="L3" s="22"/>
      <c r="M3" s="22"/>
      <c r="N3" s="22">
        <v>1</v>
      </c>
      <c r="O3" s="22"/>
      <c r="P3" s="22"/>
      <c r="Q3" s="22">
        <v>1</v>
      </c>
      <c r="R3" s="22"/>
      <c r="S3" s="22">
        <v>2</v>
      </c>
      <c r="T3" s="23">
        <v>2</v>
      </c>
    </row>
    <row r="4" spans="1:20" x14ac:dyDescent="0.25">
      <c r="A4" s="21" t="s">
        <v>1385</v>
      </c>
      <c r="B4" s="22"/>
      <c r="C4" s="22"/>
      <c r="D4" s="22">
        <v>1</v>
      </c>
      <c r="E4" s="22">
        <v>1</v>
      </c>
      <c r="F4" s="22">
        <v>1</v>
      </c>
      <c r="G4" s="22">
        <v>1</v>
      </c>
      <c r="H4" s="22">
        <v>2</v>
      </c>
      <c r="I4" s="22"/>
      <c r="J4" s="22"/>
      <c r="K4" s="22">
        <v>1</v>
      </c>
      <c r="L4" s="22">
        <v>2</v>
      </c>
      <c r="M4" s="22"/>
      <c r="N4" s="22">
        <v>2</v>
      </c>
      <c r="O4" s="22"/>
      <c r="P4" s="22"/>
      <c r="Q4" s="22"/>
      <c r="R4" s="22">
        <v>2</v>
      </c>
      <c r="S4" s="22"/>
      <c r="T4" s="23">
        <v>1</v>
      </c>
    </row>
    <row r="5" spans="1:20" x14ac:dyDescent="0.25">
      <c r="A5" s="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3"/>
    </row>
    <row r="6" spans="1:20" x14ac:dyDescent="0.25">
      <c r="A6" s="28" t="s">
        <v>1376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30"/>
    </row>
    <row r="7" spans="1:20" x14ac:dyDescent="0.25">
      <c r="A7" s="21" t="s">
        <v>1383</v>
      </c>
      <c r="B7" s="22">
        <f>B2*0.75</f>
        <v>0</v>
      </c>
      <c r="C7" s="22">
        <f t="shared" ref="C7:T7" si="0">C2*0.75</f>
        <v>0.75</v>
      </c>
      <c r="D7" s="22">
        <f t="shared" si="0"/>
        <v>0</v>
      </c>
      <c r="E7" s="22">
        <f t="shared" si="0"/>
        <v>2.25</v>
      </c>
      <c r="F7" s="22">
        <f t="shared" si="0"/>
        <v>2.25</v>
      </c>
      <c r="G7" s="22">
        <f t="shared" si="0"/>
        <v>0.75</v>
      </c>
      <c r="H7" s="22">
        <f t="shared" si="0"/>
        <v>2.25</v>
      </c>
      <c r="I7" s="22">
        <f t="shared" si="0"/>
        <v>0.75</v>
      </c>
      <c r="J7" s="22">
        <f t="shared" si="0"/>
        <v>0</v>
      </c>
      <c r="K7" s="22">
        <f t="shared" si="0"/>
        <v>0.75</v>
      </c>
      <c r="L7" s="22">
        <f t="shared" si="0"/>
        <v>1.5</v>
      </c>
      <c r="M7" s="22">
        <f t="shared" si="0"/>
        <v>0</v>
      </c>
      <c r="N7" s="22">
        <f t="shared" si="0"/>
        <v>0.75</v>
      </c>
      <c r="O7" s="22">
        <f t="shared" si="0"/>
        <v>0</v>
      </c>
      <c r="P7" s="22">
        <f t="shared" si="0"/>
        <v>0.75</v>
      </c>
      <c r="Q7" s="22">
        <f t="shared" si="0"/>
        <v>0.75</v>
      </c>
      <c r="R7" s="22">
        <f t="shared" si="0"/>
        <v>0</v>
      </c>
      <c r="S7" s="22">
        <f t="shared" si="0"/>
        <v>2.25</v>
      </c>
      <c r="T7" s="23">
        <f t="shared" si="0"/>
        <v>2.625</v>
      </c>
    </row>
    <row r="8" spans="1:20" x14ac:dyDescent="0.25">
      <c r="A8" s="21" t="s">
        <v>1384</v>
      </c>
      <c r="B8" s="22">
        <f>B3</f>
        <v>0</v>
      </c>
      <c r="C8" s="22">
        <f t="shared" ref="C8:T8" si="1">C3</f>
        <v>0</v>
      </c>
      <c r="D8" s="22">
        <f t="shared" si="1"/>
        <v>1</v>
      </c>
      <c r="E8" s="22">
        <f t="shared" si="1"/>
        <v>0</v>
      </c>
      <c r="F8" s="22">
        <f t="shared" si="1"/>
        <v>1</v>
      </c>
      <c r="G8" s="22">
        <f t="shared" si="1"/>
        <v>1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1"/>
        <v>0</v>
      </c>
      <c r="N8" s="22">
        <f t="shared" si="1"/>
        <v>1</v>
      </c>
      <c r="O8" s="22">
        <f t="shared" si="1"/>
        <v>0</v>
      </c>
      <c r="P8" s="22">
        <f t="shared" si="1"/>
        <v>0</v>
      </c>
      <c r="Q8" s="22">
        <f t="shared" si="1"/>
        <v>1</v>
      </c>
      <c r="R8" s="22">
        <f t="shared" si="1"/>
        <v>0</v>
      </c>
      <c r="S8" s="22">
        <f t="shared" si="1"/>
        <v>2</v>
      </c>
      <c r="T8" s="23">
        <f t="shared" si="1"/>
        <v>2</v>
      </c>
    </row>
    <row r="9" spans="1:20" x14ac:dyDescent="0.25">
      <c r="A9" s="21" t="s">
        <v>1385</v>
      </c>
      <c r="B9" s="22">
        <f>B4*0.25</f>
        <v>0</v>
      </c>
      <c r="C9" s="22">
        <f t="shared" ref="C9:T9" si="2">C4*0.25</f>
        <v>0</v>
      </c>
      <c r="D9" s="22">
        <f t="shared" si="2"/>
        <v>0.25</v>
      </c>
      <c r="E9" s="22">
        <f t="shared" si="2"/>
        <v>0.25</v>
      </c>
      <c r="F9" s="22">
        <f t="shared" si="2"/>
        <v>0.25</v>
      </c>
      <c r="G9" s="22">
        <f t="shared" si="2"/>
        <v>0.25</v>
      </c>
      <c r="H9" s="22">
        <f t="shared" si="2"/>
        <v>0.5</v>
      </c>
      <c r="I9" s="22">
        <f t="shared" si="2"/>
        <v>0</v>
      </c>
      <c r="J9" s="22">
        <f t="shared" si="2"/>
        <v>0</v>
      </c>
      <c r="K9" s="22">
        <f t="shared" si="2"/>
        <v>0.25</v>
      </c>
      <c r="L9" s="22">
        <f t="shared" si="2"/>
        <v>0.5</v>
      </c>
      <c r="M9" s="22">
        <f t="shared" si="2"/>
        <v>0</v>
      </c>
      <c r="N9" s="22">
        <f t="shared" si="2"/>
        <v>0.5</v>
      </c>
      <c r="O9" s="22">
        <f t="shared" si="2"/>
        <v>0</v>
      </c>
      <c r="P9" s="22">
        <f t="shared" si="2"/>
        <v>0</v>
      </c>
      <c r="Q9" s="22">
        <f t="shared" si="2"/>
        <v>0</v>
      </c>
      <c r="R9" s="22">
        <f t="shared" si="2"/>
        <v>0.5</v>
      </c>
      <c r="S9" s="22">
        <f t="shared" si="2"/>
        <v>0</v>
      </c>
      <c r="T9" s="23">
        <f t="shared" si="2"/>
        <v>0.25</v>
      </c>
    </row>
    <row r="10" spans="1:20" x14ac:dyDescent="0.2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24"/>
    </row>
    <row r="11" spans="1:20" s="13" customFormat="1" ht="15.75" thickBot="1" x14ac:dyDescent="0.3">
      <c r="A11" s="43" t="s">
        <v>1377</v>
      </c>
      <c r="B11" s="32">
        <f>SUM(B7:B9)</f>
        <v>0</v>
      </c>
      <c r="C11" s="32">
        <f t="shared" ref="C11:T11" si="3">SUM(C7:C9)</f>
        <v>0.75</v>
      </c>
      <c r="D11" s="32">
        <f t="shared" si="3"/>
        <v>1.25</v>
      </c>
      <c r="E11" s="32">
        <f t="shared" si="3"/>
        <v>2.5</v>
      </c>
      <c r="F11" s="32">
        <f t="shared" si="3"/>
        <v>3.5</v>
      </c>
      <c r="G11" s="32">
        <f t="shared" si="3"/>
        <v>2</v>
      </c>
      <c r="H11" s="32">
        <f t="shared" si="3"/>
        <v>2.75</v>
      </c>
      <c r="I11" s="32">
        <f t="shared" si="3"/>
        <v>0.75</v>
      </c>
      <c r="J11" s="32">
        <f t="shared" si="3"/>
        <v>0</v>
      </c>
      <c r="K11" s="32">
        <f t="shared" si="3"/>
        <v>1</v>
      </c>
      <c r="L11" s="32">
        <f t="shared" si="3"/>
        <v>2</v>
      </c>
      <c r="M11" s="32">
        <f t="shared" si="3"/>
        <v>0</v>
      </c>
      <c r="N11" s="32">
        <f t="shared" si="3"/>
        <v>2.25</v>
      </c>
      <c r="O11" s="32">
        <f t="shared" si="3"/>
        <v>0</v>
      </c>
      <c r="P11" s="32">
        <f t="shared" si="3"/>
        <v>0.75</v>
      </c>
      <c r="Q11" s="32">
        <f t="shared" si="3"/>
        <v>1.75</v>
      </c>
      <c r="R11" s="32">
        <f t="shared" si="3"/>
        <v>0.5</v>
      </c>
      <c r="S11" s="32">
        <f t="shared" si="3"/>
        <v>4.25</v>
      </c>
      <c r="T11" s="33">
        <f t="shared" si="3"/>
        <v>4.875</v>
      </c>
    </row>
    <row r="13" spans="1:20" ht="15.75" thickBot="1" x14ac:dyDescent="0.3"/>
    <row r="14" spans="1:20" x14ac:dyDescent="0.25">
      <c r="A14" s="34" t="s">
        <v>1378</v>
      </c>
      <c r="B14" s="35" t="s">
        <v>1383</v>
      </c>
      <c r="C14" s="36">
        <v>0.75</v>
      </c>
    </row>
    <row r="15" spans="1:20" x14ac:dyDescent="0.25">
      <c r="A15" s="37"/>
      <c r="B15" s="38" t="s">
        <v>1384</v>
      </c>
      <c r="C15" s="39">
        <v>1</v>
      </c>
    </row>
    <row r="16" spans="1:20" ht="15.75" thickBot="1" x14ac:dyDescent="0.3">
      <c r="A16" s="40"/>
      <c r="B16" s="41" t="s">
        <v>1385</v>
      </c>
      <c r="C16" s="42">
        <v>0.25</v>
      </c>
    </row>
    <row r="19" spans="1:1" x14ac:dyDescent="0.25">
      <c r="A19" t="s">
        <v>1434</v>
      </c>
    </row>
    <row r="21" spans="1:1" x14ac:dyDescent="0.25">
      <c r="A21" t="s">
        <v>1386</v>
      </c>
    </row>
    <row r="23" spans="1:1" x14ac:dyDescent="0.25">
      <c r="A23" t="s">
        <v>1435</v>
      </c>
    </row>
    <row r="25" spans="1:1" x14ac:dyDescent="0.25">
      <c r="A25" t="s">
        <v>1433</v>
      </c>
    </row>
    <row r="26" spans="1:1" x14ac:dyDescent="0.25">
      <c r="A26" t="s">
        <v>1436</v>
      </c>
    </row>
    <row r="27" spans="1:1" x14ac:dyDescent="0.25">
      <c r="A27" t="s">
        <v>1437</v>
      </c>
    </row>
    <row r="29" spans="1:1" x14ac:dyDescent="0.25">
      <c r="A29" t="s">
        <v>1438</v>
      </c>
    </row>
    <row r="30" spans="1:1" x14ac:dyDescent="0.25">
      <c r="A30" t="s">
        <v>1439</v>
      </c>
    </row>
    <row r="32" spans="1:1" x14ac:dyDescent="0.25">
      <c r="A32" t="s">
        <v>1440</v>
      </c>
    </row>
    <row r="33" spans="1:1" x14ac:dyDescent="0.25">
      <c r="A33" t="s">
        <v>1441</v>
      </c>
    </row>
    <row r="35" spans="1:1" x14ac:dyDescent="0.25">
      <c r="A35" s="11" t="s">
        <v>1454</v>
      </c>
    </row>
    <row r="36" spans="1:1" x14ac:dyDescent="0.25">
      <c r="A36" t="s">
        <v>1442</v>
      </c>
    </row>
    <row r="37" spans="1:1" x14ac:dyDescent="0.25">
      <c r="A37" t="s">
        <v>1511</v>
      </c>
    </row>
    <row r="38" spans="1:1" x14ac:dyDescent="0.25">
      <c r="A38" t="s">
        <v>1512</v>
      </c>
    </row>
    <row r="40" spans="1:1" x14ac:dyDescent="0.25">
      <c r="A40" s="11" t="s">
        <v>1428</v>
      </c>
    </row>
    <row r="41" spans="1:1" x14ac:dyDescent="0.25">
      <c r="A41" t="s">
        <v>1443</v>
      </c>
    </row>
    <row r="42" spans="1:1" x14ac:dyDescent="0.25">
      <c r="A42" t="s">
        <v>1444</v>
      </c>
    </row>
  </sheetData>
  <hyperlinks>
    <hyperlink ref="B1" location="'21'!A1" display="Argentina"/>
    <hyperlink ref="C1" location="'22'!A1" display="Australia"/>
    <hyperlink ref="D1" location="'23'!A1" display="Brazil"/>
    <hyperlink ref="E1" location="'24'!A1" display="Canada"/>
    <hyperlink ref="F1" location="'25'!A1" display="China"/>
    <hyperlink ref="G1" location="'26'!A1" display="France"/>
    <hyperlink ref="H1" location="'27'!A1" display="Germany"/>
    <hyperlink ref="I1" location="'28'!A1" display="India"/>
    <hyperlink ref="J1" location="'29'!A1" display="Indonesia"/>
    <hyperlink ref="K1" location="'30'!A1" display="Italy"/>
    <hyperlink ref="L1" location="'31'!A1" display="Japan"/>
    <hyperlink ref="M1" location="'32'!A1" display="Mexico"/>
    <hyperlink ref="N1" location="'33'!A1" display="Russia"/>
    <hyperlink ref="O1" location="'34'!A1" display="Saudi Arabia"/>
    <hyperlink ref="P1" location="'35'!A1" display="South Africa"/>
    <hyperlink ref="Q1" location="'36'!A1" display="South Korea"/>
    <hyperlink ref="R1" location="'37'!A1" display="Turkey"/>
    <hyperlink ref="S1" location="'38'!A1" display="UK"/>
    <hyperlink ref="T1" location="'39'!A1" display="USA"/>
  </hyperlinks>
  <pageMargins left="0.7" right="0.7" top="0.75" bottom="0.75" header="0.3" footer="0.3"/>
  <pageSetup scale="56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"/>
    </sheetView>
  </sheetViews>
  <sheetFormatPr defaultRowHeight="15" x14ac:dyDescent="0.25"/>
  <cols>
    <col min="1" max="1" width="76.42578125" customWidth="1"/>
    <col min="3" max="3" width="9.71093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240</v>
      </c>
      <c r="B2" t="s">
        <v>241</v>
      </c>
      <c r="C2" s="5">
        <v>41730</v>
      </c>
    </row>
    <row r="3" spans="1:3" x14ac:dyDescent="0.25">
      <c r="A3" t="s">
        <v>255</v>
      </c>
      <c r="B3" t="s">
        <v>256</v>
      </c>
      <c r="C3" s="5">
        <v>41752</v>
      </c>
    </row>
    <row r="4" spans="1:3" x14ac:dyDescent="0.25">
      <c r="A4" t="s">
        <v>253</v>
      </c>
      <c r="B4" t="s">
        <v>254</v>
      </c>
      <c r="C4" s="5">
        <v>41837</v>
      </c>
    </row>
    <row r="5" spans="1:3" x14ac:dyDescent="0.25">
      <c r="A5" t="s">
        <v>244</v>
      </c>
      <c r="B5" t="s">
        <v>245</v>
      </c>
      <c r="C5" s="5">
        <v>41847</v>
      </c>
    </row>
    <row r="6" spans="1:3" x14ac:dyDescent="0.25">
      <c r="A6" t="s">
        <v>246</v>
      </c>
      <c r="B6" t="s">
        <v>247</v>
      </c>
      <c r="C6" s="5">
        <v>41853</v>
      </c>
    </row>
    <row r="7" spans="1:3" x14ac:dyDescent="0.25">
      <c r="A7" t="s">
        <v>248</v>
      </c>
      <c r="B7" t="s">
        <v>249</v>
      </c>
      <c r="C7" s="5">
        <v>41859</v>
      </c>
    </row>
    <row r="8" spans="1:3" x14ac:dyDescent="0.25">
      <c r="A8" t="s">
        <v>250</v>
      </c>
      <c r="B8" t="s">
        <v>251</v>
      </c>
      <c r="C8" s="5">
        <v>41879</v>
      </c>
    </row>
    <row r="9" spans="1:3" x14ac:dyDescent="0.25">
      <c r="A9" t="s">
        <v>242</v>
      </c>
      <c r="B9" t="s">
        <v>243</v>
      </c>
      <c r="C9" s="5">
        <v>41894</v>
      </c>
    </row>
    <row r="10" spans="1:3" x14ac:dyDescent="0.25">
      <c r="A10" t="s">
        <v>252</v>
      </c>
      <c r="C10" s="5">
        <v>41906</v>
      </c>
    </row>
    <row r="12" spans="1:3" x14ac:dyDescent="0.25">
      <c r="A12" s="4" t="s">
        <v>1419</v>
      </c>
    </row>
    <row r="13" spans="1:3" x14ac:dyDescent="0.25">
      <c r="A13" s="4" t="s">
        <v>1420</v>
      </c>
    </row>
  </sheetData>
  <sortState ref="A1:C9">
    <sortCondition ref="C1:C9"/>
  </sortState>
  <hyperlinks>
    <hyperlink ref="A12" location="SOURCES!A1" display="BACK"/>
    <hyperlink ref="A13" location="INTRODUCTION!A1" display="BACK TO INTRODUCTION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sqref="A1:C1"/>
    </sheetView>
  </sheetViews>
  <sheetFormatPr defaultRowHeight="15" x14ac:dyDescent="0.25"/>
  <cols>
    <col min="1" max="1" width="66.85546875" customWidth="1"/>
    <col min="3" max="3" width="9.71093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1188</v>
      </c>
      <c r="B2" t="s">
        <v>1189</v>
      </c>
      <c r="C2" s="5">
        <v>41817</v>
      </c>
    </row>
    <row r="3" spans="1:3" x14ac:dyDescent="0.25">
      <c r="A3" t="s">
        <v>1198</v>
      </c>
      <c r="B3" t="s">
        <v>1199</v>
      </c>
      <c r="C3" s="5">
        <v>41881</v>
      </c>
    </row>
    <row r="4" spans="1:3" x14ac:dyDescent="0.25">
      <c r="A4" t="s">
        <v>1192</v>
      </c>
      <c r="B4" t="s">
        <v>1193</v>
      </c>
      <c r="C4" s="5">
        <v>41882</v>
      </c>
    </row>
    <row r="5" spans="1:3" x14ac:dyDescent="0.25">
      <c r="A5" t="s">
        <v>1200</v>
      </c>
      <c r="B5" t="s">
        <v>1201</v>
      </c>
      <c r="C5" s="5">
        <v>41893</v>
      </c>
    </row>
    <row r="6" spans="1:3" x14ac:dyDescent="0.25">
      <c r="A6" t="s">
        <v>1190</v>
      </c>
      <c r="B6" t="s">
        <v>1191</v>
      </c>
      <c r="C6" s="5">
        <v>41894</v>
      </c>
    </row>
    <row r="7" spans="1:3" x14ac:dyDescent="0.25">
      <c r="A7" t="s">
        <v>1196</v>
      </c>
      <c r="B7" t="s">
        <v>1197</v>
      </c>
      <c r="C7" s="5">
        <v>41895</v>
      </c>
    </row>
    <row r="8" spans="1:3" x14ac:dyDescent="0.25">
      <c r="A8" t="s">
        <v>1194</v>
      </c>
      <c r="B8" t="s">
        <v>1195</v>
      </c>
      <c r="C8" s="5">
        <v>41912</v>
      </c>
    </row>
    <row r="10" spans="1:3" x14ac:dyDescent="0.25">
      <c r="A10" s="4" t="s">
        <v>1419</v>
      </c>
    </row>
    <row r="11" spans="1:3" x14ac:dyDescent="0.25">
      <c r="A11" s="4" t="s">
        <v>1420</v>
      </c>
    </row>
  </sheetData>
  <sortState ref="A1:C7">
    <sortCondition ref="C1:C7"/>
  </sortState>
  <hyperlinks>
    <hyperlink ref="A10" location="SOURCES!A1" display="BACK"/>
    <hyperlink ref="A11" location="INTRODUCTION!A1" display="BACK TO INTRODUCTION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1"/>
    </sheetView>
  </sheetViews>
  <sheetFormatPr defaultRowHeight="15" x14ac:dyDescent="0.25"/>
  <cols>
    <col min="1" max="1" width="64.140625" customWidth="1"/>
    <col min="3" max="3" width="9.855468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257</v>
      </c>
      <c r="B2" t="s">
        <v>258</v>
      </c>
      <c r="C2" s="5">
        <v>41863</v>
      </c>
    </row>
    <row r="3" spans="1:3" x14ac:dyDescent="0.25">
      <c r="A3" t="s">
        <v>259</v>
      </c>
      <c r="B3" t="s">
        <v>260</v>
      </c>
      <c r="C3" s="5">
        <v>41922</v>
      </c>
    </row>
    <row r="5" spans="1:3" x14ac:dyDescent="0.25">
      <c r="A5" s="4" t="s">
        <v>1419</v>
      </c>
    </row>
    <row r="6" spans="1:3" x14ac:dyDescent="0.25">
      <c r="A6" s="4" t="s">
        <v>1420</v>
      </c>
    </row>
  </sheetData>
  <hyperlinks>
    <hyperlink ref="A5" location="SOURCES!A1" display="BACK"/>
    <hyperlink ref="A6" location="INTRODUCTION!A1" display="BACK TO INTRODUCTION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sqref="A1:C1"/>
    </sheetView>
  </sheetViews>
  <sheetFormatPr defaultRowHeight="15" x14ac:dyDescent="0.25"/>
  <cols>
    <col min="1" max="1" width="92.42578125" customWidth="1"/>
    <col min="3" max="3" width="9.855468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263</v>
      </c>
      <c r="B2" t="s">
        <v>264</v>
      </c>
      <c r="C2" s="5">
        <v>41862</v>
      </c>
    </row>
    <row r="3" spans="1:3" x14ac:dyDescent="0.25">
      <c r="A3" s="59" t="s">
        <v>271</v>
      </c>
      <c r="B3" t="s">
        <v>272</v>
      </c>
      <c r="C3" s="5">
        <v>41899</v>
      </c>
    </row>
    <row r="4" spans="1:3" x14ac:dyDescent="0.25">
      <c r="A4" s="59" t="s">
        <v>269</v>
      </c>
      <c r="B4" t="s">
        <v>270</v>
      </c>
      <c r="C4" s="5">
        <v>41911</v>
      </c>
    </row>
    <row r="5" spans="1:3" x14ac:dyDescent="0.25">
      <c r="A5" s="59" t="s">
        <v>273</v>
      </c>
      <c r="B5" t="s">
        <v>274</v>
      </c>
      <c r="C5" s="5">
        <v>41914</v>
      </c>
    </row>
    <row r="6" spans="1:3" x14ac:dyDescent="0.25">
      <c r="A6" s="59" t="s">
        <v>267</v>
      </c>
      <c r="B6" t="s">
        <v>268</v>
      </c>
      <c r="C6" s="5">
        <v>41921</v>
      </c>
    </row>
    <row r="7" spans="1:3" x14ac:dyDescent="0.25">
      <c r="A7" s="59" t="s">
        <v>265</v>
      </c>
      <c r="B7" t="s">
        <v>266</v>
      </c>
      <c r="C7" s="5">
        <v>41934</v>
      </c>
    </row>
    <row r="8" spans="1:3" x14ac:dyDescent="0.25">
      <c r="A8" s="59" t="s">
        <v>261</v>
      </c>
      <c r="B8" t="s">
        <v>262</v>
      </c>
      <c r="C8" s="5">
        <v>41935</v>
      </c>
    </row>
    <row r="10" spans="1:3" x14ac:dyDescent="0.25">
      <c r="A10" s="4" t="s">
        <v>1419</v>
      </c>
    </row>
    <row r="11" spans="1:3" x14ac:dyDescent="0.25">
      <c r="A11" s="4" t="s">
        <v>1420</v>
      </c>
    </row>
  </sheetData>
  <sortState ref="A1:C7">
    <sortCondition ref="C1:C7"/>
  </sortState>
  <hyperlinks>
    <hyperlink ref="A10" location="SOURCES!A1" display="BACK"/>
    <hyperlink ref="A11" location="INTRODUCTION!A1" display="BACK TO INTRODUCTION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/>
  </sheetViews>
  <sheetFormatPr defaultRowHeight="15" x14ac:dyDescent="0.25"/>
  <cols>
    <col min="1" max="1" width="64" customWidth="1"/>
    <col min="3" max="3" width="9.71093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281</v>
      </c>
      <c r="B2" t="s">
        <v>282</v>
      </c>
      <c r="C2" s="5">
        <v>41859</v>
      </c>
    </row>
    <row r="3" spans="1:3" x14ac:dyDescent="0.25">
      <c r="A3" t="s">
        <v>279</v>
      </c>
      <c r="B3" t="s">
        <v>280</v>
      </c>
      <c r="C3" s="5">
        <v>41872</v>
      </c>
    </row>
    <row r="4" spans="1:3" x14ac:dyDescent="0.25">
      <c r="A4" t="s">
        <v>361</v>
      </c>
      <c r="B4" t="s">
        <v>362</v>
      </c>
      <c r="C4" s="5">
        <v>41879</v>
      </c>
    </row>
    <row r="5" spans="1:3" x14ac:dyDescent="0.25">
      <c r="A5" t="s">
        <v>277</v>
      </c>
      <c r="B5" t="s">
        <v>278</v>
      </c>
      <c r="C5" s="5">
        <v>41881</v>
      </c>
    </row>
    <row r="6" spans="1:3" x14ac:dyDescent="0.25">
      <c r="A6" t="s">
        <v>275</v>
      </c>
      <c r="B6" t="s">
        <v>276</v>
      </c>
      <c r="C6" s="5">
        <v>41892</v>
      </c>
    </row>
    <row r="7" spans="1:3" x14ac:dyDescent="0.25">
      <c r="A7" t="s">
        <v>283</v>
      </c>
      <c r="B7" t="s">
        <v>284</v>
      </c>
      <c r="C7" s="5">
        <v>41920</v>
      </c>
    </row>
    <row r="8" spans="1:3" x14ac:dyDescent="0.25">
      <c r="A8" t="s">
        <v>285</v>
      </c>
      <c r="B8" t="s">
        <v>286</v>
      </c>
      <c r="C8" s="5">
        <v>41923</v>
      </c>
    </row>
    <row r="10" spans="1:3" x14ac:dyDescent="0.25">
      <c r="A10" s="4" t="s">
        <v>1419</v>
      </c>
    </row>
    <row r="11" spans="1:3" x14ac:dyDescent="0.25">
      <c r="A11" s="4" t="s">
        <v>1420</v>
      </c>
    </row>
  </sheetData>
  <sortState ref="A1:C7">
    <sortCondition ref="C1:C7"/>
  </sortState>
  <hyperlinks>
    <hyperlink ref="A10" location="SOURCES!A1" display="BACK"/>
    <hyperlink ref="A11" location="INTRODUCTION!A1" display="BACK TO INTRODUCTION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sqref="A1:C1"/>
    </sheetView>
  </sheetViews>
  <sheetFormatPr defaultRowHeight="15" x14ac:dyDescent="0.25"/>
  <cols>
    <col min="1" max="1" width="69.140625" customWidth="1"/>
    <col min="3" max="3" width="9.4257812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293</v>
      </c>
      <c r="B2" t="s">
        <v>294</v>
      </c>
      <c r="C2" s="5">
        <v>41859</v>
      </c>
    </row>
    <row r="3" spans="1:3" x14ac:dyDescent="0.25">
      <c r="A3" t="s">
        <v>289</v>
      </c>
      <c r="B3" t="s">
        <v>290</v>
      </c>
      <c r="C3" s="5">
        <v>41921</v>
      </c>
    </row>
    <row r="4" spans="1:3" x14ac:dyDescent="0.25">
      <c r="A4" t="s">
        <v>287</v>
      </c>
      <c r="B4" t="s">
        <v>288</v>
      </c>
      <c r="C4" s="5">
        <v>41924</v>
      </c>
    </row>
    <row r="5" spans="1:3" x14ac:dyDescent="0.25">
      <c r="A5" t="s">
        <v>297</v>
      </c>
      <c r="B5" t="s">
        <v>298</v>
      </c>
      <c r="C5" s="5">
        <v>41929</v>
      </c>
    </row>
    <row r="6" spans="1:3" x14ac:dyDescent="0.25">
      <c r="A6" t="s">
        <v>291</v>
      </c>
      <c r="B6" t="s">
        <v>292</v>
      </c>
      <c r="C6" s="5">
        <v>41930</v>
      </c>
    </row>
    <row r="7" spans="1:3" x14ac:dyDescent="0.25">
      <c r="A7" t="s">
        <v>295</v>
      </c>
      <c r="B7" t="s">
        <v>296</v>
      </c>
      <c r="C7" s="5">
        <v>41930</v>
      </c>
    </row>
    <row r="9" spans="1:3" x14ac:dyDescent="0.25">
      <c r="A9" s="4" t="s">
        <v>1419</v>
      </c>
    </row>
    <row r="10" spans="1:3" x14ac:dyDescent="0.25">
      <c r="A10" s="4" t="s">
        <v>1420</v>
      </c>
    </row>
  </sheetData>
  <sortState ref="A1:C6">
    <sortCondition ref="C1:C6"/>
  </sortState>
  <hyperlinks>
    <hyperlink ref="A9" location="SOURCES!A1" display="BACK"/>
    <hyperlink ref="A10" location="INTRODUCTION!A1" display="BACK TO INTRODUCTION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sqref="A1:C1"/>
    </sheetView>
  </sheetViews>
  <sheetFormatPr defaultRowHeight="15" x14ac:dyDescent="0.25"/>
  <cols>
    <col min="1" max="1" width="101.85546875" customWidth="1"/>
    <col min="3" max="3" width="9.855468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305</v>
      </c>
      <c r="B2" t="s">
        <v>306</v>
      </c>
      <c r="C2" s="5">
        <v>41863</v>
      </c>
    </row>
    <row r="3" spans="1:3" x14ac:dyDescent="0.25">
      <c r="A3" t="s">
        <v>317</v>
      </c>
      <c r="B3" t="s">
        <v>318</v>
      </c>
      <c r="C3" s="5">
        <v>41863</v>
      </c>
    </row>
    <row r="4" spans="1:3" x14ac:dyDescent="0.25">
      <c r="A4" t="s">
        <v>313</v>
      </c>
      <c r="B4" t="s">
        <v>314</v>
      </c>
      <c r="C4" s="5">
        <v>41882</v>
      </c>
    </row>
    <row r="5" spans="1:3" x14ac:dyDescent="0.25">
      <c r="A5" t="s">
        <v>307</v>
      </c>
      <c r="B5" t="s">
        <v>308</v>
      </c>
      <c r="C5" s="5">
        <v>41885</v>
      </c>
    </row>
    <row r="6" spans="1:3" x14ac:dyDescent="0.25">
      <c r="A6" t="s">
        <v>309</v>
      </c>
      <c r="B6" t="s">
        <v>310</v>
      </c>
      <c r="C6" s="5">
        <v>41898</v>
      </c>
    </row>
    <row r="7" spans="1:3" x14ac:dyDescent="0.25">
      <c r="A7" t="s">
        <v>315</v>
      </c>
      <c r="B7" t="s">
        <v>316</v>
      </c>
      <c r="C7" s="5">
        <v>41898</v>
      </c>
    </row>
    <row r="8" spans="1:3" x14ac:dyDescent="0.25">
      <c r="A8" t="s">
        <v>311</v>
      </c>
      <c r="B8" t="s">
        <v>312</v>
      </c>
      <c r="C8" s="5">
        <v>41899</v>
      </c>
    </row>
    <row r="9" spans="1:3" x14ac:dyDescent="0.25">
      <c r="A9" t="s">
        <v>321</v>
      </c>
      <c r="B9" t="s">
        <v>322</v>
      </c>
      <c r="C9" s="5">
        <v>41906</v>
      </c>
    </row>
    <row r="10" spans="1:3" x14ac:dyDescent="0.25">
      <c r="A10" t="s">
        <v>301</v>
      </c>
      <c r="B10" t="s">
        <v>302</v>
      </c>
      <c r="C10" s="5">
        <v>41927</v>
      </c>
    </row>
    <row r="11" spans="1:3" x14ac:dyDescent="0.25">
      <c r="A11" t="s">
        <v>319</v>
      </c>
      <c r="B11" t="s">
        <v>320</v>
      </c>
      <c r="C11" s="5">
        <v>41932</v>
      </c>
    </row>
    <row r="12" spans="1:3" x14ac:dyDescent="0.25">
      <c r="A12" t="s">
        <v>323</v>
      </c>
      <c r="B12" t="s">
        <v>324</v>
      </c>
      <c r="C12" s="5">
        <v>41932</v>
      </c>
    </row>
    <row r="13" spans="1:3" x14ac:dyDescent="0.25">
      <c r="A13" t="s">
        <v>303</v>
      </c>
      <c r="B13" t="s">
        <v>304</v>
      </c>
      <c r="C13" s="5">
        <v>41933</v>
      </c>
    </row>
    <row r="14" spans="1:3" x14ac:dyDescent="0.25">
      <c r="A14" t="s">
        <v>299</v>
      </c>
      <c r="B14" t="s">
        <v>300</v>
      </c>
      <c r="C14" s="5">
        <v>41934</v>
      </c>
    </row>
    <row r="15" spans="1:3" x14ac:dyDescent="0.25">
      <c r="A15" t="s">
        <v>325</v>
      </c>
      <c r="B15" t="s">
        <v>326</v>
      </c>
      <c r="C15" s="5">
        <v>41936</v>
      </c>
    </row>
    <row r="17" spans="1:1" x14ac:dyDescent="0.25">
      <c r="A17" s="4" t="s">
        <v>1419</v>
      </c>
    </row>
    <row r="18" spans="1:1" x14ac:dyDescent="0.25">
      <c r="A18" s="4" t="s">
        <v>1420</v>
      </c>
    </row>
  </sheetData>
  <sortState ref="A1:C14">
    <sortCondition ref="C1:C14"/>
  </sortState>
  <hyperlinks>
    <hyperlink ref="A17" location="SOURCES!A1" display="BACK"/>
    <hyperlink ref="A18" location="INTRODUCTION!A1" display="BACK TO INTRODUCTION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sqref="A1:C1"/>
    </sheetView>
  </sheetViews>
  <sheetFormatPr defaultRowHeight="15" x14ac:dyDescent="0.25"/>
  <cols>
    <col min="1" max="1" width="68.140625" customWidth="1"/>
    <col min="3" max="3" width="9.4257812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349</v>
      </c>
      <c r="B2" t="s">
        <v>350</v>
      </c>
      <c r="C2" s="5">
        <v>41901</v>
      </c>
    </row>
    <row r="3" spans="1:3" x14ac:dyDescent="0.25">
      <c r="A3" t="s">
        <v>327</v>
      </c>
      <c r="B3" t="s">
        <v>328</v>
      </c>
      <c r="C3" s="5">
        <v>41916</v>
      </c>
    </row>
    <row r="4" spans="1:3" x14ac:dyDescent="0.25">
      <c r="A4" t="s">
        <v>329</v>
      </c>
      <c r="B4" t="s">
        <v>330</v>
      </c>
      <c r="C4" s="5">
        <v>41928</v>
      </c>
    </row>
    <row r="5" spans="1:3" x14ac:dyDescent="0.25">
      <c r="A5" t="s">
        <v>331</v>
      </c>
      <c r="B5" t="s">
        <v>332</v>
      </c>
      <c r="C5" s="5">
        <v>41928</v>
      </c>
    </row>
    <row r="6" spans="1:3" x14ac:dyDescent="0.25">
      <c r="A6" t="s">
        <v>335</v>
      </c>
      <c r="B6" t="s">
        <v>336</v>
      </c>
      <c r="C6" s="5">
        <v>41934</v>
      </c>
    </row>
    <row r="7" spans="1:3" x14ac:dyDescent="0.25">
      <c r="A7" t="s">
        <v>334</v>
      </c>
      <c r="B7" t="s">
        <v>333</v>
      </c>
      <c r="C7" s="5">
        <v>41935</v>
      </c>
    </row>
    <row r="9" spans="1:3" x14ac:dyDescent="0.25">
      <c r="A9" s="4" t="s">
        <v>1419</v>
      </c>
    </row>
    <row r="10" spans="1:3" x14ac:dyDescent="0.25">
      <c r="A10" s="4" t="s">
        <v>1420</v>
      </c>
    </row>
  </sheetData>
  <sortState ref="A1:C6">
    <sortCondition ref="C1:C6"/>
  </sortState>
  <hyperlinks>
    <hyperlink ref="A9" location="SOURCES!A1" display="BACK"/>
    <hyperlink ref="A10" location="INTRODUCTION!A1" display="BACK TO INTRODUCTION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sqref="A1:C1"/>
    </sheetView>
  </sheetViews>
  <sheetFormatPr defaultRowHeight="15" x14ac:dyDescent="0.25"/>
  <cols>
    <col min="1" max="1" width="61.28515625" customWidth="1"/>
    <col min="3" max="3" width="9.71093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339</v>
      </c>
      <c r="B2" t="s">
        <v>340</v>
      </c>
      <c r="C2" s="5">
        <v>41849</v>
      </c>
    </row>
    <row r="3" spans="1:3" x14ac:dyDescent="0.25">
      <c r="A3" t="s">
        <v>349</v>
      </c>
      <c r="B3" t="s">
        <v>350</v>
      </c>
      <c r="C3" s="5">
        <v>41901</v>
      </c>
    </row>
    <row r="4" spans="1:3" x14ac:dyDescent="0.25">
      <c r="A4" t="s">
        <v>343</v>
      </c>
      <c r="B4" t="s">
        <v>344</v>
      </c>
      <c r="C4" s="5">
        <v>41919</v>
      </c>
    </row>
    <row r="5" spans="1:3" x14ac:dyDescent="0.25">
      <c r="A5" t="s">
        <v>341</v>
      </c>
      <c r="B5" t="s">
        <v>342</v>
      </c>
      <c r="C5" s="5">
        <v>41926</v>
      </c>
    </row>
    <row r="6" spans="1:3" x14ac:dyDescent="0.25">
      <c r="A6" t="s">
        <v>345</v>
      </c>
      <c r="B6" t="s">
        <v>346</v>
      </c>
      <c r="C6" s="5">
        <v>41930</v>
      </c>
    </row>
    <row r="7" spans="1:3" x14ac:dyDescent="0.25">
      <c r="A7" t="s">
        <v>347</v>
      </c>
      <c r="B7" t="s">
        <v>348</v>
      </c>
      <c r="C7" s="5">
        <v>41931</v>
      </c>
    </row>
    <row r="8" spans="1:3" x14ac:dyDescent="0.25">
      <c r="A8" t="s">
        <v>337</v>
      </c>
      <c r="B8" t="s">
        <v>338</v>
      </c>
      <c r="C8" s="5">
        <v>41936</v>
      </c>
    </row>
    <row r="10" spans="1:3" x14ac:dyDescent="0.25">
      <c r="A10" s="4" t="s">
        <v>1419</v>
      </c>
    </row>
    <row r="11" spans="1:3" x14ac:dyDescent="0.25">
      <c r="A11" s="4" t="s">
        <v>1420</v>
      </c>
    </row>
  </sheetData>
  <sortState ref="A1:C7">
    <sortCondition ref="C1:C7"/>
  </sortState>
  <hyperlinks>
    <hyperlink ref="A10" location="SOURCES!A1" display="BACK"/>
    <hyperlink ref="A11" location="INTRODUCTION!A1" display="BACK TO INTRODUCTION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sqref="A1:C1"/>
    </sheetView>
  </sheetViews>
  <sheetFormatPr defaultRowHeight="15" x14ac:dyDescent="0.25"/>
  <cols>
    <col min="1" max="1" width="58.5703125" customWidth="1"/>
    <col min="3" max="3" width="9.71093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359</v>
      </c>
      <c r="B2" t="s">
        <v>360</v>
      </c>
      <c r="C2" s="5">
        <v>41859</v>
      </c>
    </row>
    <row r="3" spans="1:3" x14ac:dyDescent="0.25">
      <c r="A3" t="s">
        <v>351</v>
      </c>
      <c r="B3" t="s">
        <v>352</v>
      </c>
      <c r="C3" s="5">
        <v>41860</v>
      </c>
    </row>
    <row r="4" spans="1:3" x14ac:dyDescent="0.25">
      <c r="A4" t="s">
        <v>357</v>
      </c>
      <c r="B4" t="s">
        <v>358</v>
      </c>
      <c r="C4" s="5">
        <v>41908</v>
      </c>
    </row>
    <row r="5" spans="1:3" x14ac:dyDescent="0.25">
      <c r="A5" t="s">
        <v>355</v>
      </c>
      <c r="B5" t="s">
        <v>356</v>
      </c>
      <c r="C5" s="5">
        <v>41925</v>
      </c>
    </row>
    <row r="6" spans="1:3" x14ac:dyDescent="0.25">
      <c r="A6" t="s">
        <v>353</v>
      </c>
      <c r="B6" t="s">
        <v>354</v>
      </c>
      <c r="C6" s="5">
        <v>41934</v>
      </c>
    </row>
    <row r="8" spans="1:3" x14ac:dyDescent="0.25">
      <c r="A8" s="4" t="s">
        <v>1419</v>
      </c>
    </row>
    <row r="9" spans="1:3" x14ac:dyDescent="0.25">
      <c r="A9" s="4" t="s">
        <v>1420</v>
      </c>
    </row>
  </sheetData>
  <sortState ref="A1:C5">
    <sortCondition ref="C1:C5"/>
  </sortState>
  <hyperlinks>
    <hyperlink ref="A8" location="SOURCES!A1" display="BACK"/>
    <hyperlink ref="A9" location="INTRODUCTION!A1" display="BACK TO INTRODUCTION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"/>
  <sheetViews>
    <sheetView zoomScale="70" zoomScaleNormal="70" workbookViewId="0">
      <selection activeCell="K39" sqref="K39"/>
    </sheetView>
  </sheetViews>
  <sheetFormatPr defaultRowHeight="15" x14ac:dyDescent="0.25"/>
  <cols>
    <col min="1" max="1" width="23.140625" customWidth="1"/>
    <col min="2" max="2" width="20.42578125" customWidth="1"/>
    <col min="8" max="8" width="10.140625" customWidth="1"/>
    <col min="10" max="10" width="11.5703125" customWidth="1"/>
    <col min="15" max="15" width="15.42578125" customWidth="1"/>
    <col min="16" max="16" width="15.85546875" customWidth="1"/>
    <col min="17" max="17" width="17.140625" customWidth="1"/>
    <col min="21" max="21" width="4.85546875" customWidth="1"/>
    <col min="23" max="23" width="18.7109375" customWidth="1"/>
  </cols>
  <sheetData>
    <row r="1" spans="1:20" x14ac:dyDescent="0.25">
      <c r="A1" s="1"/>
      <c r="B1" s="84" t="s">
        <v>0</v>
      </c>
      <c r="C1" s="84" t="s">
        <v>1</v>
      </c>
      <c r="D1" s="84" t="s">
        <v>2</v>
      </c>
      <c r="E1" s="84" t="s">
        <v>3</v>
      </c>
      <c r="F1" s="84" t="s">
        <v>4</v>
      </c>
      <c r="G1" s="84" t="s">
        <v>5</v>
      </c>
      <c r="H1" s="84" t="s">
        <v>6</v>
      </c>
      <c r="I1" s="84" t="s">
        <v>7</v>
      </c>
      <c r="J1" s="84" t="s">
        <v>8</v>
      </c>
      <c r="K1" s="84" t="s">
        <v>9</v>
      </c>
      <c r="L1" s="84" t="s">
        <v>10</v>
      </c>
      <c r="M1" s="84" t="s">
        <v>11</v>
      </c>
      <c r="N1" s="84" t="s">
        <v>12</v>
      </c>
      <c r="O1" s="84" t="s">
        <v>13</v>
      </c>
      <c r="P1" s="84" t="s">
        <v>14</v>
      </c>
      <c r="Q1" s="84" t="s">
        <v>15</v>
      </c>
      <c r="R1" s="84" t="s">
        <v>16</v>
      </c>
      <c r="S1" s="84" t="s">
        <v>17</v>
      </c>
      <c r="T1" s="85" t="s">
        <v>18</v>
      </c>
    </row>
    <row r="2" spans="1:20" x14ac:dyDescent="0.25">
      <c r="A2" s="21" t="s">
        <v>1387</v>
      </c>
      <c r="B2" s="22"/>
      <c r="C2" s="22">
        <v>2</v>
      </c>
      <c r="D2" s="22"/>
      <c r="E2" s="22">
        <v>2</v>
      </c>
      <c r="F2" s="22">
        <v>1</v>
      </c>
      <c r="G2" s="22">
        <v>2</v>
      </c>
      <c r="H2" s="22">
        <v>1</v>
      </c>
      <c r="I2" s="22">
        <v>1</v>
      </c>
      <c r="J2" s="22">
        <v>2</v>
      </c>
      <c r="K2" s="22">
        <v>1</v>
      </c>
      <c r="L2" s="22"/>
      <c r="M2" s="22"/>
      <c r="N2" s="22"/>
      <c r="O2" s="22">
        <v>1</v>
      </c>
      <c r="P2" s="22"/>
      <c r="Q2" s="22"/>
      <c r="R2" s="22">
        <v>1</v>
      </c>
      <c r="S2" s="22">
        <v>2</v>
      </c>
      <c r="T2" s="23">
        <v>2</v>
      </c>
    </row>
    <row r="3" spans="1:20" x14ac:dyDescent="0.25">
      <c r="A3" s="21" t="s">
        <v>1388</v>
      </c>
      <c r="B3" s="22"/>
      <c r="C3" s="22">
        <v>2</v>
      </c>
      <c r="D3" s="22"/>
      <c r="E3" s="22">
        <v>2</v>
      </c>
      <c r="F3" s="22"/>
      <c r="G3" s="22">
        <v>3</v>
      </c>
      <c r="H3" s="22"/>
      <c r="I3" s="22"/>
      <c r="J3" s="22"/>
      <c r="K3" s="22"/>
      <c r="L3" s="22"/>
      <c r="M3" s="22"/>
      <c r="N3" s="22"/>
      <c r="O3" s="22">
        <v>1</v>
      </c>
      <c r="P3" s="22"/>
      <c r="Q3" s="22"/>
      <c r="R3" s="22"/>
      <c r="S3" s="22">
        <v>1</v>
      </c>
      <c r="T3" s="23">
        <v>4</v>
      </c>
    </row>
    <row r="4" spans="1:20" x14ac:dyDescent="0.25">
      <c r="A4" s="21" t="s">
        <v>1389</v>
      </c>
      <c r="B4" s="22"/>
      <c r="C4" s="22"/>
      <c r="D4" s="22"/>
      <c r="E4" s="22"/>
      <c r="F4" s="22"/>
      <c r="G4" s="22"/>
      <c r="H4" s="22">
        <v>1</v>
      </c>
      <c r="I4" s="22"/>
      <c r="J4" s="22"/>
      <c r="K4" s="22">
        <v>2</v>
      </c>
      <c r="L4" s="22"/>
      <c r="M4" s="22"/>
      <c r="N4" s="22">
        <v>1</v>
      </c>
      <c r="O4" s="22">
        <v>1</v>
      </c>
      <c r="P4" s="22"/>
      <c r="Q4" s="22"/>
      <c r="R4" s="22"/>
      <c r="S4" s="22"/>
      <c r="T4" s="23"/>
    </row>
    <row r="5" spans="1:20" x14ac:dyDescent="0.25">
      <c r="A5" s="21" t="s">
        <v>1390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>
        <v>1</v>
      </c>
      <c r="O5" s="22"/>
      <c r="P5" s="22"/>
      <c r="Q5" s="22">
        <v>1</v>
      </c>
      <c r="R5" s="22">
        <v>1</v>
      </c>
      <c r="S5" s="22"/>
      <c r="T5" s="23"/>
    </row>
    <row r="6" spans="1:20" x14ac:dyDescent="0.25">
      <c r="A6" s="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3"/>
    </row>
    <row r="7" spans="1:20" x14ac:dyDescent="0.25">
      <c r="A7" s="44" t="s">
        <v>1376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30"/>
    </row>
    <row r="8" spans="1:20" x14ac:dyDescent="0.25">
      <c r="A8" s="21" t="s">
        <v>1387</v>
      </c>
      <c r="B8" s="22">
        <f>B2*0.25</f>
        <v>0</v>
      </c>
      <c r="C8" s="22">
        <f t="shared" ref="C8:T8" si="0">C2*0.25</f>
        <v>0.5</v>
      </c>
      <c r="D8" s="22">
        <f t="shared" si="0"/>
        <v>0</v>
      </c>
      <c r="E8" s="22">
        <f t="shared" si="0"/>
        <v>0.5</v>
      </c>
      <c r="F8" s="22">
        <f t="shared" si="0"/>
        <v>0.25</v>
      </c>
      <c r="G8" s="22">
        <f t="shared" si="0"/>
        <v>0.5</v>
      </c>
      <c r="H8" s="22">
        <f t="shared" si="0"/>
        <v>0.25</v>
      </c>
      <c r="I8" s="22">
        <f t="shared" si="0"/>
        <v>0.25</v>
      </c>
      <c r="J8" s="22">
        <f t="shared" si="0"/>
        <v>0.5</v>
      </c>
      <c r="K8" s="22">
        <f t="shared" si="0"/>
        <v>0.25</v>
      </c>
      <c r="L8" s="22">
        <f t="shared" si="0"/>
        <v>0</v>
      </c>
      <c r="M8" s="22">
        <f t="shared" si="0"/>
        <v>0</v>
      </c>
      <c r="N8" s="22">
        <f t="shared" si="0"/>
        <v>0</v>
      </c>
      <c r="O8" s="22">
        <f t="shared" si="0"/>
        <v>0.25</v>
      </c>
      <c r="P8" s="22">
        <f t="shared" si="0"/>
        <v>0</v>
      </c>
      <c r="Q8" s="22">
        <f t="shared" si="0"/>
        <v>0</v>
      </c>
      <c r="R8" s="22">
        <f t="shared" si="0"/>
        <v>0.25</v>
      </c>
      <c r="S8" s="22">
        <f t="shared" si="0"/>
        <v>0.5</v>
      </c>
      <c r="T8" s="23">
        <f t="shared" si="0"/>
        <v>0.5</v>
      </c>
    </row>
    <row r="9" spans="1:20" x14ac:dyDescent="0.25">
      <c r="A9" s="21" t="s">
        <v>1388</v>
      </c>
      <c r="B9" s="22">
        <f>B3</f>
        <v>0</v>
      </c>
      <c r="C9" s="22">
        <f t="shared" ref="C9:T9" si="1">C3</f>
        <v>2</v>
      </c>
      <c r="D9" s="22">
        <f t="shared" si="1"/>
        <v>0</v>
      </c>
      <c r="E9" s="22">
        <f t="shared" si="1"/>
        <v>2</v>
      </c>
      <c r="F9" s="22">
        <f t="shared" si="1"/>
        <v>0</v>
      </c>
      <c r="G9" s="22">
        <f t="shared" si="1"/>
        <v>3</v>
      </c>
      <c r="H9" s="22">
        <f t="shared" si="1"/>
        <v>0</v>
      </c>
      <c r="I9" s="22">
        <f t="shared" si="1"/>
        <v>0</v>
      </c>
      <c r="J9" s="22">
        <f t="shared" si="1"/>
        <v>0</v>
      </c>
      <c r="K9" s="22">
        <f t="shared" si="1"/>
        <v>0</v>
      </c>
      <c r="L9" s="22">
        <f t="shared" si="1"/>
        <v>0</v>
      </c>
      <c r="M9" s="22">
        <f t="shared" si="1"/>
        <v>0</v>
      </c>
      <c r="N9" s="22">
        <f t="shared" si="1"/>
        <v>0</v>
      </c>
      <c r="O9" s="22">
        <f t="shared" si="1"/>
        <v>1</v>
      </c>
      <c r="P9" s="22">
        <f t="shared" si="1"/>
        <v>0</v>
      </c>
      <c r="Q9" s="22">
        <f t="shared" si="1"/>
        <v>0</v>
      </c>
      <c r="R9" s="22">
        <f t="shared" si="1"/>
        <v>0</v>
      </c>
      <c r="S9" s="22">
        <f t="shared" si="1"/>
        <v>1</v>
      </c>
      <c r="T9" s="23">
        <f t="shared" si="1"/>
        <v>4</v>
      </c>
    </row>
    <row r="10" spans="1:20" x14ac:dyDescent="0.25">
      <c r="A10" s="21" t="s">
        <v>1389</v>
      </c>
      <c r="B10" s="22">
        <f>B4*0.5</f>
        <v>0</v>
      </c>
      <c r="C10" s="22">
        <f t="shared" ref="C10:T10" si="2">C4*0.5</f>
        <v>0</v>
      </c>
      <c r="D10" s="22">
        <f t="shared" si="2"/>
        <v>0</v>
      </c>
      <c r="E10" s="22">
        <f t="shared" si="2"/>
        <v>0</v>
      </c>
      <c r="F10" s="22">
        <f t="shared" si="2"/>
        <v>0</v>
      </c>
      <c r="G10" s="22">
        <f t="shared" si="2"/>
        <v>0</v>
      </c>
      <c r="H10" s="22">
        <f t="shared" si="2"/>
        <v>0.5</v>
      </c>
      <c r="I10" s="22">
        <f t="shared" si="2"/>
        <v>0</v>
      </c>
      <c r="J10" s="22">
        <f t="shared" si="2"/>
        <v>0</v>
      </c>
      <c r="K10" s="22">
        <f t="shared" si="2"/>
        <v>1</v>
      </c>
      <c r="L10" s="22">
        <f t="shared" si="2"/>
        <v>0</v>
      </c>
      <c r="M10" s="22">
        <f t="shared" si="2"/>
        <v>0</v>
      </c>
      <c r="N10" s="22">
        <f t="shared" si="2"/>
        <v>0.5</v>
      </c>
      <c r="O10" s="22">
        <f t="shared" si="2"/>
        <v>0.5</v>
      </c>
      <c r="P10" s="22">
        <f t="shared" si="2"/>
        <v>0</v>
      </c>
      <c r="Q10" s="22">
        <f t="shared" si="2"/>
        <v>0</v>
      </c>
      <c r="R10" s="22">
        <f t="shared" si="2"/>
        <v>0</v>
      </c>
      <c r="S10" s="22">
        <f t="shared" si="2"/>
        <v>0</v>
      </c>
      <c r="T10" s="23">
        <f t="shared" si="2"/>
        <v>0</v>
      </c>
    </row>
    <row r="11" spans="1:20" x14ac:dyDescent="0.25">
      <c r="A11" s="21" t="s">
        <v>1390</v>
      </c>
      <c r="B11" s="22">
        <f>B5*0.25</f>
        <v>0</v>
      </c>
      <c r="C11" s="22">
        <f t="shared" ref="C11:T11" si="3">C5*0.25</f>
        <v>0</v>
      </c>
      <c r="D11" s="22">
        <f t="shared" si="3"/>
        <v>0</v>
      </c>
      <c r="E11" s="22">
        <f t="shared" si="3"/>
        <v>0</v>
      </c>
      <c r="F11" s="22">
        <f t="shared" si="3"/>
        <v>0</v>
      </c>
      <c r="G11" s="22">
        <f t="shared" si="3"/>
        <v>0</v>
      </c>
      <c r="H11" s="22">
        <f t="shared" si="3"/>
        <v>0</v>
      </c>
      <c r="I11" s="22">
        <f t="shared" si="3"/>
        <v>0</v>
      </c>
      <c r="J11" s="22">
        <f t="shared" si="3"/>
        <v>0</v>
      </c>
      <c r="K11" s="22">
        <f t="shared" si="3"/>
        <v>0</v>
      </c>
      <c r="L11" s="22">
        <f t="shared" si="3"/>
        <v>0</v>
      </c>
      <c r="M11" s="22">
        <f t="shared" si="3"/>
        <v>0</v>
      </c>
      <c r="N11" s="22">
        <f t="shared" si="3"/>
        <v>0.25</v>
      </c>
      <c r="O11" s="22">
        <f t="shared" si="3"/>
        <v>0</v>
      </c>
      <c r="P11" s="22">
        <f t="shared" si="3"/>
        <v>0</v>
      </c>
      <c r="Q11" s="22">
        <f t="shared" si="3"/>
        <v>0.25</v>
      </c>
      <c r="R11" s="22">
        <f t="shared" si="3"/>
        <v>0.25</v>
      </c>
      <c r="S11" s="22">
        <f t="shared" si="3"/>
        <v>0</v>
      </c>
      <c r="T11" s="23">
        <f t="shared" si="3"/>
        <v>0</v>
      </c>
    </row>
    <row r="12" spans="1:20" x14ac:dyDescent="0.25">
      <c r="A12" s="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3"/>
    </row>
    <row r="13" spans="1:20" s="13" customFormat="1" ht="15.75" thickBot="1" x14ac:dyDescent="0.3">
      <c r="A13" s="31" t="s">
        <v>1377</v>
      </c>
      <c r="B13" s="32">
        <f>SUM(B8:B11)</f>
        <v>0</v>
      </c>
      <c r="C13" s="32">
        <f t="shared" ref="C13:T13" si="4">SUM(C8:C11)</f>
        <v>2.5</v>
      </c>
      <c r="D13" s="32">
        <f t="shared" si="4"/>
        <v>0</v>
      </c>
      <c r="E13" s="32">
        <f t="shared" si="4"/>
        <v>2.5</v>
      </c>
      <c r="F13" s="32">
        <f t="shared" si="4"/>
        <v>0.25</v>
      </c>
      <c r="G13" s="32">
        <f t="shared" si="4"/>
        <v>3.5</v>
      </c>
      <c r="H13" s="32">
        <f t="shared" si="4"/>
        <v>0.75</v>
      </c>
      <c r="I13" s="32">
        <f t="shared" si="4"/>
        <v>0.25</v>
      </c>
      <c r="J13" s="32">
        <f t="shared" si="4"/>
        <v>0.5</v>
      </c>
      <c r="K13" s="32">
        <f t="shared" si="4"/>
        <v>1.25</v>
      </c>
      <c r="L13" s="32">
        <f t="shared" si="4"/>
        <v>0</v>
      </c>
      <c r="M13" s="32">
        <f t="shared" si="4"/>
        <v>0</v>
      </c>
      <c r="N13" s="32">
        <f t="shared" si="4"/>
        <v>0.75</v>
      </c>
      <c r="O13" s="32">
        <f t="shared" si="4"/>
        <v>1.75</v>
      </c>
      <c r="P13" s="32">
        <f t="shared" si="4"/>
        <v>0</v>
      </c>
      <c r="Q13" s="32">
        <f t="shared" si="4"/>
        <v>0.25</v>
      </c>
      <c r="R13" s="32">
        <f t="shared" si="4"/>
        <v>0.5</v>
      </c>
      <c r="S13" s="32">
        <f t="shared" si="4"/>
        <v>1.5</v>
      </c>
      <c r="T13" s="33">
        <f t="shared" si="4"/>
        <v>4.5</v>
      </c>
    </row>
    <row r="15" spans="1:20" ht="15.75" thickBot="1" x14ac:dyDescent="0.3"/>
    <row r="16" spans="1:20" x14ac:dyDescent="0.25">
      <c r="A16" s="34" t="s">
        <v>1378</v>
      </c>
      <c r="B16" s="35" t="s">
        <v>1387</v>
      </c>
      <c r="C16" s="36">
        <v>0.25</v>
      </c>
    </row>
    <row r="17" spans="1:3" x14ac:dyDescent="0.25">
      <c r="A17" s="37"/>
      <c r="B17" s="38" t="s">
        <v>1391</v>
      </c>
      <c r="C17" s="39">
        <v>1</v>
      </c>
    </row>
    <row r="18" spans="1:3" x14ac:dyDescent="0.25">
      <c r="A18" s="37"/>
      <c r="B18" s="38" t="s">
        <v>1389</v>
      </c>
      <c r="C18" s="39">
        <v>0.5</v>
      </c>
    </row>
    <row r="19" spans="1:3" ht="15.75" thickBot="1" x14ac:dyDescent="0.3">
      <c r="A19" s="40"/>
      <c r="B19" s="41" t="s">
        <v>1390</v>
      </c>
      <c r="C19" s="42">
        <v>0.25</v>
      </c>
    </row>
    <row r="22" spans="1:3" x14ac:dyDescent="0.25">
      <c r="A22" t="s">
        <v>1445</v>
      </c>
    </row>
    <row r="24" spans="1:3" x14ac:dyDescent="0.25">
      <c r="A24" t="s">
        <v>1446</v>
      </c>
    </row>
    <row r="25" spans="1:3" x14ac:dyDescent="0.25">
      <c r="A25" t="s">
        <v>1447</v>
      </c>
    </row>
    <row r="27" spans="1:3" x14ac:dyDescent="0.25">
      <c r="A27" t="s">
        <v>1448</v>
      </c>
    </row>
    <row r="29" spans="1:3" x14ac:dyDescent="0.25">
      <c r="A29" t="s">
        <v>1452</v>
      </c>
    </row>
    <row r="30" spans="1:3" x14ac:dyDescent="0.25">
      <c r="A30" t="s">
        <v>1453</v>
      </c>
    </row>
    <row r="32" spans="1:3" x14ac:dyDescent="0.25">
      <c r="A32" t="s">
        <v>1513</v>
      </c>
    </row>
    <row r="34" spans="1:1" x14ac:dyDescent="0.25">
      <c r="A34" s="11" t="s">
        <v>1454</v>
      </c>
    </row>
    <row r="35" spans="1:1" x14ac:dyDescent="0.25">
      <c r="A35" t="s">
        <v>1455</v>
      </c>
    </row>
    <row r="36" spans="1:1" x14ac:dyDescent="0.25">
      <c r="A36" t="s">
        <v>1457</v>
      </c>
    </row>
    <row r="37" spans="1:1" x14ac:dyDescent="0.25">
      <c r="A37" t="s">
        <v>1456</v>
      </c>
    </row>
    <row r="39" spans="1:1" x14ac:dyDescent="0.25">
      <c r="A39" s="11" t="s">
        <v>1458</v>
      </c>
    </row>
    <row r="40" spans="1:1" x14ac:dyDescent="0.25">
      <c r="A40" t="s">
        <v>1459</v>
      </c>
    </row>
    <row r="41" spans="1:1" x14ac:dyDescent="0.25">
      <c r="A41" t="s">
        <v>1480</v>
      </c>
    </row>
  </sheetData>
  <hyperlinks>
    <hyperlink ref="B1" location="'41'!A1" display="Argentina"/>
    <hyperlink ref="C1" location="'42'!A1" display="Australia"/>
    <hyperlink ref="D1" location="'43'!A1" display="Brazil"/>
    <hyperlink ref="E1" location="'44'!A1" display="Canada"/>
    <hyperlink ref="F1" location="'45'!A1" display="China"/>
    <hyperlink ref="G1" location="'46'!A1" display="France"/>
    <hyperlink ref="H1" location="'47'!A1" display="Germany"/>
    <hyperlink ref="I1" location="'48'!A1" display="India"/>
    <hyperlink ref="J1" location="'49'!A1" display="Indonesia"/>
    <hyperlink ref="K1" location="'50'!A1" display="Italy"/>
    <hyperlink ref="L1" location="'51'!A1" display="Japan"/>
    <hyperlink ref="M1" location="'52'!A1" display="Mexico"/>
    <hyperlink ref="N1" location="'53'!A1" display="Russia"/>
    <hyperlink ref="O1" location="'54'!A1" display="Saudi Arabia"/>
    <hyperlink ref="P1" location="'55'!A1" display="South Africa"/>
    <hyperlink ref="Q1" location="'56'!A1" display="South Korea"/>
    <hyperlink ref="R1" location="'57'!A1" display="Turkey"/>
    <hyperlink ref="S1" location="'58'!A1" display="UK"/>
    <hyperlink ref="T1" location="'59'!A1" display="USA"/>
  </hyperlinks>
  <pageMargins left="0.7" right="0.7" top="0.75" bottom="0.75" header="0.3" footer="0.3"/>
  <pageSetup scale="55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sqref="A1:C1"/>
    </sheetView>
  </sheetViews>
  <sheetFormatPr defaultRowHeight="15" x14ac:dyDescent="0.25"/>
  <cols>
    <col min="1" max="1" width="59.28515625" customWidth="1"/>
    <col min="3" max="3" width="9.855468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363</v>
      </c>
      <c r="B2" t="s">
        <v>364</v>
      </c>
      <c r="C2" s="5">
        <v>41864</v>
      </c>
    </row>
    <row r="3" spans="1:3" x14ac:dyDescent="0.25">
      <c r="A3" t="s">
        <v>365</v>
      </c>
      <c r="B3" t="s">
        <v>366</v>
      </c>
      <c r="C3" s="5">
        <v>41866</v>
      </c>
    </row>
    <row r="4" spans="1:3" x14ac:dyDescent="0.25">
      <c r="A4" t="s">
        <v>367</v>
      </c>
      <c r="B4" t="s">
        <v>368</v>
      </c>
      <c r="C4" s="5">
        <v>41879</v>
      </c>
    </row>
    <row r="5" spans="1:3" x14ac:dyDescent="0.25">
      <c r="A5" t="s">
        <v>371</v>
      </c>
      <c r="B5" t="s">
        <v>372</v>
      </c>
      <c r="C5" s="5">
        <v>41893</v>
      </c>
    </row>
    <row r="6" spans="1:3" x14ac:dyDescent="0.25">
      <c r="A6" t="s">
        <v>369</v>
      </c>
      <c r="B6" t="s">
        <v>370</v>
      </c>
      <c r="C6" s="5">
        <v>41932</v>
      </c>
    </row>
    <row r="8" spans="1:3" x14ac:dyDescent="0.25">
      <c r="A8" s="4" t="s">
        <v>1419</v>
      </c>
    </row>
    <row r="9" spans="1:3" x14ac:dyDescent="0.25">
      <c r="A9" s="4" t="s">
        <v>1420</v>
      </c>
    </row>
  </sheetData>
  <sortState ref="A1:C5">
    <sortCondition ref="C1:C5"/>
  </sortState>
  <hyperlinks>
    <hyperlink ref="A8" location="SOURCES!A1" display="BACK"/>
    <hyperlink ref="A9" location="INTRODUCTION!A1" display="BACK TO INTRODUCTION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sqref="A1:C1"/>
    </sheetView>
  </sheetViews>
  <sheetFormatPr defaultRowHeight="15" x14ac:dyDescent="0.25"/>
  <cols>
    <col min="1" max="1" width="67" customWidth="1"/>
    <col min="3" max="3" width="9.71093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377</v>
      </c>
      <c r="B2" t="s">
        <v>378</v>
      </c>
      <c r="C2" s="5">
        <v>41892</v>
      </c>
    </row>
    <row r="3" spans="1:3" x14ac:dyDescent="0.25">
      <c r="A3" t="s">
        <v>375</v>
      </c>
      <c r="B3" t="s">
        <v>376</v>
      </c>
      <c r="C3" s="5">
        <v>41928</v>
      </c>
    </row>
    <row r="4" spans="1:3" x14ac:dyDescent="0.25">
      <c r="A4" t="s">
        <v>379</v>
      </c>
      <c r="B4" t="s">
        <v>380</v>
      </c>
      <c r="C4" s="5">
        <v>41934</v>
      </c>
    </row>
    <row r="5" spans="1:3" x14ac:dyDescent="0.25">
      <c r="A5" t="s">
        <v>373</v>
      </c>
      <c r="B5" t="s">
        <v>374</v>
      </c>
      <c r="C5" s="5">
        <v>41935</v>
      </c>
    </row>
    <row r="7" spans="1:3" x14ac:dyDescent="0.25">
      <c r="A7" s="4" t="s">
        <v>1419</v>
      </c>
    </row>
    <row r="8" spans="1:3" x14ac:dyDescent="0.25">
      <c r="A8" s="4" t="s">
        <v>1420</v>
      </c>
    </row>
  </sheetData>
  <sortState ref="A1:C4">
    <sortCondition ref="C1:C4"/>
  </sortState>
  <hyperlinks>
    <hyperlink ref="A7" location="SOURCES!A1" display="BACK"/>
    <hyperlink ref="A8" location="INTRODUCTION!A1" display="BACK TO INTRODUCTION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sqref="A1:C1"/>
    </sheetView>
  </sheetViews>
  <sheetFormatPr defaultRowHeight="15" x14ac:dyDescent="0.25"/>
  <cols>
    <col min="1" max="1" width="84" customWidth="1"/>
    <col min="3" max="3" width="9.855468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393</v>
      </c>
      <c r="B2" t="s">
        <v>394</v>
      </c>
      <c r="C2" s="5">
        <v>41866</v>
      </c>
    </row>
    <row r="3" spans="1:3" x14ac:dyDescent="0.25">
      <c r="A3" t="s">
        <v>381</v>
      </c>
      <c r="B3" t="s">
        <v>382</v>
      </c>
      <c r="C3" s="5">
        <v>41876</v>
      </c>
    </row>
    <row r="4" spans="1:3" x14ac:dyDescent="0.25">
      <c r="A4" t="s">
        <v>383</v>
      </c>
      <c r="B4" t="s">
        <v>384</v>
      </c>
      <c r="C4" s="5">
        <v>41884</v>
      </c>
    </row>
    <row r="5" spans="1:3" x14ac:dyDescent="0.25">
      <c r="A5" t="s">
        <v>389</v>
      </c>
      <c r="B5" t="s">
        <v>390</v>
      </c>
      <c r="C5" s="5">
        <v>41898</v>
      </c>
    </row>
    <row r="6" spans="1:3" x14ac:dyDescent="0.25">
      <c r="A6" t="s">
        <v>395</v>
      </c>
      <c r="B6" t="s">
        <v>396</v>
      </c>
      <c r="C6" s="5">
        <v>41908</v>
      </c>
    </row>
    <row r="7" spans="1:3" x14ac:dyDescent="0.25">
      <c r="A7" t="s">
        <v>387</v>
      </c>
      <c r="B7" t="s">
        <v>388</v>
      </c>
      <c r="C7" s="5">
        <v>41925</v>
      </c>
    </row>
    <row r="8" spans="1:3" x14ac:dyDescent="0.25">
      <c r="A8" t="s">
        <v>385</v>
      </c>
      <c r="B8" t="s">
        <v>386</v>
      </c>
      <c r="C8" s="5">
        <v>41936</v>
      </c>
    </row>
    <row r="9" spans="1:3" x14ac:dyDescent="0.25">
      <c r="A9" t="s">
        <v>391</v>
      </c>
      <c r="B9" t="s">
        <v>392</v>
      </c>
      <c r="C9" s="5">
        <v>41936</v>
      </c>
    </row>
    <row r="11" spans="1:3" x14ac:dyDescent="0.25">
      <c r="A11" s="4" t="s">
        <v>1419</v>
      </c>
    </row>
    <row r="12" spans="1:3" x14ac:dyDescent="0.25">
      <c r="A12" s="4" t="s">
        <v>1420</v>
      </c>
    </row>
  </sheetData>
  <sortState ref="A1:C8">
    <sortCondition ref="C1:C8"/>
  </sortState>
  <hyperlinks>
    <hyperlink ref="A11" location="SOURCES!A1" display="BACK"/>
    <hyperlink ref="A12" location="INTRODUCTION!A1" display="BACK TO INTRODUCTION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sqref="A1:C1"/>
    </sheetView>
  </sheetViews>
  <sheetFormatPr defaultRowHeight="15" x14ac:dyDescent="0.25"/>
  <cols>
    <col min="1" max="1" width="50.42578125" customWidth="1"/>
    <col min="3" max="3" width="9.4257812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397</v>
      </c>
      <c r="B2" t="s">
        <v>398</v>
      </c>
      <c r="C2" s="5">
        <v>41934</v>
      </c>
    </row>
    <row r="4" spans="1:3" x14ac:dyDescent="0.25">
      <c r="A4" s="4" t="s">
        <v>1419</v>
      </c>
    </row>
    <row r="5" spans="1:3" x14ac:dyDescent="0.25">
      <c r="A5" s="4" t="s">
        <v>1420</v>
      </c>
    </row>
  </sheetData>
  <hyperlinks>
    <hyperlink ref="A4" location="SOURCES!A1" display="BACK"/>
    <hyperlink ref="A5" location="INTRODUCTION!A1" display="BACK TO INTRODUCTION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C1"/>
    </sheetView>
  </sheetViews>
  <sheetFormatPr defaultRowHeight="15" x14ac:dyDescent="0.25"/>
  <cols>
    <col min="1" max="1" width="85.5703125" customWidth="1"/>
    <col min="3" max="3" width="9.855468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411</v>
      </c>
      <c r="B2" t="s">
        <v>412</v>
      </c>
      <c r="C2" s="5">
        <v>41852</v>
      </c>
    </row>
    <row r="3" spans="1:3" x14ac:dyDescent="0.25">
      <c r="A3" t="s">
        <v>417</v>
      </c>
      <c r="B3" t="s">
        <v>418</v>
      </c>
      <c r="C3" s="5">
        <v>41854</v>
      </c>
    </row>
    <row r="4" spans="1:3" x14ac:dyDescent="0.25">
      <c r="A4" t="s">
        <v>401</v>
      </c>
      <c r="B4" t="s">
        <v>402</v>
      </c>
      <c r="C4" s="5">
        <v>41872</v>
      </c>
    </row>
    <row r="5" spans="1:3" x14ac:dyDescent="0.25">
      <c r="A5" t="s">
        <v>399</v>
      </c>
      <c r="B5" t="s">
        <v>400</v>
      </c>
      <c r="C5" s="5">
        <v>41878</v>
      </c>
    </row>
    <row r="6" spans="1:3" x14ac:dyDescent="0.25">
      <c r="A6" t="s">
        <v>415</v>
      </c>
      <c r="B6" t="s">
        <v>416</v>
      </c>
      <c r="C6" s="5">
        <v>41901</v>
      </c>
    </row>
    <row r="7" spans="1:3" x14ac:dyDescent="0.25">
      <c r="A7" t="s">
        <v>407</v>
      </c>
      <c r="B7" t="s">
        <v>408</v>
      </c>
      <c r="C7" s="5">
        <v>41913</v>
      </c>
    </row>
    <row r="8" spans="1:3" x14ac:dyDescent="0.25">
      <c r="A8" t="s">
        <v>413</v>
      </c>
      <c r="B8" t="s">
        <v>414</v>
      </c>
      <c r="C8" s="5">
        <v>41926</v>
      </c>
    </row>
    <row r="9" spans="1:3" x14ac:dyDescent="0.25">
      <c r="A9" t="s">
        <v>403</v>
      </c>
      <c r="B9" t="s">
        <v>404</v>
      </c>
      <c r="C9" s="5">
        <v>41929</v>
      </c>
    </row>
    <row r="10" spans="1:3" x14ac:dyDescent="0.25">
      <c r="A10" t="s">
        <v>405</v>
      </c>
      <c r="B10" t="s">
        <v>406</v>
      </c>
      <c r="C10" s="5">
        <v>41929</v>
      </c>
    </row>
    <row r="11" spans="1:3" x14ac:dyDescent="0.25">
      <c r="A11" t="s">
        <v>409</v>
      </c>
      <c r="B11" t="s">
        <v>410</v>
      </c>
      <c r="C11" s="9">
        <v>41935</v>
      </c>
    </row>
    <row r="13" spans="1:3" x14ac:dyDescent="0.25">
      <c r="A13" s="4" t="s">
        <v>1419</v>
      </c>
    </row>
    <row r="14" spans="1:3" x14ac:dyDescent="0.25">
      <c r="A14" s="4" t="s">
        <v>1420</v>
      </c>
    </row>
  </sheetData>
  <sortState ref="A1:C10">
    <sortCondition ref="C1:C10"/>
  </sortState>
  <hyperlinks>
    <hyperlink ref="A13" location="SOURCES!A1" display="BACK"/>
    <hyperlink ref="A14" location="INTRODUCTION!A1" display="BACK TO INTRODUCTION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sqref="A1:C1"/>
    </sheetView>
  </sheetViews>
  <sheetFormatPr defaultRowHeight="15" x14ac:dyDescent="0.25"/>
  <cols>
    <col min="1" max="1" width="60.85546875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423</v>
      </c>
      <c r="B2" t="s">
        <v>424</v>
      </c>
      <c r="C2" s="5">
        <v>41730</v>
      </c>
    </row>
    <row r="3" spans="1:3" x14ac:dyDescent="0.25">
      <c r="A3" t="s">
        <v>421</v>
      </c>
      <c r="B3" t="s">
        <v>422</v>
      </c>
      <c r="C3" s="5">
        <v>41913</v>
      </c>
    </row>
    <row r="4" spans="1:3" x14ac:dyDescent="0.25">
      <c r="A4" t="s">
        <v>419</v>
      </c>
      <c r="B4" t="s">
        <v>420</v>
      </c>
      <c r="C4" s="5">
        <v>41914</v>
      </c>
    </row>
    <row r="6" spans="1:3" x14ac:dyDescent="0.25">
      <c r="A6" s="4" t="s">
        <v>1419</v>
      </c>
    </row>
    <row r="7" spans="1:3" x14ac:dyDescent="0.25">
      <c r="A7" s="4" t="s">
        <v>1420</v>
      </c>
    </row>
  </sheetData>
  <sortState ref="A1:C3">
    <sortCondition ref="C1:C3"/>
  </sortState>
  <hyperlinks>
    <hyperlink ref="A6" location="SOURCES!A1" display="BACK"/>
    <hyperlink ref="A7" location="INTRODUCTION!A1" display="BACK TO INTRODUCTION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sqref="A1:C1"/>
    </sheetView>
  </sheetViews>
  <sheetFormatPr defaultRowHeight="15" x14ac:dyDescent="0.25"/>
  <cols>
    <col min="1" max="1" width="85.7109375" customWidth="1"/>
    <col min="3" max="3" width="9.855468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425</v>
      </c>
      <c r="B2" t="s">
        <v>426</v>
      </c>
      <c r="C2" s="5">
        <v>41872</v>
      </c>
    </row>
    <row r="3" spans="1:3" x14ac:dyDescent="0.25">
      <c r="A3" t="s">
        <v>429</v>
      </c>
      <c r="B3" t="s">
        <v>430</v>
      </c>
      <c r="C3" s="5">
        <v>41906</v>
      </c>
    </row>
    <row r="4" spans="1:3" x14ac:dyDescent="0.25">
      <c r="A4" t="s">
        <v>427</v>
      </c>
      <c r="B4" t="s">
        <v>428</v>
      </c>
      <c r="C4" s="5">
        <v>41922</v>
      </c>
    </row>
    <row r="5" spans="1:3" x14ac:dyDescent="0.25">
      <c r="A5" t="s">
        <v>431</v>
      </c>
      <c r="B5" t="s">
        <v>432</v>
      </c>
      <c r="C5" s="5">
        <v>41927</v>
      </c>
    </row>
    <row r="6" spans="1:3" x14ac:dyDescent="0.25">
      <c r="A6" t="s">
        <v>433</v>
      </c>
      <c r="B6" t="s">
        <v>434</v>
      </c>
      <c r="C6" s="5">
        <v>41935</v>
      </c>
    </row>
    <row r="8" spans="1:3" x14ac:dyDescent="0.25">
      <c r="A8" s="4" t="s">
        <v>1419</v>
      </c>
    </row>
    <row r="9" spans="1:3" x14ac:dyDescent="0.25">
      <c r="A9" s="4" t="s">
        <v>1420</v>
      </c>
    </row>
  </sheetData>
  <sortState ref="A1:C5">
    <sortCondition ref="C1:C5"/>
  </sortState>
  <hyperlinks>
    <hyperlink ref="A8" location="SOURCES!A1" display="BACK"/>
    <hyperlink ref="A9" location="INTRODUCTION!A1" display="BACK TO INTRODUCTION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sqref="A1:C1"/>
    </sheetView>
  </sheetViews>
  <sheetFormatPr defaultRowHeight="15" x14ac:dyDescent="0.25"/>
  <cols>
    <col min="1" max="1" width="88.85546875" customWidth="1"/>
    <col min="3" max="3" width="9.855468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441</v>
      </c>
      <c r="B2" t="s">
        <v>442</v>
      </c>
      <c r="C2" s="5">
        <v>41855</v>
      </c>
    </row>
    <row r="3" spans="1:3" x14ac:dyDescent="0.25">
      <c r="A3" t="s">
        <v>437</v>
      </c>
      <c r="B3" t="s">
        <v>438</v>
      </c>
      <c r="C3" s="5">
        <v>41863</v>
      </c>
    </row>
    <row r="4" spans="1:3" x14ac:dyDescent="0.25">
      <c r="A4" t="s">
        <v>435</v>
      </c>
      <c r="B4" t="s">
        <v>436</v>
      </c>
      <c r="C4" s="5">
        <v>41866</v>
      </c>
    </row>
    <row r="5" spans="1:3" x14ac:dyDescent="0.25">
      <c r="A5" t="s">
        <v>439</v>
      </c>
      <c r="B5" t="s">
        <v>440</v>
      </c>
      <c r="C5" s="5">
        <v>41869</v>
      </c>
    </row>
    <row r="6" spans="1:3" x14ac:dyDescent="0.25">
      <c r="A6" t="s">
        <v>445</v>
      </c>
      <c r="B6" t="s">
        <v>446</v>
      </c>
      <c r="C6" s="5">
        <v>41929</v>
      </c>
    </row>
    <row r="7" spans="1:3" x14ac:dyDescent="0.25">
      <c r="A7" t="s">
        <v>443</v>
      </c>
      <c r="B7" t="s">
        <v>444</v>
      </c>
      <c r="C7" s="5">
        <v>41932</v>
      </c>
    </row>
    <row r="9" spans="1:3" x14ac:dyDescent="0.25">
      <c r="A9" s="4" t="s">
        <v>1419</v>
      </c>
    </row>
    <row r="10" spans="1:3" x14ac:dyDescent="0.25">
      <c r="A10" s="4" t="s">
        <v>1420</v>
      </c>
    </row>
  </sheetData>
  <sortState ref="A1:C6">
    <sortCondition ref="C1:C6"/>
  </sortState>
  <hyperlinks>
    <hyperlink ref="A9" location="SOURCES!A1" display="BACK"/>
    <hyperlink ref="A10" location="INTRODUCTION!A1" display="BACK TO INTRODUCTION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sqref="A1:C1"/>
    </sheetView>
  </sheetViews>
  <sheetFormatPr defaultRowHeight="15" x14ac:dyDescent="0.25"/>
  <cols>
    <col min="1" max="1" width="69.5703125" customWidth="1"/>
    <col min="3" max="3" width="10.14062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449</v>
      </c>
      <c r="B2" t="s">
        <v>450</v>
      </c>
      <c r="C2" s="5">
        <v>41789</v>
      </c>
    </row>
    <row r="3" spans="1:3" x14ac:dyDescent="0.25">
      <c r="A3" t="s">
        <v>447</v>
      </c>
      <c r="B3" t="s">
        <v>448</v>
      </c>
      <c r="C3" s="5">
        <v>41893</v>
      </c>
    </row>
    <row r="4" spans="1:3" x14ac:dyDescent="0.25">
      <c r="A4" t="s">
        <v>455</v>
      </c>
      <c r="B4" t="s">
        <v>456</v>
      </c>
      <c r="C4" s="5">
        <v>41925</v>
      </c>
    </row>
    <row r="5" spans="1:3" x14ac:dyDescent="0.25">
      <c r="A5" t="s">
        <v>453</v>
      </c>
      <c r="B5" t="s">
        <v>454</v>
      </c>
      <c r="C5" s="5">
        <v>41931</v>
      </c>
    </row>
    <row r="6" spans="1:3" x14ac:dyDescent="0.25">
      <c r="A6" t="s">
        <v>451</v>
      </c>
      <c r="B6" t="s">
        <v>452</v>
      </c>
      <c r="C6" s="5">
        <v>41935</v>
      </c>
    </row>
    <row r="8" spans="1:3" x14ac:dyDescent="0.25">
      <c r="A8" s="4" t="s">
        <v>1419</v>
      </c>
    </row>
    <row r="9" spans="1:3" x14ac:dyDescent="0.25">
      <c r="A9" s="4" t="s">
        <v>1420</v>
      </c>
    </row>
  </sheetData>
  <sortState ref="A1:C5">
    <sortCondition ref="C1:C5"/>
  </sortState>
  <hyperlinks>
    <hyperlink ref="A8" location="SOURCES!A1" display="BACK"/>
    <hyperlink ref="A9" location="INTRODUCTION!A1" display="BACK TO INTRODUCTION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C1"/>
    </sheetView>
  </sheetViews>
  <sheetFormatPr defaultRowHeight="15" x14ac:dyDescent="0.25"/>
  <cols>
    <col min="1" max="1" width="68" customWidth="1"/>
    <col min="3" max="3" width="9.71093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463</v>
      </c>
      <c r="B2" t="s">
        <v>464</v>
      </c>
      <c r="C2" s="5">
        <v>41858</v>
      </c>
    </row>
    <row r="3" spans="1:3" x14ac:dyDescent="0.25">
      <c r="A3" t="s">
        <v>469</v>
      </c>
      <c r="B3" t="s">
        <v>470</v>
      </c>
      <c r="C3" s="5">
        <v>41890</v>
      </c>
    </row>
    <row r="4" spans="1:3" x14ac:dyDescent="0.25">
      <c r="A4" t="s">
        <v>465</v>
      </c>
      <c r="B4" t="s">
        <v>466</v>
      </c>
      <c r="C4" s="5">
        <v>41901</v>
      </c>
    </row>
    <row r="5" spans="1:3" x14ac:dyDescent="0.25">
      <c r="A5" t="s">
        <v>475</v>
      </c>
      <c r="B5" t="s">
        <v>476</v>
      </c>
      <c r="C5" s="5">
        <v>41919</v>
      </c>
    </row>
    <row r="6" spans="1:3" x14ac:dyDescent="0.25">
      <c r="A6" t="s">
        <v>471</v>
      </c>
      <c r="B6" t="s">
        <v>472</v>
      </c>
      <c r="C6" s="5">
        <v>41920</v>
      </c>
    </row>
    <row r="7" spans="1:3" x14ac:dyDescent="0.25">
      <c r="A7" t="s">
        <v>473</v>
      </c>
      <c r="B7" t="s">
        <v>474</v>
      </c>
      <c r="C7" s="5">
        <v>41925</v>
      </c>
    </row>
    <row r="8" spans="1:3" x14ac:dyDescent="0.25">
      <c r="A8" t="s">
        <v>457</v>
      </c>
      <c r="B8" t="s">
        <v>458</v>
      </c>
      <c r="C8" s="5">
        <v>41927</v>
      </c>
    </row>
    <row r="9" spans="1:3" x14ac:dyDescent="0.25">
      <c r="A9" t="s">
        <v>459</v>
      </c>
      <c r="B9" t="s">
        <v>460</v>
      </c>
      <c r="C9" s="5">
        <v>41932</v>
      </c>
    </row>
    <row r="10" spans="1:3" x14ac:dyDescent="0.25">
      <c r="A10" t="s">
        <v>461</v>
      </c>
      <c r="B10" t="s">
        <v>462</v>
      </c>
      <c r="C10" s="5">
        <v>41933</v>
      </c>
    </row>
    <row r="11" spans="1:3" x14ac:dyDescent="0.25">
      <c r="A11" t="s">
        <v>467</v>
      </c>
      <c r="B11" t="s">
        <v>468</v>
      </c>
      <c r="C11" s="5">
        <v>41935</v>
      </c>
    </row>
    <row r="13" spans="1:3" x14ac:dyDescent="0.25">
      <c r="A13" s="4" t="s">
        <v>1419</v>
      </c>
    </row>
    <row r="14" spans="1:3" x14ac:dyDescent="0.25">
      <c r="A14" s="4" t="s">
        <v>1420</v>
      </c>
    </row>
  </sheetData>
  <sortState ref="A1:C10">
    <sortCondition ref="C1:C10"/>
  </sortState>
  <hyperlinks>
    <hyperlink ref="A13" location="SOURCES!A1" display="BACK"/>
    <hyperlink ref="A14" location="INTRODUCTION!A1" display="BACK TO INTRODUCTION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zoomScale="70" zoomScaleNormal="70" workbookViewId="0">
      <selection activeCell="I41" sqref="I41"/>
    </sheetView>
  </sheetViews>
  <sheetFormatPr defaultRowHeight="15" x14ac:dyDescent="0.25"/>
  <cols>
    <col min="1" max="1" width="25" customWidth="1"/>
    <col min="2" max="2" width="12.42578125" customWidth="1"/>
    <col min="8" max="8" width="10" customWidth="1"/>
    <col min="10" max="10" width="11.42578125" customWidth="1"/>
    <col min="15" max="15" width="15.7109375" customWidth="1"/>
    <col min="16" max="16" width="12.85546875" customWidth="1"/>
    <col min="17" max="17" width="13.42578125" customWidth="1"/>
    <col min="22" max="22" width="10" customWidth="1"/>
    <col min="23" max="23" width="14.85546875" customWidth="1"/>
  </cols>
  <sheetData>
    <row r="1" spans="1:20" x14ac:dyDescent="0.25">
      <c r="A1" s="1"/>
      <c r="B1" s="84" t="s">
        <v>0</v>
      </c>
      <c r="C1" s="84" t="s">
        <v>1</v>
      </c>
      <c r="D1" s="84" t="s">
        <v>2</v>
      </c>
      <c r="E1" s="84" t="s">
        <v>3</v>
      </c>
      <c r="F1" s="86" t="s">
        <v>4</v>
      </c>
      <c r="G1" s="84" t="s">
        <v>5</v>
      </c>
      <c r="H1" s="84" t="s">
        <v>6</v>
      </c>
      <c r="I1" s="84" t="s">
        <v>7</v>
      </c>
      <c r="J1" s="84" t="s">
        <v>8</v>
      </c>
      <c r="K1" s="84" t="s">
        <v>9</v>
      </c>
      <c r="L1" s="84" t="s">
        <v>10</v>
      </c>
      <c r="M1" s="84" t="s">
        <v>11</v>
      </c>
      <c r="N1" s="84" t="s">
        <v>12</v>
      </c>
      <c r="O1" s="84" t="s">
        <v>13</v>
      </c>
      <c r="P1" s="84" t="s">
        <v>14</v>
      </c>
      <c r="Q1" s="84" t="s">
        <v>15</v>
      </c>
      <c r="R1" s="84" t="s">
        <v>16</v>
      </c>
      <c r="S1" s="84" t="s">
        <v>17</v>
      </c>
      <c r="T1" s="85" t="s">
        <v>18</v>
      </c>
    </row>
    <row r="2" spans="1:20" x14ac:dyDescent="0.25">
      <c r="A2" s="21" t="s">
        <v>1392</v>
      </c>
      <c r="B2" s="22"/>
      <c r="C2" s="22">
        <v>2</v>
      </c>
      <c r="D2" s="22"/>
      <c r="E2" s="22"/>
      <c r="F2" s="22"/>
      <c r="G2" s="22"/>
      <c r="H2" s="22"/>
      <c r="I2" s="22">
        <v>1</v>
      </c>
      <c r="J2" s="22"/>
      <c r="K2" s="22"/>
      <c r="L2" s="22">
        <v>3</v>
      </c>
      <c r="M2" s="22"/>
      <c r="N2" s="22"/>
      <c r="O2" s="22"/>
      <c r="P2" s="22"/>
      <c r="Q2" s="22"/>
      <c r="R2" s="22"/>
      <c r="S2" s="22"/>
      <c r="T2" s="23">
        <v>5</v>
      </c>
    </row>
    <row r="3" spans="1:20" x14ac:dyDescent="0.25">
      <c r="A3" s="21" t="s">
        <v>1393</v>
      </c>
      <c r="B3" s="22"/>
      <c r="C3" s="22">
        <v>1</v>
      </c>
      <c r="D3" s="22">
        <v>2</v>
      </c>
      <c r="E3" s="22">
        <v>1</v>
      </c>
      <c r="F3" s="22"/>
      <c r="G3" s="22">
        <v>2</v>
      </c>
      <c r="H3" s="22">
        <v>3</v>
      </c>
      <c r="I3" s="22">
        <v>3</v>
      </c>
      <c r="J3" s="22">
        <v>4</v>
      </c>
      <c r="K3" s="22"/>
      <c r="L3" s="22">
        <v>1</v>
      </c>
      <c r="M3" s="22"/>
      <c r="N3" s="22"/>
      <c r="O3" s="22"/>
      <c r="P3" s="22"/>
      <c r="Q3" s="22"/>
      <c r="R3" s="22"/>
      <c r="S3" s="22">
        <v>3</v>
      </c>
      <c r="T3" s="23">
        <v>4</v>
      </c>
    </row>
    <row r="4" spans="1:20" x14ac:dyDescent="0.25">
      <c r="A4" s="21" t="s">
        <v>1394</v>
      </c>
      <c r="B4" s="22"/>
      <c r="C4" s="22">
        <v>2</v>
      </c>
      <c r="D4" s="22"/>
      <c r="E4" s="22"/>
      <c r="F4" s="22"/>
      <c r="G4" s="22"/>
      <c r="H4" s="22"/>
      <c r="I4" s="22">
        <v>2</v>
      </c>
      <c r="J4" s="22">
        <v>1</v>
      </c>
      <c r="K4" s="22"/>
      <c r="L4" s="22">
        <v>2</v>
      </c>
      <c r="M4" s="22"/>
      <c r="N4" s="22">
        <v>1</v>
      </c>
      <c r="O4" s="22"/>
      <c r="P4" s="22"/>
      <c r="Q4" s="22">
        <v>1</v>
      </c>
      <c r="R4" s="22"/>
      <c r="S4" s="22">
        <v>1</v>
      </c>
      <c r="T4" s="23">
        <v>3</v>
      </c>
    </row>
    <row r="5" spans="1:20" x14ac:dyDescent="0.25">
      <c r="A5" s="2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7"/>
    </row>
    <row r="6" spans="1:20" x14ac:dyDescent="0.25">
      <c r="A6" s="44" t="s">
        <v>1376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6"/>
    </row>
    <row r="7" spans="1:20" x14ac:dyDescent="0.25">
      <c r="A7" s="21" t="s">
        <v>1392</v>
      </c>
      <c r="B7" s="22">
        <f>B2*0.5</f>
        <v>0</v>
      </c>
      <c r="C7" s="22">
        <f t="shared" ref="C7:T7" si="0">C2*0.5</f>
        <v>1</v>
      </c>
      <c r="D7" s="22">
        <f t="shared" si="0"/>
        <v>0</v>
      </c>
      <c r="E7" s="22">
        <f t="shared" si="0"/>
        <v>0</v>
      </c>
      <c r="F7" s="22">
        <f t="shared" si="0"/>
        <v>0</v>
      </c>
      <c r="G7" s="22">
        <f t="shared" si="0"/>
        <v>0</v>
      </c>
      <c r="H7" s="22">
        <f t="shared" si="0"/>
        <v>0</v>
      </c>
      <c r="I7" s="22">
        <f t="shared" si="0"/>
        <v>0.5</v>
      </c>
      <c r="J7" s="22">
        <f t="shared" si="0"/>
        <v>0</v>
      </c>
      <c r="K7" s="22">
        <f t="shared" si="0"/>
        <v>0</v>
      </c>
      <c r="L7" s="22">
        <f t="shared" si="0"/>
        <v>1.5</v>
      </c>
      <c r="M7" s="22">
        <f t="shared" si="0"/>
        <v>0</v>
      </c>
      <c r="N7" s="22">
        <f t="shared" si="0"/>
        <v>0</v>
      </c>
      <c r="O7" s="22">
        <f t="shared" si="0"/>
        <v>0</v>
      </c>
      <c r="P7" s="22">
        <f t="shared" si="0"/>
        <v>0</v>
      </c>
      <c r="Q7" s="22">
        <f t="shared" si="0"/>
        <v>0</v>
      </c>
      <c r="R7" s="22">
        <f t="shared" si="0"/>
        <v>0</v>
      </c>
      <c r="S7" s="22">
        <f t="shared" si="0"/>
        <v>0</v>
      </c>
      <c r="T7" s="23">
        <f t="shared" si="0"/>
        <v>2.5</v>
      </c>
    </row>
    <row r="8" spans="1:20" x14ac:dyDescent="0.25">
      <c r="A8" s="21" t="s">
        <v>1393</v>
      </c>
      <c r="B8" s="22">
        <f>B3*0.25</f>
        <v>0</v>
      </c>
      <c r="C8" s="22">
        <f t="shared" ref="C8:T8" si="1">C3*0.25</f>
        <v>0.25</v>
      </c>
      <c r="D8" s="22">
        <f t="shared" si="1"/>
        <v>0.5</v>
      </c>
      <c r="E8" s="22">
        <f t="shared" si="1"/>
        <v>0.25</v>
      </c>
      <c r="F8" s="22">
        <f t="shared" si="1"/>
        <v>0</v>
      </c>
      <c r="G8" s="22">
        <f t="shared" si="1"/>
        <v>0.5</v>
      </c>
      <c r="H8" s="22">
        <f t="shared" si="1"/>
        <v>0.75</v>
      </c>
      <c r="I8" s="22">
        <f t="shared" si="1"/>
        <v>0.75</v>
      </c>
      <c r="J8" s="22">
        <f t="shared" si="1"/>
        <v>1</v>
      </c>
      <c r="K8" s="22">
        <f t="shared" si="1"/>
        <v>0</v>
      </c>
      <c r="L8" s="22">
        <f t="shared" si="1"/>
        <v>0.25</v>
      </c>
      <c r="M8" s="22">
        <f t="shared" si="1"/>
        <v>0</v>
      </c>
      <c r="N8" s="22">
        <f t="shared" si="1"/>
        <v>0</v>
      </c>
      <c r="O8" s="22">
        <f t="shared" si="1"/>
        <v>0</v>
      </c>
      <c r="P8" s="22">
        <f t="shared" si="1"/>
        <v>0</v>
      </c>
      <c r="Q8" s="22">
        <f t="shared" si="1"/>
        <v>0</v>
      </c>
      <c r="R8" s="22">
        <f t="shared" si="1"/>
        <v>0</v>
      </c>
      <c r="S8" s="22">
        <f t="shared" si="1"/>
        <v>0.75</v>
      </c>
      <c r="T8" s="23">
        <f t="shared" si="1"/>
        <v>1</v>
      </c>
    </row>
    <row r="9" spans="1:20" x14ac:dyDescent="0.25">
      <c r="A9" s="21" t="s">
        <v>1394</v>
      </c>
      <c r="B9" s="22">
        <f>B4</f>
        <v>0</v>
      </c>
      <c r="C9" s="22">
        <f t="shared" ref="C9:T9" si="2">C4</f>
        <v>2</v>
      </c>
      <c r="D9" s="22">
        <f t="shared" si="2"/>
        <v>0</v>
      </c>
      <c r="E9" s="22">
        <f t="shared" si="2"/>
        <v>0</v>
      </c>
      <c r="F9" s="22">
        <f t="shared" si="2"/>
        <v>0</v>
      </c>
      <c r="G9" s="22">
        <f t="shared" si="2"/>
        <v>0</v>
      </c>
      <c r="H9" s="22">
        <f t="shared" si="2"/>
        <v>0</v>
      </c>
      <c r="I9" s="22">
        <f t="shared" si="2"/>
        <v>2</v>
      </c>
      <c r="J9" s="22">
        <f t="shared" si="2"/>
        <v>1</v>
      </c>
      <c r="K9" s="22">
        <f t="shared" si="2"/>
        <v>0</v>
      </c>
      <c r="L9" s="22">
        <f t="shared" si="2"/>
        <v>2</v>
      </c>
      <c r="M9" s="22">
        <f t="shared" si="2"/>
        <v>0</v>
      </c>
      <c r="N9" s="22">
        <f t="shared" si="2"/>
        <v>1</v>
      </c>
      <c r="O9" s="22">
        <f t="shared" si="2"/>
        <v>0</v>
      </c>
      <c r="P9" s="22">
        <f t="shared" si="2"/>
        <v>0</v>
      </c>
      <c r="Q9" s="22">
        <f t="shared" si="2"/>
        <v>1</v>
      </c>
      <c r="R9" s="22">
        <f t="shared" si="2"/>
        <v>0</v>
      </c>
      <c r="S9" s="22">
        <f t="shared" si="2"/>
        <v>1</v>
      </c>
      <c r="T9" s="23">
        <f t="shared" si="2"/>
        <v>3</v>
      </c>
    </row>
    <row r="10" spans="1:20" x14ac:dyDescent="0.25">
      <c r="A10" s="2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7"/>
    </row>
    <row r="11" spans="1:20" s="13" customFormat="1" ht="15.75" thickBot="1" x14ac:dyDescent="0.3">
      <c r="A11" s="43" t="s">
        <v>1377</v>
      </c>
      <c r="B11" s="32">
        <f>SUM(B7:B9)</f>
        <v>0</v>
      </c>
      <c r="C11" s="32">
        <f t="shared" ref="C11:T11" si="3">SUM(C7:C9)</f>
        <v>3.25</v>
      </c>
      <c r="D11" s="32">
        <f t="shared" si="3"/>
        <v>0.5</v>
      </c>
      <c r="E11" s="32">
        <f t="shared" si="3"/>
        <v>0.25</v>
      </c>
      <c r="F11" s="32"/>
      <c r="G11" s="32">
        <f t="shared" si="3"/>
        <v>0.5</v>
      </c>
      <c r="H11" s="32">
        <f t="shared" si="3"/>
        <v>0.75</v>
      </c>
      <c r="I11" s="32">
        <f t="shared" si="3"/>
        <v>3.25</v>
      </c>
      <c r="J11" s="32">
        <f t="shared" si="3"/>
        <v>2</v>
      </c>
      <c r="K11" s="32">
        <f t="shared" si="3"/>
        <v>0</v>
      </c>
      <c r="L11" s="32">
        <f t="shared" si="3"/>
        <v>3.75</v>
      </c>
      <c r="M11" s="32">
        <f t="shared" si="3"/>
        <v>0</v>
      </c>
      <c r="N11" s="32">
        <f t="shared" si="3"/>
        <v>1</v>
      </c>
      <c r="O11" s="32">
        <f t="shared" si="3"/>
        <v>0</v>
      </c>
      <c r="P11" s="32">
        <f t="shared" si="3"/>
        <v>0</v>
      </c>
      <c r="Q11" s="32">
        <f t="shared" si="3"/>
        <v>1</v>
      </c>
      <c r="R11" s="32">
        <f t="shared" si="3"/>
        <v>0</v>
      </c>
      <c r="S11" s="32">
        <f t="shared" si="3"/>
        <v>1.75</v>
      </c>
      <c r="T11" s="33">
        <f t="shared" si="3"/>
        <v>6.5</v>
      </c>
    </row>
    <row r="13" spans="1:20" ht="15.75" thickBot="1" x14ac:dyDescent="0.3"/>
    <row r="14" spans="1:20" x14ac:dyDescent="0.25">
      <c r="A14" s="34" t="s">
        <v>1395</v>
      </c>
      <c r="B14" s="47" t="s">
        <v>1392</v>
      </c>
      <c r="C14" s="36">
        <v>0.5</v>
      </c>
    </row>
    <row r="15" spans="1:20" x14ac:dyDescent="0.25">
      <c r="A15" s="37"/>
      <c r="B15" s="48" t="s">
        <v>1393</v>
      </c>
      <c r="C15" s="39">
        <v>0.25</v>
      </c>
    </row>
    <row r="16" spans="1:20" ht="15.75" thickBot="1" x14ac:dyDescent="0.3">
      <c r="A16" s="40"/>
      <c r="B16" s="49" t="s">
        <v>1394</v>
      </c>
      <c r="C16" s="42">
        <v>1</v>
      </c>
    </row>
    <row r="19" spans="1:1" x14ac:dyDescent="0.25">
      <c r="A19" t="s">
        <v>1396</v>
      </c>
    </row>
    <row r="20" spans="1:1" x14ac:dyDescent="0.25">
      <c r="A20" t="s">
        <v>1460</v>
      </c>
    </row>
    <row r="22" spans="1:1" x14ac:dyDescent="0.25">
      <c r="A22" t="s">
        <v>1461</v>
      </c>
    </row>
    <row r="23" spans="1:1" x14ac:dyDescent="0.25">
      <c r="A23" t="s">
        <v>1462</v>
      </c>
    </row>
    <row r="25" spans="1:1" x14ac:dyDescent="0.25">
      <c r="A25" t="s">
        <v>1514</v>
      </c>
    </row>
    <row r="26" spans="1:1" x14ac:dyDescent="0.25">
      <c r="A26" t="s">
        <v>1464</v>
      </c>
    </row>
    <row r="28" spans="1:1" x14ac:dyDescent="0.25">
      <c r="A28" t="s">
        <v>1463</v>
      </c>
    </row>
    <row r="29" spans="1:1" x14ac:dyDescent="0.25">
      <c r="A29" t="s">
        <v>1515</v>
      </c>
    </row>
    <row r="31" spans="1:1" x14ac:dyDescent="0.25">
      <c r="A31" s="11" t="s">
        <v>1454</v>
      </c>
    </row>
    <row r="32" spans="1:1" x14ac:dyDescent="0.25">
      <c r="A32" t="s">
        <v>1465</v>
      </c>
    </row>
    <row r="33" spans="1:1" x14ac:dyDescent="0.25">
      <c r="A33" t="s">
        <v>1466</v>
      </c>
    </row>
    <row r="34" spans="1:1" x14ac:dyDescent="0.25">
      <c r="A34" t="s">
        <v>1467</v>
      </c>
    </row>
    <row r="36" spans="1:1" x14ac:dyDescent="0.25">
      <c r="A36" s="11" t="s">
        <v>1458</v>
      </c>
    </row>
    <row r="37" spans="1:1" x14ac:dyDescent="0.25">
      <c r="A37" t="s">
        <v>1468</v>
      </c>
    </row>
    <row r="38" spans="1:1" x14ac:dyDescent="0.25">
      <c r="A38" t="s">
        <v>1469</v>
      </c>
    </row>
  </sheetData>
  <hyperlinks>
    <hyperlink ref="B1" location="'61'!A1" display="Argentina"/>
    <hyperlink ref="C1" location="'62'!A1" display="Australia"/>
    <hyperlink ref="D1" location="'63'!A1" display="Brazil"/>
    <hyperlink ref="E1" location="'64'!A1" display="Canada"/>
    <hyperlink ref="G1" location="'66'!A1" display="France"/>
    <hyperlink ref="H1" location="'67'!A1" display="Germany"/>
    <hyperlink ref="I1" location="'68'!A1" display="India"/>
    <hyperlink ref="J1" location="'69'!A1" display="Indonesia"/>
    <hyperlink ref="K1" location="'70'!A1" display="Italy"/>
    <hyperlink ref="L1" location="'71'!A1" display="Japan"/>
    <hyperlink ref="M1" location="'72'!A1" display="Mexico"/>
    <hyperlink ref="N1" location="'73'!A1" display="Russia"/>
    <hyperlink ref="O1" location="'74'!A1" display="Saudi Arabia"/>
    <hyperlink ref="P1" location="'75'!A1" display="South Africa"/>
    <hyperlink ref="Q1" location="'76'!A1" display="South Korea"/>
    <hyperlink ref="R1" location="'77'!A1" display="Turkey"/>
    <hyperlink ref="S1" location="'78'!A1" display="UK"/>
    <hyperlink ref="T1" location="'79'!A1" display="USA"/>
  </hyperlinks>
  <pageMargins left="0.7" right="0.7" top="0.75" bottom="0.75" header="0.3" footer="0.3"/>
  <pageSetup scale="56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/>
  </sheetViews>
  <sheetFormatPr defaultRowHeight="15" x14ac:dyDescent="0.25"/>
  <cols>
    <col min="1" max="1" width="81.7109375" customWidth="1"/>
    <col min="3" max="3" width="9.71093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489</v>
      </c>
      <c r="B2" t="s">
        <v>490</v>
      </c>
      <c r="C2" s="5">
        <v>41737</v>
      </c>
    </row>
    <row r="3" spans="1:3" x14ac:dyDescent="0.25">
      <c r="A3" t="s">
        <v>487</v>
      </c>
      <c r="B3" t="s">
        <v>488</v>
      </c>
      <c r="C3" s="5">
        <v>41746</v>
      </c>
    </row>
    <row r="4" spans="1:3" x14ac:dyDescent="0.25">
      <c r="A4" t="s">
        <v>479</v>
      </c>
      <c r="B4" t="s">
        <v>480</v>
      </c>
      <c r="C4" s="5">
        <v>41886</v>
      </c>
    </row>
    <row r="5" spans="1:3" x14ac:dyDescent="0.25">
      <c r="A5" t="s">
        <v>477</v>
      </c>
      <c r="B5" t="s">
        <v>478</v>
      </c>
      <c r="C5" s="5">
        <v>41895</v>
      </c>
    </row>
    <row r="6" spans="1:3" x14ac:dyDescent="0.25">
      <c r="A6" t="s">
        <v>481</v>
      </c>
      <c r="B6" t="s">
        <v>482</v>
      </c>
      <c r="C6" s="5">
        <v>41898</v>
      </c>
    </row>
    <row r="7" spans="1:3" x14ac:dyDescent="0.25">
      <c r="A7" t="s">
        <v>485</v>
      </c>
      <c r="B7" t="s">
        <v>486</v>
      </c>
      <c r="C7" s="5">
        <v>41911</v>
      </c>
    </row>
    <row r="8" spans="1:3" x14ac:dyDescent="0.25">
      <c r="A8" t="s">
        <v>483</v>
      </c>
      <c r="B8" t="s">
        <v>484</v>
      </c>
      <c r="C8" s="5">
        <v>41921</v>
      </c>
    </row>
    <row r="10" spans="1:3" x14ac:dyDescent="0.25">
      <c r="A10" s="4" t="s">
        <v>1419</v>
      </c>
    </row>
    <row r="11" spans="1:3" x14ac:dyDescent="0.25">
      <c r="A11" s="4" t="s">
        <v>1420</v>
      </c>
    </row>
  </sheetData>
  <sortState ref="A1:C7">
    <sortCondition ref="C1:C7"/>
  </sortState>
  <hyperlinks>
    <hyperlink ref="A10" location="SOURCES!A1" display="BACK"/>
    <hyperlink ref="A11" location="INTRODUCTION!A1" display="BACK TO INTRODUCTION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1"/>
    </sheetView>
  </sheetViews>
  <sheetFormatPr defaultRowHeight="15" x14ac:dyDescent="0.25"/>
  <cols>
    <col min="1" max="1" width="75.5703125" customWidth="1"/>
    <col min="3" max="3" width="9.71093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493</v>
      </c>
      <c r="B2" t="s">
        <v>494</v>
      </c>
      <c r="C2" s="5">
        <v>41903</v>
      </c>
    </row>
    <row r="3" spans="1:3" x14ac:dyDescent="0.25">
      <c r="A3" t="s">
        <v>491</v>
      </c>
      <c r="B3" t="s">
        <v>492</v>
      </c>
      <c r="C3" s="5">
        <v>41906</v>
      </c>
    </row>
    <row r="5" spans="1:3" x14ac:dyDescent="0.25">
      <c r="A5" s="4" t="s">
        <v>1419</v>
      </c>
    </row>
    <row r="6" spans="1:3" x14ac:dyDescent="0.25">
      <c r="A6" s="4" t="s">
        <v>1420</v>
      </c>
    </row>
  </sheetData>
  <sortState ref="A1:C2">
    <sortCondition ref="C1:C2"/>
  </sortState>
  <hyperlinks>
    <hyperlink ref="A5" location="SOURCES!A1" display="BACK"/>
    <hyperlink ref="A6" location="INTRODUCTION!A1" display="BACK TO INTRODUCTION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sqref="A1:C1"/>
    </sheetView>
  </sheetViews>
  <sheetFormatPr defaultRowHeight="15" x14ac:dyDescent="0.25"/>
  <cols>
    <col min="1" max="1" width="88.5703125" customWidth="1"/>
    <col min="3" max="3" width="9.71093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503</v>
      </c>
      <c r="B2" t="s">
        <v>504</v>
      </c>
      <c r="C2" s="5">
        <v>41813</v>
      </c>
    </row>
    <row r="3" spans="1:3" x14ac:dyDescent="0.25">
      <c r="A3" t="s">
        <v>495</v>
      </c>
      <c r="B3" t="s">
        <v>496</v>
      </c>
      <c r="C3" s="5">
        <v>41900</v>
      </c>
    </row>
    <row r="4" spans="1:3" x14ac:dyDescent="0.25">
      <c r="A4" t="s">
        <v>499</v>
      </c>
      <c r="B4" t="s">
        <v>500</v>
      </c>
      <c r="C4" s="5">
        <v>41905</v>
      </c>
    </row>
    <row r="5" spans="1:3" x14ac:dyDescent="0.25">
      <c r="A5" t="s">
        <v>505</v>
      </c>
      <c r="B5" t="s">
        <v>506</v>
      </c>
      <c r="C5" s="5">
        <v>41912</v>
      </c>
    </row>
    <row r="6" spans="1:3" x14ac:dyDescent="0.25">
      <c r="A6" t="s">
        <v>501</v>
      </c>
      <c r="B6" t="s">
        <v>502</v>
      </c>
      <c r="C6" s="5">
        <v>41915</v>
      </c>
    </row>
    <row r="7" spans="1:3" x14ac:dyDescent="0.25">
      <c r="A7" t="s">
        <v>507</v>
      </c>
      <c r="B7" t="s">
        <v>508</v>
      </c>
      <c r="C7" s="5">
        <v>41915</v>
      </c>
    </row>
    <row r="8" spans="1:3" x14ac:dyDescent="0.25">
      <c r="A8" t="s">
        <v>497</v>
      </c>
      <c r="B8" t="s">
        <v>498</v>
      </c>
      <c r="C8" s="5">
        <v>41937</v>
      </c>
    </row>
    <row r="10" spans="1:3" x14ac:dyDescent="0.25">
      <c r="A10" s="4" t="s">
        <v>1419</v>
      </c>
    </row>
    <row r="11" spans="1:3" x14ac:dyDescent="0.25">
      <c r="A11" s="4" t="s">
        <v>1420</v>
      </c>
    </row>
  </sheetData>
  <sortState ref="A1:C7">
    <sortCondition ref="C1:C7"/>
  </sortState>
  <hyperlinks>
    <hyperlink ref="A10" location="SOURCES!A1" display="BACK"/>
    <hyperlink ref="A11" location="INTRODUCTION!A1" display="BACK TO INTRODUCTION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I8" sqref="I8"/>
    </sheetView>
  </sheetViews>
  <sheetFormatPr defaultRowHeight="15" x14ac:dyDescent="0.25"/>
  <sheetData>
    <row r="1" spans="1:1" x14ac:dyDescent="0.25">
      <c r="A1" t="s">
        <v>1523</v>
      </c>
    </row>
    <row r="3" spans="1:1" x14ac:dyDescent="0.25">
      <c r="A3" s="4" t="s">
        <v>1419</v>
      </c>
    </row>
    <row r="4" spans="1:1" x14ac:dyDescent="0.25">
      <c r="A4" s="4" t="s">
        <v>1420</v>
      </c>
    </row>
  </sheetData>
  <hyperlinks>
    <hyperlink ref="A3" location="SOURCES!A1" display="BACK"/>
    <hyperlink ref="A4" location="INTRODUCTION!A1" display="BACK TO INTRODUCTION"/>
  </hyperlink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sqref="A1:C1"/>
    </sheetView>
  </sheetViews>
  <sheetFormatPr defaultRowHeight="15" x14ac:dyDescent="0.25"/>
  <cols>
    <col min="1" max="1" width="138.28515625" customWidth="1"/>
    <col min="3" max="3" width="9.71093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519</v>
      </c>
      <c r="B2" t="s">
        <v>520</v>
      </c>
      <c r="C2" s="5">
        <v>41874</v>
      </c>
    </row>
    <row r="3" spans="1:3" x14ac:dyDescent="0.25">
      <c r="A3" t="s">
        <v>521</v>
      </c>
      <c r="B3" t="s">
        <v>522</v>
      </c>
      <c r="C3" s="5">
        <v>41876</v>
      </c>
    </row>
    <row r="4" spans="1:3" x14ac:dyDescent="0.25">
      <c r="A4" t="s">
        <v>515</v>
      </c>
      <c r="B4" t="s">
        <v>516</v>
      </c>
      <c r="C4" s="5">
        <v>41886</v>
      </c>
    </row>
    <row r="5" spans="1:3" x14ac:dyDescent="0.25">
      <c r="A5" t="s">
        <v>511</v>
      </c>
      <c r="B5" t="s">
        <v>512</v>
      </c>
      <c r="C5" s="5">
        <v>41903</v>
      </c>
    </row>
    <row r="6" spans="1:3" x14ac:dyDescent="0.25">
      <c r="A6" t="s">
        <v>513</v>
      </c>
      <c r="B6" t="s">
        <v>514</v>
      </c>
      <c r="C6" s="5">
        <v>41920</v>
      </c>
    </row>
    <row r="7" spans="1:3" x14ac:dyDescent="0.25">
      <c r="A7" t="s">
        <v>509</v>
      </c>
      <c r="B7" t="s">
        <v>510</v>
      </c>
      <c r="C7" s="5">
        <v>41935</v>
      </c>
    </row>
    <row r="8" spans="1:3" x14ac:dyDescent="0.25">
      <c r="A8" t="s">
        <v>517</v>
      </c>
      <c r="B8" t="s">
        <v>518</v>
      </c>
      <c r="C8" s="5">
        <v>41936</v>
      </c>
    </row>
    <row r="10" spans="1:3" x14ac:dyDescent="0.25">
      <c r="A10" s="4" t="s">
        <v>1419</v>
      </c>
    </row>
    <row r="11" spans="1:3" x14ac:dyDescent="0.25">
      <c r="A11" s="4" t="s">
        <v>1420</v>
      </c>
    </row>
  </sheetData>
  <sortState ref="A1:C7">
    <sortCondition ref="C1:C7"/>
  </sortState>
  <hyperlinks>
    <hyperlink ref="A10" location="SOURCES!A1" display="BACK"/>
    <hyperlink ref="A11" location="INTRODUCTION!A1" display="BACK TO INTRODUCTION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sqref="A1:C1"/>
    </sheetView>
  </sheetViews>
  <sheetFormatPr defaultRowHeight="15" x14ac:dyDescent="0.25"/>
  <cols>
    <col min="1" max="1" width="83.7109375" customWidth="1"/>
    <col min="3" max="3" width="9.71093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527</v>
      </c>
      <c r="B2" t="s">
        <v>528</v>
      </c>
      <c r="C2" s="5">
        <v>41886</v>
      </c>
    </row>
    <row r="3" spans="1:3" x14ac:dyDescent="0.25">
      <c r="A3" t="s">
        <v>523</v>
      </c>
      <c r="B3" t="s">
        <v>524</v>
      </c>
      <c r="C3" s="5">
        <v>41893</v>
      </c>
    </row>
    <row r="4" spans="1:3" x14ac:dyDescent="0.25">
      <c r="A4" t="s">
        <v>525</v>
      </c>
      <c r="B4" t="s">
        <v>526</v>
      </c>
      <c r="C4" s="5">
        <v>41894</v>
      </c>
    </row>
    <row r="5" spans="1:3" x14ac:dyDescent="0.25">
      <c r="A5" t="s">
        <v>529</v>
      </c>
      <c r="B5" t="s">
        <v>530</v>
      </c>
      <c r="C5" s="5">
        <v>41894</v>
      </c>
    </row>
    <row r="6" spans="1:3" x14ac:dyDescent="0.25">
      <c r="A6" t="s">
        <v>531</v>
      </c>
      <c r="B6" t="s">
        <v>532</v>
      </c>
      <c r="C6" s="5">
        <v>41904</v>
      </c>
    </row>
    <row r="8" spans="1:3" x14ac:dyDescent="0.25">
      <c r="A8" s="4" t="s">
        <v>1419</v>
      </c>
    </row>
    <row r="9" spans="1:3" x14ac:dyDescent="0.25">
      <c r="A9" s="4" t="s">
        <v>1420</v>
      </c>
    </row>
  </sheetData>
  <sortState ref="A1:C5">
    <sortCondition ref="C1:C5"/>
  </sortState>
  <hyperlinks>
    <hyperlink ref="A8" location="SOURCES!A1" display="BACK"/>
    <hyperlink ref="A9" location="INTRODUCTION!A1" display="BACK TO INTRODUCTION"/>
  </hyperlink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sqref="A1:C1"/>
    </sheetView>
  </sheetViews>
  <sheetFormatPr defaultRowHeight="15" x14ac:dyDescent="0.25"/>
  <cols>
    <col min="1" max="1" width="60.85546875" customWidth="1"/>
    <col min="3" max="3" width="9.855468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539</v>
      </c>
      <c r="B2" t="s">
        <v>540</v>
      </c>
      <c r="C2" s="5">
        <v>41858</v>
      </c>
    </row>
    <row r="3" spans="1:3" x14ac:dyDescent="0.25">
      <c r="A3" t="s">
        <v>535</v>
      </c>
      <c r="B3" t="s">
        <v>536</v>
      </c>
      <c r="C3" s="5">
        <v>41877</v>
      </c>
    </row>
    <row r="4" spans="1:3" x14ac:dyDescent="0.25">
      <c r="A4" t="s">
        <v>537</v>
      </c>
      <c r="B4" t="s">
        <v>538</v>
      </c>
      <c r="C4" s="5">
        <v>41901</v>
      </c>
    </row>
    <row r="5" spans="1:3" x14ac:dyDescent="0.25">
      <c r="A5" t="s">
        <v>543</v>
      </c>
      <c r="B5" t="s">
        <v>544</v>
      </c>
      <c r="C5" s="5">
        <v>41901</v>
      </c>
    </row>
    <row r="6" spans="1:3" x14ac:dyDescent="0.25">
      <c r="A6" t="s">
        <v>541</v>
      </c>
      <c r="B6" t="s">
        <v>542</v>
      </c>
      <c r="C6" s="5">
        <v>41904</v>
      </c>
    </row>
    <row r="7" spans="1:3" x14ac:dyDescent="0.25">
      <c r="A7" t="s">
        <v>545</v>
      </c>
      <c r="B7" t="s">
        <v>546</v>
      </c>
      <c r="C7" s="5">
        <v>41906</v>
      </c>
    </row>
    <row r="8" spans="1:3" x14ac:dyDescent="0.25">
      <c r="A8" t="s">
        <v>533</v>
      </c>
      <c r="B8" t="s">
        <v>534</v>
      </c>
      <c r="C8" s="5">
        <v>41936</v>
      </c>
    </row>
    <row r="10" spans="1:3" x14ac:dyDescent="0.25">
      <c r="A10" s="4" t="s">
        <v>1419</v>
      </c>
    </row>
    <row r="11" spans="1:3" x14ac:dyDescent="0.25">
      <c r="A11" s="4" t="s">
        <v>1420</v>
      </c>
    </row>
  </sheetData>
  <sortState ref="A1:C7">
    <sortCondition ref="C1:C7"/>
  </sortState>
  <hyperlinks>
    <hyperlink ref="A10" location="SOURCES!A1" display="BACK"/>
    <hyperlink ref="A11" location="INTRODUCTION!A1" display="BACK TO INTRODUCTION"/>
  </hyperlink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sqref="A1:C1"/>
    </sheetView>
  </sheetViews>
  <sheetFormatPr defaultRowHeight="15" x14ac:dyDescent="0.25"/>
  <cols>
    <col min="1" max="1" width="68.5703125" customWidth="1"/>
    <col min="3" max="3" width="9.71093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551</v>
      </c>
      <c r="B2" t="s">
        <v>552</v>
      </c>
      <c r="C2" s="5">
        <v>41807</v>
      </c>
    </row>
    <row r="3" spans="1:3" x14ac:dyDescent="0.25">
      <c r="A3" t="s">
        <v>557</v>
      </c>
      <c r="B3" t="s">
        <v>558</v>
      </c>
      <c r="C3" s="5">
        <v>41882</v>
      </c>
    </row>
    <row r="4" spans="1:3" x14ac:dyDescent="0.25">
      <c r="A4" t="s">
        <v>549</v>
      </c>
      <c r="B4" t="s">
        <v>550</v>
      </c>
      <c r="C4" s="5">
        <v>41883</v>
      </c>
    </row>
    <row r="5" spans="1:3" x14ac:dyDescent="0.25">
      <c r="A5" t="s">
        <v>553</v>
      </c>
      <c r="B5" t="s">
        <v>554</v>
      </c>
      <c r="C5" s="5">
        <v>41893</v>
      </c>
    </row>
    <row r="6" spans="1:3" x14ac:dyDescent="0.25">
      <c r="A6" t="s">
        <v>559</v>
      </c>
      <c r="B6" t="s">
        <v>560</v>
      </c>
      <c r="C6" s="5">
        <v>41902</v>
      </c>
    </row>
    <row r="7" spans="1:3" x14ac:dyDescent="0.25">
      <c r="A7" t="s">
        <v>555</v>
      </c>
      <c r="B7" t="s">
        <v>556</v>
      </c>
      <c r="C7" s="5">
        <v>41905</v>
      </c>
    </row>
    <row r="8" spans="1:3" x14ac:dyDescent="0.25">
      <c r="A8" t="s">
        <v>547</v>
      </c>
      <c r="B8" t="s">
        <v>548</v>
      </c>
      <c r="C8" s="5">
        <v>41906</v>
      </c>
    </row>
    <row r="10" spans="1:3" x14ac:dyDescent="0.25">
      <c r="A10" s="4" t="s">
        <v>1419</v>
      </c>
    </row>
    <row r="11" spans="1:3" x14ac:dyDescent="0.25">
      <c r="A11" s="4" t="s">
        <v>1420</v>
      </c>
    </row>
  </sheetData>
  <sortState ref="A1:C7">
    <sortCondition ref="C1:C7"/>
  </sortState>
  <hyperlinks>
    <hyperlink ref="A10" location="SOURCES!A1" display="BACK"/>
    <hyperlink ref="A11" location="INTRODUCTION!A1" display="BACK TO INTRODUCTION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1"/>
    </sheetView>
  </sheetViews>
  <sheetFormatPr defaultRowHeight="15" x14ac:dyDescent="0.25"/>
  <cols>
    <col min="1" max="1" width="65.42578125" customWidth="1"/>
    <col min="3" max="3" width="9.71093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563</v>
      </c>
      <c r="B2" t="s">
        <v>564</v>
      </c>
      <c r="C2" s="5">
        <v>41823</v>
      </c>
    </row>
    <row r="3" spans="1:3" x14ac:dyDescent="0.25">
      <c r="A3" t="s">
        <v>561</v>
      </c>
      <c r="B3" t="s">
        <v>562</v>
      </c>
      <c r="C3" s="5">
        <v>41912</v>
      </c>
    </row>
    <row r="5" spans="1:3" x14ac:dyDescent="0.25">
      <c r="A5" s="4" t="s">
        <v>1419</v>
      </c>
    </row>
    <row r="6" spans="1:3" x14ac:dyDescent="0.25">
      <c r="A6" s="4" t="s">
        <v>1420</v>
      </c>
    </row>
  </sheetData>
  <sortState ref="A1:C2">
    <sortCondition ref="C1:C2"/>
  </sortState>
  <hyperlinks>
    <hyperlink ref="A5" location="SOURCES!A1" display="BACK"/>
    <hyperlink ref="A6" location="INTRODUCTION!A1" display="BACK TO INTRODUCTION"/>
  </hyperlink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sqref="A1:C1"/>
    </sheetView>
  </sheetViews>
  <sheetFormatPr defaultRowHeight="15" x14ac:dyDescent="0.25"/>
  <cols>
    <col min="1" max="1" width="73.140625" customWidth="1"/>
    <col min="3" max="3" width="9.855468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573</v>
      </c>
      <c r="B2" t="s">
        <v>574</v>
      </c>
      <c r="C2" s="5">
        <v>41859</v>
      </c>
    </row>
    <row r="3" spans="1:3" x14ac:dyDescent="0.25">
      <c r="A3" t="s">
        <v>569</v>
      </c>
      <c r="B3" t="s">
        <v>570</v>
      </c>
      <c r="C3" s="5">
        <v>41872</v>
      </c>
    </row>
    <row r="4" spans="1:3" x14ac:dyDescent="0.25">
      <c r="A4" t="s">
        <v>567</v>
      </c>
      <c r="B4" t="s">
        <v>568</v>
      </c>
      <c r="C4" s="5">
        <v>41874</v>
      </c>
    </row>
    <row r="5" spans="1:3" x14ac:dyDescent="0.25">
      <c r="A5" t="s">
        <v>571</v>
      </c>
      <c r="B5" t="s">
        <v>572</v>
      </c>
      <c r="C5" s="5">
        <v>41908</v>
      </c>
    </row>
    <row r="6" spans="1:3" x14ac:dyDescent="0.25">
      <c r="A6" t="s">
        <v>565</v>
      </c>
      <c r="B6" t="s">
        <v>566</v>
      </c>
      <c r="C6" s="5">
        <v>41931</v>
      </c>
    </row>
    <row r="8" spans="1:3" x14ac:dyDescent="0.25">
      <c r="A8" s="4" t="s">
        <v>1419</v>
      </c>
    </row>
    <row r="9" spans="1:3" x14ac:dyDescent="0.25">
      <c r="A9" s="4" t="s">
        <v>1420</v>
      </c>
    </row>
  </sheetData>
  <sortState ref="A1:C5">
    <sortCondition ref="C1:C5"/>
  </sortState>
  <hyperlinks>
    <hyperlink ref="A8" location="SOURCES!A1" display="BACK"/>
    <hyperlink ref="A9" location="INTRODUCTION!A1" display="BACK TO INTRODUCTION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7"/>
  <sheetViews>
    <sheetView topLeftCell="A10" zoomScale="70" zoomScaleNormal="70" workbookViewId="0">
      <selection activeCell="O54" sqref="O54"/>
    </sheetView>
  </sheetViews>
  <sheetFormatPr defaultRowHeight="15" x14ac:dyDescent="0.25"/>
  <cols>
    <col min="1" max="1" width="24.42578125" customWidth="1"/>
    <col min="2" max="2" width="12.140625" customWidth="1"/>
    <col min="3" max="3" width="12" customWidth="1"/>
    <col min="10" max="10" width="13.28515625" customWidth="1"/>
    <col min="15" max="15" width="15.7109375" customWidth="1"/>
    <col min="16" max="16" width="17.140625" customWidth="1"/>
    <col min="17" max="17" width="15.42578125" customWidth="1"/>
  </cols>
  <sheetData>
    <row r="1" spans="1:20" x14ac:dyDescent="0.25">
      <c r="A1" s="1"/>
      <c r="B1" s="84" t="s">
        <v>0</v>
      </c>
      <c r="C1" s="84" t="s">
        <v>1</v>
      </c>
      <c r="D1" s="84" t="s">
        <v>2</v>
      </c>
      <c r="E1" s="84" t="s">
        <v>3</v>
      </c>
      <c r="F1" s="84" t="s">
        <v>4</v>
      </c>
      <c r="G1" s="84" t="s">
        <v>5</v>
      </c>
      <c r="H1" s="84" t="s">
        <v>6</v>
      </c>
      <c r="I1" s="84" t="s">
        <v>7</v>
      </c>
      <c r="J1" s="84" t="s">
        <v>8</v>
      </c>
      <c r="K1" s="84" t="s">
        <v>9</v>
      </c>
      <c r="L1" s="84" t="s">
        <v>10</v>
      </c>
      <c r="M1" s="84" t="s">
        <v>11</v>
      </c>
      <c r="N1" s="84" t="s">
        <v>12</v>
      </c>
      <c r="O1" s="84" t="s">
        <v>13</v>
      </c>
      <c r="P1" s="84" t="s">
        <v>14</v>
      </c>
      <c r="Q1" s="84" t="s">
        <v>15</v>
      </c>
      <c r="R1" s="84" t="s">
        <v>16</v>
      </c>
      <c r="S1" s="84" t="s">
        <v>17</v>
      </c>
      <c r="T1" s="85" t="s">
        <v>18</v>
      </c>
    </row>
    <row r="2" spans="1:20" x14ac:dyDescent="0.25">
      <c r="A2" s="21" t="s">
        <v>1380</v>
      </c>
      <c r="B2" s="22">
        <v>1</v>
      </c>
      <c r="C2" s="22"/>
      <c r="D2" s="22"/>
      <c r="E2" s="22"/>
      <c r="F2" s="22">
        <v>1</v>
      </c>
      <c r="G2" s="22"/>
      <c r="H2" s="22"/>
      <c r="I2" s="22">
        <v>1</v>
      </c>
      <c r="J2" s="22">
        <v>2</v>
      </c>
      <c r="K2" s="22"/>
      <c r="L2" s="22"/>
      <c r="M2" s="22"/>
      <c r="N2" s="22"/>
      <c r="O2" s="22"/>
      <c r="P2" s="22"/>
      <c r="Q2" s="22">
        <v>1</v>
      </c>
      <c r="R2" s="22"/>
      <c r="S2" s="22"/>
      <c r="T2" s="23"/>
    </row>
    <row r="3" spans="1:20" x14ac:dyDescent="0.25">
      <c r="A3" s="21" t="s">
        <v>1397</v>
      </c>
      <c r="B3" s="22">
        <v>1</v>
      </c>
      <c r="C3" s="22"/>
      <c r="D3" s="22"/>
      <c r="E3" s="22"/>
      <c r="F3" s="22">
        <v>1</v>
      </c>
      <c r="G3" s="22"/>
      <c r="H3" s="22">
        <v>1</v>
      </c>
      <c r="I3" s="22">
        <v>1</v>
      </c>
      <c r="J3" s="22"/>
      <c r="K3" s="22">
        <v>2</v>
      </c>
      <c r="L3" s="22">
        <v>1</v>
      </c>
      <c r="M3" s="22"/>
      <c r="N3" s="22">
        <v>1</v>
      </c>
      <c r="O3" s="22"/>
      <c r="P3" s="22">
        <v>1</v>
      </c>
      <c r="Q3" s="22"/>
      <c r="R3" s="22">
        <v>1</v>
      </c>
      <c r="S3" s="22">
        <v>1</v>
      </c>
      <c r="T3" s="23">
        <v>1</v>
      </c>
    </row>
    <row r="4" spans="1:20" x14ac:dyDescent="0.25">
      <c r="A4" s="21" t="s">
        <v>1398</v>
      </c>
      <c r="B4" s="22"/>
      <c r="C4" s="22"/>
      <c r="D4" s="22">
        <v>1</v>
      </c>
      <c r="E4" s="22"/>
      <c r="F4" s="22">
        <v>1</v>
      </c>
      <c r="G4" s="22"/>
      <c r="H4" s="22"/>
      <c r="I4" s="22"/>
      <c r="J4" s="22"/>
      <c r="K4" s="22">
        <v>1</v>
      </c>
      <c r="L4" s="22">
        <v>2</v>
      </c>
      <c r="M4" s="22">
        <v>2</v>
      </c>
      <c r="N4" s="22">
        <v>3</v>
      </c>
      <c r="O4" s="22"/>
      <c r="P4" s="22"/>
      <c r="Q4" s="22">
        <v>1</v>
      </c>
      <c r="R4" s="22">
        <v>2</v>
      </c>
      <c r="S4" s="22"/>
      <c r="T4" s="23"/>
    </row>
    <row r="5" spans="1:20" x14ac:dyDescent="0.25">
      <c r="A5" s="21" t="s">
        <v>1399</v>
      </c>
      <c r="B5" s="22"/>
      <c r="C5" s="22"/>
      <c r="D5" s="22">
        <v>2</v>
      </c>
      <c r="E5" s="22"/>
      <c r="F5" s="22">
        <v>2</v>
      </c>
      <c r="G5" s="22"/>
      <c r="H5" s="22"/>
      <c r="I5" s="22">
        <v>2</v>
      </c>
      <c r="J5" s="22"/>
      <c r="K5" s="22"/>
      <c r="L5" s="22"/>
      <c r="M5" s="22"/>
      <c r="N5" s="22">
        <v>2</v>
      </c>
      <c r="O5" s="22"/>
      <c r="P5" s="22">
        <v>2</v>
      </c>
      <c r="Q5" s="22"/>
      <c r="R5" s="22"/>
      <c r="S5" s="22">
        <v>1</v>
      </c>
      <c r="T5" s="23">
        <v>1</v>
      </c>
    </row>
    <row r="6" spans="1:20" x14ac:dyDescent="0.25">
      <c r="A6" s="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3"/>
    </row>
    <row r="7" spans="1:20" x14ac:dyDescent="0.2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24"/>
    </row>
    <row r="8" spans="1:20" x14ac:dyDescent="0.25">
      <c r="A8" s="25" t="s">
        <v>1400</v>
      </c>
      <c r="B8" s="26"/>
      <c r="C8" s="26"/>
      <c r="D8" s="26"/>
      <c r="E8" s="26">
        <v>2</v>
      </c>
      <c r="F8" s="26"/>
      <c r="G8" s="26">
        <v>4</v>
      </c>
      <c r="H8" s="26"/>
      <c r="I8" s="26"/>
      <c r="J8" s="26"/>
      <c r="K8" s="26"/>
      <c r="L8" s="26"/>
      <c r="M8" s="26"/>
      <c r="N8" s="26"/>
      <c r="O8" s="26">
        <v>1</v>
      </c>
      <c r="P8" s="26"/>
      <c r="Q8" s="26"/>
      <c r="R8" s="26"/>
      <c r="S8" s="26"/>
      <c r="T8" s="27">
        <v>1</v>
      </c>
    </row>
    <row r="9" spans="1:20" x14ac:dyDescent="0.25">
      <c r="A9" s="25" t="s">
        <v>1401</v>
      </c>
      <c r="B9" s="26"/>
      <c r="C9" s="26"/>
      <c r="D9" s="26"/>
      <c r="E9" s="26">
        <v>1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7"/>
    </row>
    <row r="10" spans="1:20" x14ac:dyDescent="0.2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24"/>
    </row>
    <row r="11" spans="1:20" x14ac:dyDescent="0.25">
      <c r="A11" s="28" t="s">
        <v>1376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1"/>
    </row>
    <row r="12" spans="1:20" x14ac:dyDescent="0.25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24"/>
    </row>
    <row r="13" spans="1:20" x14ac:dyDescent="0.25">
      <c r="A13" s="21" t="s">
        <v>1380</v>
      </c>
      <c r="B13" s="22">
        <f>B2</f>
        <v>1</v>
      </c>
      <c r="C13" s="22">
        <f t="shared" ref="C13:T13" si="0">C2</f>
        <v>0</v>
      </c>
      <c r="D13" s="22">
        <f t="shared" si="0"/>
        <v>0</v>
      </c>
      <c r="E13" s="22">
        <f t="shared" si="0"/>
        <v>0</v>
      </c>
      <c r="F13" s="22">
        <f t="shared" si="0"/>
        <v>1</v>
      </c>
      <c r="G13" s="22">
        <f t="shared" si="0"/>
        <v>0</v>
      </c>
      <c r="H13" s="22">
        <f t="shared" si="0"/>
        <v>0</v>
      </c>
      <c r="I13" s="22">
        <f t="shared" si="0"/>
        <v>1</v>
      </c>
      <c r="J13" s="22">
        <f t="shared" si="0"/>
        <v>2</v>
      </c>
      <c r="K13" s="22">
        <f t="shared" si="0"/>
        <v>0</v>
      </c>
      <c r="L13" s="22">
        <f t="shared" si="0"/>
        <v>0</v>
      </c>
      <c r="M13" s="22">
        <f t="shared" si="0"/>
        <v>0</v>
      </c>
      <c r="N13" s="22">
        <f t="shared" si="0"/>
        <v>0</v>
      </c>
      <c r="O13" s="22">
        <f t="shared" si="0"/>
        <v>0</v>
      </c>
      <c r="P13" s="22">
        <f t="shared" si="0"/>
        <v>0</v>
      </c>
      <c r="Q13" s="22">
        <f t="shared" si="0"/>
        <v>1</v>
      </c>
      <c r="R13" s="22">
        <f t="shared" si="0"/>
        <v>0</v>
      </c>
      <c r="S13" s="22">
        <f t="shared" si="0"/>
        <v>0</v>
      </c>
      <c r="T13" s="23">
        <f t="shared" si="0"/>
        <v>0</v>
      </c>
    </row>
    <row r="14" spans="1:20" x14ac:dyDescent="0.25">
      <c r="A14" s="21" t="s">
        <v>1397</v>
      </c>
      <c r="B14" s="22">
        <f>0.25*B3</f>
        <v>0.25</v>
      </c>
      <c r="C14" s="22">
        <f t="shared" ref="C14:T16" si="1">0.25*C3</f>
        <v>0</v>
      </c>
      <c r="D14" s="22">
        <f t="shared" si="1"/>
        <v>0</v>
      </c>
      <c r="E14" s="22">
        <f t="shared" si="1"/>
        <v>0</v>
      </c>
      <c r="F14" s="22">
        <f t="shared" si="1"/>
        <v>0.25</v>
      </c>
      <c r="G14" s="22">
        <f t="shared" si="1"/>
        <v>0</v>
      </c>
      <c r="H14" s="22">
        <f t="shared" si="1"/>
        <v>0.25</v>
      </c>
      <c r="I14" s="22">
        <f t="shared" si="1"/>
        <v>0.25</v>
      </c>
      <c r="J14" s="22">
        <f t="shared" si="1"/>
        <v>0</v>
      </c>
      <c r="K14" s="22">
        <f t="shared" si="1"/>
        <v>0.5</v>
      </c>
      <c r="L14" s="22">
        <f t="shared" si="1"/>
        <v>0.25</v>
      </c>
      <c r="M14" s="22">
        <f t="shared" si="1"/>
        <v>0</v>
      </c>
      <c r="N14" s="22">
        <f t="shared" si="1"/>
        <v>0.25</v>
      </c>
      <c r="O14" s="22">
        <f t="shared" si="1"/>
        <v>0</v>
      </c>
      <c r="P14" s="22">
        <f t="shared" si="1"/>
        <v>0.25</v>
      </c>
      <c r="Q14" s="22">
        <f t="shared" si="1"/>
        <v>0</v>
      </c>
      <c r="R14" s="22">
        <f t="shared" si="1"/>
        <v>0.25</v>
      </c>
      <c r="S14" s="22">
        <f t="shared" si="1"/>
        <v>0.25</v>
      </c>
      <c r="T14" s="23">
        <f t="shared" si="1"/>
        <v>0.25</v>
      </c>
    </row>
    <row r="15" spans="1:20" x14ac:dyDescent="0.25">
      <c r="A15" s="21" t="s">
        <v>1398</v>
      </c>
      <c r="B15" s="22">
        <f>0.25*B4</f>
        <v>0</v>
      </c>
      <c r="C15" s="22">
        <f t="shared" si="1"/>
        <v>0</v>
      </c>
      <c r="D15" s="22">
        <f t="shared" si="1"/>
        <v>0.25</v>
      </c>
      <c r="E15" s="22">
        <f t="shared" si="1"/>
        <v>0</v>
      </c>
      <c r="F15" s="22">
        <f t="shared" si="1"/>
        <v>0.25</v>
      </c>
      <c r="G15" s="22">
        <f t="shared" si="1"/>
        <v>0</v>
      </c>
      <c r="H15" s="22">
        <f t="shared" si="1"/>
        <v>0</v>
      </c>
      <c r="I15" s="22">
        <f t="shared" si="1"/>
        <v>0</v>
      </c>
      <c r="J15" s="22">
        <f t="shared" si="1"/>
        <v>0</v>
      </c>
      <c r="K15" s="22">
        <f t="shared" si="1"/>
        <v>0.25</v>
      </c>
      <c r="L15" s="22">
        <f t="shared" si="1"/>
        <v>0.5</v>
      </c>
      <c r="M15" s="22">
        <f t="shared" si="1"/>
        <v>0.5</v>
      </c>
      <c r="N15" s="22">
        <f t="shared" si="1"/>
        <v>0.75</v>
      </c>
      <c r="O15" s="22">
        <f t="shared" si="1"/>
        <v>0</v>
      </c>
      <c r="P15" s="22">
        <f t="shared" si="1"/>
        <v>0</v>
      </c>
      <c r="Q15" s="22">
        <f t="shared" si="1"/>
        <v>0.25</v>
      </c>
      <c r="R15" s="22">
        <f t="shared" si="1"/>
        <v>0.5</v>
      </c>
      <c r="S15" s="22">
        <f t="shared" si="1"/>
        <v>0</v>
      </c>
      <c r="T15" s="23">
        <f t="shared" si="1"/>
        <v>0</v>
      </c>
    </row>
    <row r="16" spans="1:20" x14ac:dyDescent="0.25">
      <c r="A16" s="21" t="s">
        <v>1399</v>
      </c>
      <c r="B16" s="22">
        <f>0.25*B5</f>
        <v>0</v>
      </c>
      <c r="C16" s="22">
        <f t="shared" si="1"/>
        <v>0</v>
      </c>
      <c r="D16" s="22">
        <f t="shared" si="1"/>
        <v>0.5</v>
      </c>
      <c r="E16" s="22">
        <f t="shared" si="1"/>
        <v>0</v>
      </c>
      <c r="F16" s="22">
        <f t="shared" si="1"/>
        <v>0.5</v>
      </c>
      <c r="G16" s="22">
        <f t="shared" si="1"/>
        <v>0</v>
      </c>
      <c r="H16" s="22">
        <f t="shared" si="1"/>
        <v>0</v>
      </c>
      <c r="I16" s="22">
        <f t="shared" si="1"/>
        <v>0.5</v>
      </c>
      <c r="J16" s="22">
        <f t="shared" si="1"/>
        <v>0</v>
      </c>
      <c r="K16" s="22">
        <f t="shared" si="1"/>
        <v>0</v>
      </c>
      <c r="L16" s="22">
        <f t="shared" si="1"/>
        <v>0</v>
      </c>
      <c r="M16" s="22">
        <f t="shared" si="1"/>
        <v>0</v>
      </c>
      <c r="N16" s="22">
        <f t="shared" si="1"/>
        <v>0.5</v>
      </c>
      <c r="O16" s="22">
        <f t="shared" si="1"/>
        <v>0</v>
      </c>
      <c r="P16" s="22">
        <f t="shared" si="1"/>
        <v>0.5</v>
      </c>
      <c r="Q16" s="22">
        <f t="shared" si="1"/>
        <v>0</v>
      </c>
      <c r="R16" s="22">
        <f t="shared" si="1"/>
        <v>0</v>
      </c>
      <c r="S16" s="22">
        <f t="shared" si="1"/>
        <v>0.25</v>
      </c>
      <c r="T16" s="23">
        <f t="shared" si="1"/>
        <v>0.25</v>
      </c>
    </row>
    <row r="17" spans="1:20" x14ac:dyDescent="0.25">
      <c r="A17" s="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3"/>
    </row>
    <row r="18" spans="1:20" x14ac:dyDescent="0.2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24"/>
    </row>
    <row r="19" spans="1:20" x14ac:dyDescent="0.25">
      <c r="A19" s="25" t="s">
        <v>1400</v>
      </c>
      <c r="B19" s="26">
        <f>-0.25*B8</f>
        <v>0</v>
      </c>
      <c r="C19" s="26">
        <f t="shared" ref="C19:T19" si="2">-0.25*C8</f>
        <v>0</v>
      </c>
      <c r="D19" s="26">
        <f t="shared" si="2"/>
        <v>0</v>
      </c>
      <c r="E19" s="26">
        <f t="shared" si="2"/>
        <v>-0.5</v>
      </c>
      <c r="F19" s="26">
        <f t="shared" si="2"/>
        <v>0</v>
      </c>
      <c r="G19" s="26">
        <f t="shared" si="2"/>
        <v>-1</v>
      </c>
      <c r="H19" s="26">
        <f t="shared" si="2"/>
        <v>0</v>
      </c>
      <c r="I19" s="26">
        <f t="shared" si="2"/>
        <v>0</v>
      </c>
      <c r="J19" s="26">
        <f t="shared" si="2"/>
        <v>0</v>
      </c>
      <c r="K19" s="26">
        <f t="shared" si="2"/>
        <v>0</v>
      </c>
      <c r="L19" s="26">
        <f t="shared" si="2"/>
        <v>0</v>
      </c>
      <c r="M19" s="26">
        <f t="shared" si="2"/>
        <v>0</v>
      </c>
      <c r="N19" s="26">
        <f t="shared" si="2"/>
        <v>0</v>
      </c>
      <c r="O19" s="26">
        <f t="shared" si="2"/>
        <v>-0.25</v>
      </c>
      <c r="P19" s="26">
        <f t="shared" si="2"/>
        <v>0</v>
      </c>
      <c r="Q19" s="26">
        <f t="shared" si="2"/>
        <v>0</v>
      </c>
      <c r="R19" s="26">
        <f t="shared" si="2"/>
        <v>0</v>
      </c>
      <c r="S19" s="26">
        <f t="shared" si="2"/>
        <v>0</v>
      </c>
      <c r="T19" s="27">
        <f t="shared" si="2"/>
        <v>-0.25</v>
      </c>
    </row>
    <row r="20" spans="1:20" x14ac:dyDescent="0.25">
      <c r="A20" s="25" t="s">
        <v>1401</v>
      </c>
      <c r="B20" s="26">
        <f>-B9</f>
        <v>0</v>
      </c>
      <c r="C20" s="26">
        <f t="shared" ref="C20:T20" si="3">-C9</f>
        <v>0</v>
      </c>
      <c r="D20" s="26">
        <f t="shared" si="3"/>
        <v>0</v>
      </c>
      <c r="E20" s="26">
        <f t="shared" si="3"/>
        <v>-1</v>
      </c>
      <c r="F20" s="26">
        <f t="shared" si="3"/>
        <v>0</v>
      </c>
      <c r="G20" s="26">
        <f t="shared" si="3"/>
        <v>0</v>
      </c>
      <c r="H20" s="26">
        <f t="shared" si="3"/>
        <v>0</v>
      </c>
      <c r="I20" s="26">
        <f t="shared" si="3"/>
        <v>0</v>
      </c>
      <c r="J20" s="26">
        <f t="shared" si="3"/>
        <v>0</v>
      </c>
      <c r="K20" s="26">
        <f t="shared" si="3"/>
        <v>0</v>
      </c>
      <c r="L20" s="26">
        <f t="shared" si="3"/>
        <v>0</v>
      </c>
      <c r="M20" s="26">
        <f t="shared" si="3"/>
        <v>0</v>
      </c>
      <c r="N20" s="26">
        <f t="shared" si="3"/>
        <v>0</v>
      </c>
      <c r="O20" s="26">
        <f t="shared" si="3"/>
        <v>0</v>
      </c>
      <c r="P20" s="26">
        <f t="shared" si="3"/>
        <v>0</v>
      </c>
      <c r="Q20" s="26">
        <f t="shared" si="3"/>
        <v>0</v>
      </c>
      <c r="R20" s="26">
        <f t="shared" si="3"/>
        <v>0</v>
      </c>
      <c r="S20" s="26">
        <f t="shared" si="3"/>
        <v>0</v>
      </c>
      <c r="T20" s="27">
        <f t="shared" si="3"/>
        <v>0</v>
      </c>
    </row>
    <row r="21" spans="1:20" x14ac:dyDescent="0.25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24"/>
    </row>
    <row r="22" spans="1:20" s="13" customFormat="1" ht="15.75" thickBot="1" x14ac:dyDescent="0.3">
      <c r="A22" s="31" t="s">
        <v>1377</v>
      </c>
      <c r="B22" s="32">
        <f>SUM(B13:B20)</f>
        <v>1.25</v>
      </c>
      <c r="C22" s="32">
        <f t="shared" ref="C22:T22" si="4">SUM(C13:C20)</f>
        <v>0</v>
      </c>
      <c r="D22" s="32">
        <f t="shared" si="4"/>
        <v>0.75</v>
      </c>
      <c r="E22" s="32">
        <f t="shared" si="4"/>
        <v>-1.5</v>
      </c>
      <c r="F22" s="32">
        <f t="shared" si="4"/>
        <v>2</v>
      </c>
      <c r="G22" s="32">
        <f t="shared" si="4"/>
        <v>-1</v>
      </c>
      <c r="H22" s="32">
        <f t="shared" si="4"/>
        <v>0.25</v>
      </c>
      <c r="I22" s="32">
        <f t="shared" si="4"/>
        <v>1.75</v>
      </c>
      <c r="J22" s="32">
        <f t="shared" si="4"/>
        <v>2</v>
      </c>
      <c r="K22" s="32">
        <f t="shared" si="4"/>
        <v>0.75</v>
      </c>
      <c r="L22" s="32">
        <f t="shared" si="4"/>
        <v>0.75</v>
      </c>
      <c r="M22" s="32">
        <f t="shared" si="4"/>
        <v>0.5</v>
      </c>
      <c r="N22" s="32">
        <f t="shared" si="4"/>
        <v>1.5</v>
      </c>
      <c r="O22" s="32">
        <f t="shared" si="4"/>
        <v>-0.25</v>
      </c>
      <c r="P22" s="32">
        <f t="shared" si="4"/>
        <v>0.75</v>
      </c>
      <c r="Q22" s="32">
        <f t="shared" si="4"/>
        <v>1.25</v>
      </c>
      <c r="R22" s="32">
        <f t="shared" si="4"/>
        <v>0.75</v>
      </c>
      <c r="S22" s="32">
        <f t="shared" si="4"/>
        <v>0.5</v>
      </c>
      <c r="T22" s="33">
        <f t="shared" si="4"/>
        <v>0.25</v>
      </c>
    </row>
    <row r="24" spans="1:20" ht="15.75" thickBot="1" x14ac:dyDescent="0.3"/>
    <row r="25" spans="1:20" x14ac:dyDescent="0.25">
      <c r="A25" s="34" t="s">
        <v>1395</v>
      </c>
      <c r="B25" s="36"/>
    </row>
    <row r="26" spans="1:20" x14ac:dyDescent="0.25">
      <c r="A26" s="52" t="s">
        <v>1380</v>
      </c>
      <c r="B26" s="39">
        <v>1</v>
      </c>
    </row>
    <row r="27" spans="1:20" x14ac:dyDescent="0.25">
      <c r="A27" s="52" t="s">
        <v>1397</v>
      </c>
      <c r="B27" s="39">
        <v>0.25</v>
      </c>
    </row>
    <row r="28" spans="1:20" x14ac:dyDescent="0.25">
      <c r="A28" s="52" t="s">
        <v>1398</v>
      </c>
      <c r="B28" s="39">
        <v>0.25</v>
      </c>
    </row>
    <row r="29" spans="1:20" x14ac:dyDescent="0.25">
      <c r="A29" s="52" t="s">
        <v>1399</v>
      </c>
      <c r="B29" s="39">
        <v>0.25</v>
      </c>
    </row>
    <row r="30" spans="1:20" x14ac:dyDescent="0.25">
      <c r="A30" s="37"/>
      <c r="B30" s="39"/>
    </row>
    <row r="31" spans="1:20" x14ac:dyDescent="0.25">
      <c r="A31" s="37"/>
      <c r="B31" s="39"/>
    </row>
    <row r="32" spans="1:20" x14ac:dyDescent="0.25">
      <c r="A32" s="53" t="s">
        <v>1400</v>
      </c>
      <c r="B32" s="39">
        <v>0.25</v>
      </c>
    </row>
    <row r="33" spans="1:14" ht="15.75" thickBot="1" x14ac:dyDescent="0.3">
      <c r="A33" s="54" t="s">
        <v>1401</v>
      </c>
      <c r="B33" s="42">
        <v>1</v>
      </c>
    </row>
    <row r="36" spans="1:14" x14ac:dyDescent="0.25">
      <c r="A36" t="s">
        <v>1402</v>
      </c>
    </row>
    <row r="37" spans="1:14" x14ac:dyDescent="0.25">
      <c r="A37" s="59" t="s">
        <v>1505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</row>
    <row r="38" spans="1:14" x14ac:dyDescent="0.25">
      <c r="A38" s="59" t="s">
        <v>1506</v>
      </c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</row>
    <row r="40" spans="1:14" x14ac:dyDescent="0.25">
      <c r="A40" t="s">
        <v>1470</v>
      </c>
    </row>
    <row r="42" spans="1:14" x14ac:dyDescent="0.25">
      <c r="A42" t="s">
        <v>1471</v>
      </c>
    </row>
    <row r="44" spans="1:14" x14ac:dyDescent="0.25">
      <c r="A44" t="s">
        <v>1472</v>
      </c>
    </row>
    <row r="46" spans="1:14" x14ac:dyDescent="0.25">
      <c r="A46" t="s">
        <v>1481</v>
      </c>
      <c r="B46" s="59"/>
      <c r="C46" s="59"/>
      <c r="D46" s="59"/>
      <c r="E46" s="59"/>
      <c r="F46" s="59"/>
      <c r="G46" s="59"/>
      <c r="H46" s="59"/>
      <c r="I46" s="59"/>
    </row>
    <row r="47" spans="1:14" x14ac:dyDescent="0.25">
      <c r="B47" s="59"/>
      <c r="C47" s="59"/>
      <c r="D47" s="59"/>
      <c r="E47" s="59"/>
      <c r="F47" s="59"/>
      <c r="G47" s="59"/>
      <c r="H47" s="59"/>
      <c r="I47" s="59"/>
    </row>
    <row r="48" spans="1:14" x14ac:dyDescent="0.25">
      <c r="A48" t="s">
        <v>1473</v>
      </c>
    </row>
    <row r="50" spans="1:1" x14ac:dyDescent="0.25">
      <c r="A50" t="s">
        <v>1482</v>
      </c>
    </row>
    <row r="52" spans="1:1" x14ac:dyDescent="0.25">
      <c r="A52" s="11" t="s">
        <v>1454</v>
      </c>
    </row>
    <row r="53" spans="1:1" x14ac:dyDescent="0.25">
      <c r="A53" t="s">
        <v>1474</v>
      </c>
    </row>
    <row r="54" spans="1:1" x14ac:dyDescent="0.25">
      <c r="A54" t="s">
        <v>1475</v>
      </c>
    </row>
    <row r="56" spans="1:1" x14ac:dyDescent="0.25">
      <c r="A56" s="11" t="s">
        <v>1476</v>
      </c>
    </row>
    <row r="57" spans="1:1" x14ac:dyDescent="0.25">
      <c r="A57" t="s">
        <v>1477</v>
      </c>
    </row>
  </sheetData>
  <hyperlinks>
    <hyperlink ref="B1" location="'101'!A1" display="Argentina"/>
    <hyperlink ref="C1" location="'102'!A1" display="Australia"/>
    <hyperlink ref="D1" location="'103'!A1" display="Brazil"/>
    <hyperlink ref="E1" location="'104'!A1" display="Canada"/>
    <hyperlink ref="F1" location="'105'!A1" display="China"/>
    <hyperlink ref="G1" location="'106'!A1" display="France"/>
    <hyperlink ref="H1" location="'107'!A1" display="Germany"/>
    <hyperlink ref="I1" location="'108'!A1" display="India"/>
    <hyperlink ref="J1" location="'109'!A1" display="Indonesia"/>
    <hyperlink ref="K1" location="'110'!A1" display="Italy"/>
    <hyperlink ref="L1" location="'111'!A1" display="Japan"/>
    <hyperlink ref="M1" location="'112'!A1" display="Mexico"/>
    <hyperlink ref="N1" location="'113'!A1" display="Russia"/>
    <hyperlink ref="O1" location="'114'!A1" display="Saudi Arabia"/>
    <hyperlink ref="P1" location="'115'!A1" display="South Africa"/>
    <hyperlink ref="Q1" location="'116'!A1" display="South Korea"/>
    <hyperlink ref="R1" location="'117'!A1" display="Turkey"/>
    <hyperlink ref="S1" location="'118'!A1" display="UK"/>
    <hyperlink ref="T1" location="'119'!A1" display="USA"/>
  </hyperlinks>
  <pageMargins left="0.7" right="0.7" top="0.75" bottom="0.75" header="0.3" footer="0.3"/>
  <pageSetup scale="53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sqref="A1:C1"/>
    </sheetView>
  </sheetViews>
  <sheetFormatPr defaultRowHeight="15" x14ac:dyDescent="0.25"/>
  <cols>
    <col min="1" max="1" width="85.28515625" customWidth="1"/>
    <col min="3" max="3" width="9.71093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579</v>
      </c>
      <c r="B2" t="s">
        <v>580</v>
      </c>
      <c r="C2" s="5">
        <v>41871</v>
      </c>
    </row>
    <row r="3" spans="1:3" x14ac:dyDescent="0.25">
      <c r="A3" t="s">
        <v>577</v>
      </c>
      <c r="B3" t="s">
        <v>578</v>
      </c>
      <c r="C3" s="5">
        <v>41882</v>
      </c>
    </row>
    <row r="4" spans="1:3" x14ac:dyDescent="0.25">
      <c r="A4" t="s">
        <v>575</v>
      </c>
      <c r="B4" t="s">
        <v>576</v>
      </c>
      <c r="C4" s="5">
        <v>41897</v>
      </c>
    </row>
    <row r="5" spans="1:3" x14ac:dyDescent="0.25">
      <c r="A5" t="s">
        <v>581</v>
      </c>
      <c r="B5" t="s">
        <v>582</v>
      </c>
      <c r="C5" s="5">
        <v>41905</v>
      </c>
    </row>
    <row r="7" spans="1:3" x14ac:dyDescent="0.25">
      <c r="A7" s="4" t="s">
        <v>1419</v>
      </c>
    </row>
    <row r="8" spans="1:3" x14ac:dyDescent="0.25">
      <c r="A8" s="4" t="s">
        <v>1420</v>
      </c>
    </row>
  </sheetData>
  <sortState ref="A1:C4">
    <sortCondition ref="C1:C4"/>
  </sortState>
  <hyperlinks>
    <hyperlink ref="A7" location="SOURCES!A1" display="BACK"/>
    <hyperlink ref="A8" location="INTRODUCTION!A1" display="BACK TO INTRODUCTION"/>
  </hyperlink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1"/>
    </sheetView>
  </sheetViews>
  <sheetFormatPr defaultRowHeight="15" x14ac:dyDescent="0.25"/>
  <cols>
    <col min="1" max="1" width="52.85546875" customWidth="1"/>
    <col min="3" max="3" width="9.71093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585</v>
      </c>
      <c r="B2" t="s">
        <v>586</v>
      </c>
      <c r="C2" s="5">
        <v>41898</v>
      </c>
    </row>
    <row r="3" spans="1:3" x14ac:dyDescent="0.25">
      <c r="A3" t="s">
        <v>583</v>
      </c>
      <c r="B3" t="s">
        <v>584</v>
      </c>
      <c r="C3" s="5">
        <v>41911</v>
      </c>
    </row>
    <row r="5" spans="1:3" x14ac:dyDescent="0.25">
      <c r="A5" s="4" t="s">
        <v>1419</v>
      </c>
    </row>
    <row r="6" spans="1:3" x14ac:dyDescent="0.25">
      <c r="A6" s="4" t="s">
        <v>1420</v>
      </c>
    </row>
  </sheetData>
  <sortState ref="A1:C2">
    <sortCondition ref="C1:C2"/>
  </sortState>
  <hyperlinks>
    <hyperlink ref="A5" location="SOURCES!A1" display="BACK"/>
    <hyperlink ref="A6" location="INTRODUCTION!A1" display="BACK TO INTRODUCTION"/>
  </hyperlink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4" sqref="A4"/>
    </sheetView>
  </sheetViews>
  <sheetFormatPr defaultRowHeight="15" x14ac:dyDescent="0.25"/>
  <cols>
    <col min="1" max="1" width="83.28515625" customWidth="1"/>
    <col min="3" max="3" width="9.71093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587</v>
      </c>
      <c r="B2" t="s">
        <v>588</v>
      </c>
      <c r="C2" s="5">
        <v>41892</v>
      </c>
    </row>
    <row r="4" spans="1:3" x14ac:dyDescent="0.25">
      <c r="A4" s="4" t="s">
        <v>1419</v>
      </c>
    </row>
    <row r="5" spans="1:3" x14ac:dyDescent="0.25">
      <c r="A5" s="4" t="s">
        <v>1420</v>
      </c>
    </row>
  </sheetData>
  <hyperlinks>
    <hyperlink ref="A4" location="SOURCES!A1" display="BACK"/>
    <hyperlink ref="A5" location="INTRODUCTION!A1" display="BACK TO INTRODUCTION"/>
  </hyperlink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sqref="A1:C1"/>
    </sheetView>
  </sheetViews>
  <sheetFormatPr defaultRowHeight="15" x14ac:dyDescent="0.25"/>
  <cols>
    <col min="1" max="1" width="72.85546875" customWidth="1"/>
    <col min="3" max="3" width="9.71093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595</v>
      </c>
      <c r="B2" t="s">
        <v>596</v>
      </c>
      <c r="C2" s="5">
        <v>41893</v>
      </c>
    </row>
    <row r="3" spans="1:3" x14ac:dyDescent="0.25">
      <c r="A3" t="s">
        <v>593</v>
      </c>
      <c r="B3" t="s">
        <v>594</v>
      </c>
      <c r="C3" s="5">
        <v>41901</v>
      </c>
    </row>
    <row r="4" spans="1:3" x14ac:dyDescent="0.25">
      <c r="A4" t="s">
        <v>591</v>
      </c>
      <c r="B4" t="s">
        <v>592</v>
      </c>
      <c r="C4" s="5">
        <v>41904</v>
      </c>
    </row>
    <row r="5" spans="1:3" x14ac:dyDescent="0.25">
      <c r="A5" t="s">
        <v>597</v>
      </c>
      <c r="B5" t="s">
        <v>598</v>
      </c>
      <c r="C5" s="5">
        <v>41905</v>
      </c>
    </row>
    <row r="6" spans="1:3" x14ac:dyDescent="0.25">
      <c r="A6" t="s">
        <v>589</v>
      </c>
      <c r="B6" t="s">
        <v>590</v>
      </c>
      <c r="C6" s="5">
        <v>41922</v>
      </c>
    </row>
    <row r="7" spans="1:3" x14ac:dyDescent="0.25">
      <c r="A7" t="s">
        <v>599</v>
      </c>
      <c r="B7" t="s">
        <v>600</v>
      </c>
      <c r="C7" s="5">
        <v>41926</v>
      </c>
    </row>
    <row r="9" spans="1:3" x14ac:dyDescent="0.25">
      <c r="A9" s="4" t="s">
        <v>1419</v>
      </c>
    </row>
    <row r="10" spans="1:3" x14ac:dyDescent="0.25">
      <c r="A10" s="4" t="s">
        <v>1420</v>
      </c>
    </row>
  </sheetData>
  <sortState ref="A1:C6">
    <sortCondition ref="C1:C6"/>
  </sortState>
  <hyperlinks>
    <hyperlink ref="A9" location="SOURCES!A1" display="BACK"/>
    <hyperlink ref="A10" location="INTRODUCTION!A1" display="BACK TO INTRODUCTION"/>
  </hyperlink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sqref="A1:C1"/>
    </sheetView>
  </sheetViews>
  <sheetFormatPr defaultRowHeight="15" x14ac:dyDescent="0.25"/>
  <cols>
    <col min="1" max="1" width="76.28515625" customWidth="1"/>
    <col min="3" max="3" width="9.71093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607</v>
      </c>
      <c r="B2" t="s">
        <v>608</v>
      </c>
      <c r="C2" s="5">
        <v>41823</v>
      </c>
    </row>
    <row r="3" spans="1:3" x14ac:dyDescent="0.25">
      <c r="A3" t="s">
        <v>605</v>
      </c>
      <c r="B3" t="s">
        <v>606</v>
      </c>
      <c r="C3" s="5">
        <v>41853</v>
      </c>
    </row>
    <row r="4" spans="1:3" x14ac:dyDescent="0.25">
      <c r="A4" t="s">
        <v>603</v>
      </c>
      <c r="B4" t="s">
        <v>604</v>
      </c>
      <c r="C4" s="5">
        <v>41892</v>
      </c>
    </row>
    <row r="5" spans="1:3" x14ac:dyDescent="0.25">
      <c r="A5" t="s">
        <v>601</v>
      </c>
      <c r="B5" t="s">
        <v>602</v>
      </c>
      <c r="C5" s="5">
        <v>41905</v>
      </c>
    </row>
    <row r="7" spans="1:3" x14ac:dyDescent="0.25">
      <c r="A7" s="4" t="s">
        <v>1419</v>
      </c>
    </row>
    <row r="8" spans="1:3" x14ac:dyDescent="0.25">
      <c r="A8" s="4" t="s">
        <v>1420</v>
      </c>
    </row>
  </sheetData>
  <sortState ref="A1:C4">
    <sortCondition ref="C1:C4"/>
  </sortState>
  <hyperlinks>
    <hyperlink ref="A7" location="SOURCES!A1" display="BACK"/>
    <hyperlink ref="A8" location="INTRODUCTION!A1" display="BACK TO INTRODUCTION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sqref="A1:C1"/>
    </sheetView>
  </sheetViews>
  <sheetFormatPr defaultRowHeight="15" x14ac:dyDescent="0.25"/>
  <cols>
    <col min="1" max="1" width="28.140625" customWidth="1"/>
    <col min="3" max="3" width="9.71093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609</v>
      </c>
      <c r="B2" t="s">
        <v>610</v>
      </c>
      <c r="C2" s="5">
        <v>41893</v>
      </c>
    </row>
    <row r="4" spans="1:3" x14ac:dyDescent="0.25">
      <c r="A4" s="4" t="s">
        <v>1419</v>
      </c>
    </row>
    <row r="5" spans="1:3" x14ac:dyDescent="0.25">
      <c r="A5" s="4" t="s">
        <v>1420</v>
      </c>
    </row>
  </sheetData>
  <hyperlinks>
    <hyperlink ref="A4" location="SOURCES!A1" display="BACK"/>
    <hyperlink ref="A5" location="INTRODUCTION!A1" display="BACK TO INTRODUCTION"/>
  </hyperlink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1"/>
    </sheetView>
  </sheetViews>
  <sheetFormatPr defaultRowHeight="15" x14ac:dyDescent="0.25"/>
  <cols>
    <col min="1" max="1" width="65.140625" customWidth="1"/>
    <col min="3" max="3" width="9.71093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613</v>
      </c>
      <c r="B2" t="s">
        <v>614</v>
      </c>
      <c r="C2" s="5">
        <v>41893</v>
      </c>
    </row>
    <row r="3" spans="1:3" x14ac:dyDescent="0.25">
      <c r="A3" t="s">
        <v>611</v>
      </c>
      <c r="B3" t="s">
        <v>612</v>
      </c>
      <c r="C3" s="5">
        <v>41900</v>
      </c>
    </row>
    <row r="5" spans="1:3" x14ac:dyDescent="0.25">
      <c r="A5" s="4" t="s">
        <v>1419</v>
      </c>
    </row>
    <row r="6" spans="1:3" x14ac:dyDescent="0.25">
      <c r="A6" s="4" t="s">
        <v>1420</v>
      </c>
    </row>
  </sheetData>
  <sortState ref="A1:C2">
    <sortCondition ref="C1:C2"/>
  </sortState>
  <hyperlinks>
    <hyperlink ref="A5" location="SOURCES!A1" display="BACK"/>
    <hyperlink ref="A6" location="INTRODUCTION!A1" display="BACK TO INTRODUCTION"/>
  </hyperlink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sqref="A1:C1"/>
    </sheetView>
  </sheetViews>
  <sheetFormatPr defaultRowHeight="15" x14ac:dyDescent="0.25"/>
  <cols>
    <col min="1" max="1" width="72.42578125" customWidth="1"/>
    <col min="3" max="3" width="9.71093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631</v>
      </c>
      <c r="B2" t="s">
        <v>632</v>
      </c>
      <c r="C2" s="5">
        <v>41894</v>
      </c>
    </row>
    <row r="3" spans="1:3" x14ac:dyDescent="0.25">
      <c r="A3" t="s">
        <v>633</v>
      </c>
      <c r="B3" t="s">
        <v>634</v>
      </c>
      <c r="C3" s="5">
        <v>41895</v>
      </c>
    </row>
    <row r="4" spans="1:3" x14ac:dyDescent="0.25">
      <c r="A4" t="s">
        <v>629</v>
      </c>
      <c r="B4" t="s">
        <v>630</v>
      </c>
      <c r="C4" s="5">
        <v>41911</v>
      </c>
    </row>
    <row r="5" spans="1:3" x14ac:dyDescent="0.25">
      <c r="A5" t="s">
        <v>621</v>
      </c>
      <c r="B5" t="s">
        <v>622</v>
      </c>
      <c r="C5" s="5">
        <v>41914</v>
      </c>
    </row>
    <row r="6" spans="1:3" x14ac:dyDescent="0.25">
      <c r="A6" t="s">
        <v>627</v>
      </c>
      <c r="B6" t="s">
        <v>628</v>
      </c>
      <c r="C6" s="5">
        <v>41914</v>
      </c>
    </row>
    <row r="7" spans="1:3" x14ac:dyDescent="0.25">
      <c r="A7" t="s">
        <v>635</v>
      </c>
      <c r="B7" t="s">
        <v>636</v>
      </c>
      <c r="C7" s="5">
        <v>41914</v>
      </c>
    </row>
    <row r="8" spans="1:3" x14ac:dyDescent="0.25">
      <c r="A8" t="s">
        <v>625</v>
      </c>
      <c r="B8" t="s">
        <v>626</v>
      </c>
      <c r="C8" s="5">
        <v>41915</v>
      </c>
    </row>
    <row r="9" spans="1:3" x14ac:dyDescent="0.25">
      <c r="A9" t="s">
        <v>615</v>
      </c>
      <c r="B9" t="s">
        <v>616</v>
      </c>
      <c r="C9" s="5">
        <v>41919</v>
      </c>
    </row>
    <row r="10" spans="1:3" x14ac:dyDescent="0.25">
      <c r="A10" t="s">
        <v>617</v>
      </c>
      <c r="B10" t="s">
        <v>618</v>
      </c>
      <c r="C10" s="5">
        <v>41921</v>
      </c>
    </row>
    <row r="11" spans="1:3" x14ac:dyDescent="0.25">
      <c r="A11" t="s">
        <v>619</v>
      </c>
      <c r="B11" t="s">
        <v>620</v>
      </c>
      <c r="C11" s="5">
        <v>41922</v>
      </c>
    </row>
    <row r="12" spans="1:3" x14ac:dyDescent="0.25">
      <c r="A12" t="s">
        <v>623</v>
      </c>
      <c r="B12" t="s">
        <v>624</v>
      </c>
      <c r="C12" s="5">
        <v>41924</v>
      </c>
    </row>
    <row r="13" spans="1:3" x14ac:dyDescent="0.25">
      <c r="A13" t="s">
        <v>637</v>
      </c>
      <c r="B13" t="s">
        <v>638</v>
      </c>
      <c r="C13" s="5">
        <v>41925</v>
      </c>
    </row>
    <row r="14" spans="1:3" x14ac:dyDescent="0.25">
      <c r="A14" t="s">
        <v>639</v>
      </c>
      <c r="B14" t="s">
        <v>640</v>
      </c>
      <c r="C14" s="5">
        <v>41925</v>
      </c>
    </row>
    <row r="16" spans="1:3" x14ac:dyDescent="0.25">
      <c r="A16" s="4" t="s">
        <v>1419</v>
      </c>
    </row>
    <row r="17" spans="1:1" x14ac:dyDescent="0.25">
      <c r="A17" s="4" t="s">
        <v>1420</v>
      </c>
    </row>
  </sheetData>
  <sortState ref="A1:C13">
    <sortCondition ref="C1:C13"/>
  </sortState>
  <hyperlinks>
    <hyperlink ref="A16" location="SOURCES!A1" display="BACK"/>
    <hyperlink ref="A17" location="INTRODUCTION!A1" display="BACK TO INTRODUCTION"/>
  </hyperlink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sqref="A1:C1"/>
    </sheetView>
  </sheetViews>
  <sheetFormatPr defaultRowHeight="15" x14ac:dyDescent="0.25"/>
  <cols>
    <col min="1" max="1" width="66.85546875" customWidth="1"/>
    <col min="3" max="3" width="9.71093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647</v>
      </c>
      <c r="B2" t="s">
        <v>648</v>
      </c>
      <c r="C2" s="5">
        <v>41846</v>
      </c>
    </row>
    <row r="3" spans="1:3" x14ac:dyDescent="0.25">
      <c r="A3" t="s">
        <v>643</v>
      </c>
      <c r="B3" t="s">
        <v>644</v>
      </c>
      <c r="C3" s="5">
        <v>41896</v>
      </c>
    </row>
    <row r="4" spans="1:3" x14ac:dyDescent="0.25">
      <c r="A4" t="s">
        <v>645</v>
      </c>
      <c r="B4" t="s">
        <v>646</v>
      </c>
      <c r="C4" s="5">
        <v>41906</v>
      </c>
    </row>
    <row r="5" spans="1:3" x14ac:dyDescent="0.25">
      <c r="A5" t="s">
        <v>641</v>
      </c>
      <c r="B5" t="s">
        <v>642</v>
      </c>
      <c r="C5" s="5">
        <v>41908</v>
      </c>
    </row>
    <row r="6" spans="1:3" x14ac:dyDescent="0.25">
      <c r="A6" t="s">
        <v>649</v>
      </c>
      <c r="B6" t="s">
        <v>650</v>
      </c>
      <c r="C6" s="5">
        <v>41916</v>
      </c>
    </row>
    <row r="7" spans="1:3" x14ac:dyDescent="0.25">
      <c r="A7" t="s">
        <v>651</v>
      </c>
      <c r="B7" t="s">
        <v>652</v>
      </c>
      <c r="C7" s="5">
        <v>41925</v>
      </c>
    </row>
    <row r="9" spans="1:3" x14ac:dyDescent="0.25">
      <c r="A9" s="4" t="s">
        <v>1419</v>
      </c>
    </row>
    <row r="10" spans="1:3" x14ac:dyDescent="0.25">
      <c r="A10" s="4" t="s">
        <v>1420</v>
      </c>
    </row>
  </sheetData>
  <sortState ref="A1:C6">
    <sortCondition ref="C1:C6"/>
  </sortState>
  <hyperlinks>
    <hyperlink ref="A9" location="SOURCES!A1" display="BACK"/>
    <hyperlink ref="A10" location="INTRODUCTION!A1" display="BACK TO INTRODUCTION"/>
  </hyperlink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/>
  </sheetViews>
  <sheetFormatPr defaultRowHeight="15" x14ac:dyDescent="0.25"/>
  <cols>
    <col min="1" max="1" width="55.28515625" customWidth="1"/>
    <col min="3" max="3" width="9.71093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663</v>
      </c>
      <c r="B2" t="s">
        <v>664</v>
      </c>
      <c r="C2" s="5">
        <v>41807</v>
      </c>
    </row>
    <row r="3" spans="1:3" x14ac:dyDescent="0.25">
      <c r="A3" t="s">
        <v>665</v>
      </c>
      <c r="B3" t="s">
        <v>666</v>
      </c>
      <c r="C3" s="5">
        <v>41859</v>
      </c>
    </row>
    <row r="4" spans="1:3" x14ac:dyDescent="0.25">
      <c r="A4" t="s">
        <v>659</v>
      </c>
      <c r="B4" t="s">
        <v>660</v>
      </c>
      <c r="C4" s="5">
        <v>41871</v>
      </c>
    </row>
    <row r="5" spans="1:3" x14ac:dyDescent="0.25">
      <c r="A5" t="s">
        <v>661</v>
      </c>
      <c r="B5" t="s">
        <v>662</v>
      </c>
      <c r="C5" s="5">
        <v>41901</v>
      </c>
    </row>
    <row r="6" spans="1:3" x14ac:dyDescent="0.25">
      <c r="A6" t="s">
        <v>655</v>
      </c>
      <c r="B6" t="s">
        <v>656</v>
      </c>
      <c r="C6" s="5">
        <v>41904</v>
      </c>
    </row>
    <row r="7" spans="1:3" x14ac:dyDescent="0.25">
      <c r="A7" t="s">
        <v>667</v>
      </c>
      <c r="B7" t="s">
        <v>668</v>
      </c>
      <c r="C7" s="5">
        <v>41906</v>
      </c>
    </row>
    <row r="8" spans="1:3" x14ac:dyDescent="0.25">
      <c r="A8" t="s">
        <v>657</v>
      </c>
      <c r="B8" t="s">
        <v>658</v>
      </c>
      <c r="C8" s="5">
        <v>41924</v>
      </c>
    </row>
    <row r="9" spans="1:3" x14ac:dyDescent="0.25">
      <c r="A9" t="s">
        <v>653</v>
      </c>
      <c r="B9" t="s">
        <v>654</v>
      </c>
      <c r="C9" s="5">
        <v>41937</v>
      </c>
    </row>
    <row r="11" spans="1:3" x14ac:dyDescent="0.25">
      <c r="A11" s="4" t="s">
        <v>1419</v>
      </c>
    </row>
    <row r="12" spans="1:3" x14ac:dyDescent="0.25">
      <c r="A12" s="4" t="s">
        <v>1420</v>
      </c>
    </row>
  </sheetData>
  <sortState ref="A1:C8">
    <sortCondition ref="C1:C8"/>
  </sortState>
  <hyperlinks>
    <hyperlink ref="A11" location="SOURCES!A1" display="BACK"/>
    <hyperlink ref="A12" location="INTRODUCTION!A1" display="BACK TO INTRODUCTION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zoomScale="70" zoomScaleNormal="70" workbookViewId="0">
      <selection activeCell="O25" sqref="O25"/>
    </sheetView>
  </sheetViews>
  <sheetFormatPr defaultRowHeight="15" x14ac:dyDescent="0.25"/>
  <cols>
    <col min="1" max="1" width="19.140625" customWidth="1"/>
    <col min="2" max="2" width="19.7109375" customWidth="1"/>
    <col min="8" max="8" width="10.42578125" customWidth="1"/>
    <col min="10" max="10" width="12.140625" customWidth="1"/>
    <col min="15" max="15" width="15.7109375" customWidth="1"/>
    <col min="16" max="16" width="14.7109375" customWidth="1"/>
    <col min="17" max="17" width="16.85546875" customWidth="1"/>
    <col min="23" max="23" width="18.5703125" customWidth="1"/>
  </cols>
  <sheetData>
    <row r="1" spans="1:20" x14ac:dyDescent="0.25">
      <c r="A1" s="1"/>
      <c r="B1" s="84" t="s">
        <v>0</v>
      </c>
      <c r="C1" s="84" t="s">
        <v>1</v>
      </c>
      <c r="D1" s="84" t="s">
        <v>2</v>
      </c>
      <c r="E1" s="84" t="s">
        <v>3</v>
      </c>
      <c r="F1" s="84" t="s">
        <v>4</v>
      </c>
      <c r="G1" s="84" t="s">
        <v>5</v>
      </c>
      <c r="H1" s="84" t="s">
        <v>6</v>
      </c>
      <c r="I1" s="84" t="s">
        <v>7</v>
      </c>
      <c r="J1" s="84" t="s">
        <v>8</v>
      </c>
      <c r="K1" s="84" t="s">
        <v>9</v>
      </c>
      <c r="L1" s="84" t="s">
        <v>10</v>
      </c>
      <c r="M1" s="84" t="s">
        <v>11</v>
      </c>
      <c r="N1" s="84" t="s">
        <v>12</v>
      </c>
      <c r="O1" s="84" t="s">
        <v>13</v>
      </c>
      <c r="P1" s="84" t="s">
        <v>14</v>
      </c>
      <c r="Q1" s="84" t="s">
        <v>15</v>
      </c>
      <c r="R1" s="84" t="s">
        <v>16</v>
      </c>
      <c r="S1" s="84" t="s">
        <v>17</v>
      </c>
      <c r="T1" s="85" t="s">
        <v>18</v>
      </c>
    </row>
    <row r="2" spans="1:20" x14ac:dyDescent="0.25">
      <c r="A2" s="25" t="s">
        <v>1403</v>
      </c>
      <c r="B2" s="26"/>
      <c r="C2" s="26">
        <v>2</v>
      </c>
      <c r="D2" s="26"/>
      <c r="E2" s="26">
        <v>1</v>
      </c>
      <c r="F2" s="26"/>
      <c r="G2" s="26"/>
      <c r="H2" s="26"/>
      <c r="I2" s="26">
        <v>1</v>
      </c>
      <c r="J2" s="26"/>
      <c r="K2" s="26"/>
      <c r="L2" s="26">
        <v>1</v>
      </c>
      <c r="M2" s="26"/>
      <c r="N2" s="26"/>
      <c r="O2" s="26">
        <v>2</v>
      </c>
      <c r="P2" s="26"/>
      <c r="Q2" s="26"/>
      <c r="R2" s="26"/>
      <c r="S2" s="26"/>
      <c r="T2" s="27"/>
    </row>
    <row r="3" spans="1:20" x14ac:dyDescent="0.25">
      <c r="A3" s="25" t="s">
        <v>1483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>
        <v>1</v>
      </c>
      <c r="Q3" s="26"/>
      <c r="R3" s="26"/>
      <c r="S3" s="26"/>
      <c r="T3" s="27"/>
    </row>
    <row r="4" spans="1:20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24"/>
    </row>
    <row r="5" spans="1:20" x14ac:dyDescent="0.25">
      <c r="A5" s="21" t="s">
        <v>1404</v>
      </c>
      <c r="B5" s="22"/>
      <c r="C5" s="22"/>
      <c r="D5" s="22"/>
      <c r="E5" s="22">
        <v>1</v>
      </c>
      <c r="F5" s="22"/>
      <c r="G5" s="22"/>
      <c r="H5" s="22"/>
      <c r="I5" s="22">
        <v>1</v>
      </c>
      <c r="J5" s="22"/>
      <c r="K5" s="22"/>
      <c r="L5" s="22"/>
      <c r="M5" s="22"/>
      <c r="N5" s="22"/>
      <c r="O5" s="22"/>
      <c r="P5" s="22"/>
      <c r="Q5" s="22"/>
      <c r="R5" s="22"/>
      <c r="S5" s="22"/>
      <c r="T5" s="23">
        <v>1</v>
      </c>
    </row>
    <row r="6" spans="1:20" x14ac:dyDescent="0.25">
      <c r="A6" s="21" t="s">
        <v>1484</v>
      </c>
      <c r="B6" s="22"/>
      <c r="C6" s="22"/>
      <c r="D6" s="22">
        <v>1</v>
      </c>
      <c r="E6" s="22"/>
      <c r="F6" s="22"/>
      <c r="G6" s="22">
        <v>1</v>
      </c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>
        <v>1</v>
      </c>
      <c r="T6" s="23"/>
    </row>
    <row r="7" spans="1:20" x14ac:dyDescent="0.25">
      <c r="A7" s="21" t="s">
        <v>1405</v>
      </c>
      <c r="B7" s="22"/>
      <c r="C7" s="22"/>
      <c r="D7" s="22"/>
      <c r="E7" s="22"/>
      <c r="F7" s="22">
        <v>1</v>
      </c>
      <c r="G7" s="22">
        <v>2</v>
      </c>
      <c r="H7" s="22">
        <v>1</v>
      </c>
      <c r="I7" s="22"/>
      <c r="J7" s="22"/>
      <c r="K7" s="22">
        <v>2</v>
      </c>
      <c r="L7" s="22"/>
      <c r="M7" s="22">
        <v>1</v>
      </c>
      <c r="N7" s="22">
        <v>1</v>
      </c>
      <c r="O7" s="22"/>
      <c r="P7" s="22"/>
      <c r="Q7" s="22">
        <v>1</v>
      </c>
      <c r="R7" s="22">
        <v>1</v>
      </c>
      <c r="S7" s="22">
        <v>1</v>
      </c>
      <c r="T7" s="23">
        <v>1</v>
      </c>
    </row>
    <row r="8" spans="1:20" x14ac:dyDescent="0.25">
      <c r="A8" s="21" t="s">
        <v>1406</v>
      </c>
      <c r="B8" s="22"/>
      <c r="C8" s="22"/>
      <c r="D8" s="22"/>
      <c r="E8" s="22"/>
      <c r="F8" s="22"/>
      <c r="G8" s="22">
        <v>2</v>
      </c>
      <c r="H8" s="22">
        <v>2</v>
      </c>
      <c r="I8" s="22"/>
      <c r="J8" s="22"/>
      <c r="K8" s="22"/>
      <c r="L8" s="22">
        <v>1</v>
      </c>
      <c r="M8" s="22"/>
      <c r="N8" s="22"/>
      <c r="O8" s="22"/>
      <c r="P8" s="22"/>
      <c r="Q8" s="22">
        <v>1</v>
      </c>
      <c r="R8" s="22"/>
      <c r="S8" s="22">
        <v>2</v>
      </c>
      <c r="T8" s="23">
        <v>1</v>
      </c>
    </row>
    <row r="9" spans="1:20" x14ac:dyDescent="0.25">
      <c r="A9" s="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3"/>
    </row>
    <row r="10" spans="1:20" x14ac:dyDescent="0.25">
      <c r="A10" s="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3"/>
    </row>
    <row r="11" spans="1:20" x14ac:dyDescent="0.25">
      <c r="A11" s="44" t="s">
        <v>1376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1"/>
    </row>
    <row r="12" spans="1:20" x14ac:dyDescent="0.25">
      <c r="A12" s="25" t="s">
        <v>1403</v>
      </c>
      <c r="B12" s="26">
        <f>-B2</f>
        <v>0</v>
      </c>
      <c r="C12" s="26">
        <f t="shared" ref="C12:T12" si="0">-C2</f>
        <v>-2</v>
      </c>
      <c r="D12" s="26">
        <f t="shared" si="0"/>
        <v>0</v>
      </c>
      <c r="E12" s="26">
        <f t="shared" si="0"/>
        <v>-1</v>
      </c>
      <c r="F12" s="26">
        <f t="shared" si="0"/>
        <v>0</v>
      </c>
      <c r="G12" s="26">
        <f t="shared" si="0"/>
        <v>0</v>
      </c>
      <c r="H12" s="26">
        <f t="shared" si="0"/>
        <v>0</v>
      </c>
      <c r="I12" s="26">
        <f t="shared" si="0"/>
        <v>-1</v>
      </c>
      <c r="J12" s="26">
        <f t="shared" si="0"/>
        <v>0</v>
      </c>
      <c r="K12" s="26">
        <f t="shared" si="0"/>
        <v>0</v>
      </c>
      <c r="L12" s="26">
        <f t="shared" si="0"/>
        <v>-1</v>
      </c>
      <c r="M12" s="26">
        <f t="shared" si="0"/>
        <v>0</v>
      </c>
      <c r="N12" s="26">
        <f t="shared" si="0"/>
        <v>0</v>
      </c>
      <c r="O12" s="26">
        <f t="shared" si="0"/>
        <v>-2</v>
      </c>
      <c r="P12" s="26">
        <f t="shared" si="0"/>
        <v>0</v>
      </c>
      <c r="Q12" s="26">
        <f t="shared" si="0"/>
        <v>0</v>
      </c>
      <c r="R12" s="26">
        <f t="shared" si="0"/>
        <v>0</v>
      </c>
      <c r="S12" s="26">
        <f t="shared" si="0"/>
        <v>0</v>
      </c>
      <c r="T12" s="27">
        <f t="shared" si="0"/>
        <v>0</v>
      </c>
    </row>
    <row r="13" spans="1:20" x14ac:dyDescent="0.25">
      <c r="A13" s="25" t="s">
        <v>1483</v>
      </c>
      <c r="B13" s="26">
        <f>-B3*0.75</f>
        <v>0</v>
      </c>
      <c r="C13" s="26">
        <f t="shared" ref="C13:T13" si="1">-C3*0.75</f>
        <v>0</v>
      </c>
      <c r="D13" s="26">
        <f t="shared" si="1"/>
        <v>0</v>
      </c>
      <c r="E13" s="26">
        <f t="shared" si="1"/>
        <v>0</v>
      </c>
      <c r="F13" s="26">
        <f t="shared" si="1"/>
        <v>0</v>
      </c>
      <c r="G13" s="26">
        <f t="shared" si="1"/>
        <v>0</v>
      </c>
      <c r="H13" s="26">
        <f t="shared" si="1"/>
        <v>0</v>
      </c>
      <c r="I13" s="26">
        <f t="shared" si="1"/>
        <v>0</v>
      </c>
      <c r="J13" s="26">
        <f t="shared" si="1"/>
        <v>0</v>
      </c>
      <c r="K13" s="26">
        <f t="shared" si="1"/>
        <v>0</v>
      </c>
      <c r="L13" s="26">
        <f t="shared" si="1"/>
        <v>0</v>
      </c>
      <c r="M13" s="26">
        <f t="shared" si="1"/>
        <v>0</v>
      </c>
      <c r="N13" s="26">
        <f t="shared" si="1"/>
        <v>0</v>
      </c>
      <c r="O13" s="26">
        <f t="shared" si="1"/>
        <v>0</v>
      </c>
      <c r="P13" s="26">
        <f t="shared" si="1"/>
        <v>-0.75</v>
      </c>
      <c r="Q13" s="26">
        <f t="shared" si="1"/>
        <v>0</v>
      </c>
      <c r="R13" s="26">
        <f t="shared" si="1"/>
        <v>0</v>
      </c>
      <c r="S13" s="26">
        <f t="shared" si="1"/>
        <v>0</v>
      </c>
      <c r="T13" s="27">
        <f t="shared" si="1"/>
        <v>0</v>
      </c>
    </row>
    <row r="14" spans="1:20" x14ac:dyDescent="0.25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24"/>
    </row>
    <row r="15" spans="1:20" x14ac:dyDescent="0.25">
      <c r="A15" s="21" t="s">
        <v>1404</v>
      </c>
      <c r="B15" s="22">
        <f>B5</f>
        <v>0</v>
      </c>
      <c r="C15" s="22">
        <f t="shared" ref="C15:T15" si="2">C5</f>
        <v>0</v>
      </c>
      <c r="D15" s="22">
        <f t="shared" si="2"/>
        <v>0</v>
      </c>
      <c r="E15" s="22">
        <f t="shared" si="2"/>
        <v>1</v>
      </c>
      <c r="F15" s="22">
        <f t="shared" si="2"/>
        <v>0</v>
      </c>
      <c r="G15" s="22">
        <f t="shared" si="2"/>
        <v>0</v>
      </c>
      <c r="H15" s="22">
        <f t="shared" si="2"/>
        <v>0</v>
      </c>
      <c r="I15" s="22">
        <f t="shared" si="2"/>
        <v>1</v>
      </c>
      <c r="J15" s="22">
        <f t="shared" si="2"/>
        <v>0</v>
      </c>
      <c r="K15" s="22">
        <f t="shared" si="2"/>
        <v>0</v>
      </c>
      <c r="L15" s="22">
        <f t="shared" si="2"/>
        <v>0</v>
      </c>
      <c r="M15" s="22">
        <f t="shared" si="2"/>
        <v>0</v>
      </c>
      <c r="N15" s="22">
        <f t="shared" si="2"/>
        <v>0</v>
      </c>
      <c r="O15" s="22">
        <f t="shared" si="2"/>
        <v>0</v>
      </c>
      <c r="P15" s="22">
        <f t="shared" si="2"/>
        <v>0</v>
      </c>
      <c r="Q15" s="22">
        <f t="shared" si="2"/>
        <v>0</v>
      </c>
      <c r="R15" s="22">
        <f t="shared" si="2"/>
        <v>0</v>
      </c>
      <c r="S15" s="22">
        <f t="shared" si="2"/>
        <v>0</v>
      </c>
      <c r="T15" s="23">
        <f t="shared" si="2"/>
        <v>1</v>
      </c>
    </row>
    <row r="16" spans="1:20" x14ac:dyDescent="0.25">
      <c r="A16" s="21" t="s">
        <v>1484</v>
      </c>
      <c r="B16" s="22">
        <f>B6*0.75</f>
        <v>0</v>
      </c>
      <c r="C16" s="22">
        <f t="shared" ref="C16:T16" si="3">C6*0.75</f>
        <v>0</v>
      </c>
      <c r="D16" s="22">
        <f t="shared" si="3"/>
        <v>0.75</v>
      </c>
      <c r="E16" s="22">
        <f t="shared" si="3"/>
        <v>0</v>
      </c>
      <c r="F16" s="22">
        <f t="shared" si="3"/>
        <v>0</v>
      </c>
      <c r="G16" s="22">
        <f t="shared" si="3"/>
        <v>0.75</v>
      </c>
      <c r="H16" s="22">
        <f t="shared" si="3"/>
        <v>0</v>
      </c>
      <c r="I16" s="22">
        <f t="shared" si="3"/>
        <v>0</v>
      </c>
      <c r="J16" s="22">
        <f t="shared" si="3"/>
        <v>0</v>
      </c>
      <c r="K16" s="22">
        <f t="shared" si="3"/>
        <v>0</v>
      </c>
      <c r="L16" s="22">
        <f t="shared" si="3"/>
        <v>0</v>
      </c>
      <c r="M16" s="22">
        <f t="shared" si="3"/>
        <v>0</v>
      </c>
      <c r="N16" s="22">
        <f t="shared" si="3"/>
        <v>0</v>
      </c>
      <c r="O16" s="22">
        <f t="shared" si="3"/>
        <v>0</v>
      </c>
      <c r="P16" s="22">
        <f t="shared" si="3"/>
        <v>0</v>
      </c>
      <c r="Q16" s="22">
        <f t="shared" si="3"/>
        <v>0</v>
      </c>
      <c r="R16" s="22">
        <f t="shared" si="3"/>
        <v>0</v>
      </c>
      <c r="S16" s="22">
        <f t="shared" si="3"/>
        <v>0.75</v>
      </c>
      <c r="T16" s="23">
        <f t="shared" si="3"/>
        <v>0</v>
      </c>
    </row>
    <row r="17" spans="1:20" x14ac:dyDescent="0.25">
      <c r="A17" s="21" t="s">
        <v>1405</v>
      </c>
      <c r="B17" s="22">
        <f>B7*0.25</f>
        <v>0</v>
      </c>
      <c r="C17" s="22">
        <f t="shared" ref="C17:T17" si="4">C7*0.25</f>
        <v>0</v>
      </c>
      <c r="D17" s="22">
        <f t="shared" si="4"/>
        <v>0</v>
      </c>
      <c r="E17" s="22">
        <f t="shared" si="4"/>
        <v>0</v>
      </c>
      <c r="F17" s="22">
        <f t="shared" si="4"/>
        <v>0.25</v>
      </c>
      <c r="G17" s="22">
        <f t="shared" si="4"/>
        <v>0.5</v>
      </c>
      <c r="H17" s="22">
        <f t="shared" si="4"/>
        <v>0.25</v>
      </c>
      <c r="I17" s="22">
        <f t="shared" si="4"/>
        <v>0</v>
      </c>
      <c r="J17" s="22">
        <f t="shared" si="4"/>
        <v>0</v>
      </c>
      <c r="K17" s="22">
        <f t="shared" si="4"/>
        <v>0.5</v>
      </c>
      <c r="L17" s="22">
        <f t="shared" si="4"/>
        <v>0</v>
      </c>
      <c r="M17" s="22">
        <f t="shared" si="4"/>
        <v>0.25</v>
      </c>
      <c r="N17" s="22">
        <f t="shared" si="4"/>
        <v>0.25</v>
      </c>
      <c r="O17" s="22">
        <f t="shared" si="4"/>
        <v>0</v>
      </c>
      <c r="P17" s="22">
        <f t="shared" si="4"/>
        <v>0</v>
      </c>
      <c r="Q17" s="22">
        <f t="shared" si="4"/>
        <v>0.25</v>
      </c>
      <c r="R17" s="22">
        <f t="shared" si="4"/>
        <v>0.25</v>
      </c>
      <c r="S17" s="22">
        <f t="shared" si="4"/>
        <v>0.25</v>
      </c>
      <c r="T17" s="23">
        <f t="shared" si="4"/>
        <v>0.25</v>
      </c>
    </row>
    <row r="18" spans="1:20" x14ac:dyDescent="0.25">
      <c r="A18" s="21" t="s">
        <v>1406</v>
      </c>
      <c r="B18" s="22">
        <f>B8*0.5</f>
        <v>0</v>
      </c>
      <c r="C18" s="22">
        <f t="shared" ref="C18:T18" si="5">C8*0.5</f>
        <v>0</v>
      </c>
      <c r="D18" s="22">
        <f t="shared" si="5"/>
        <v>0</v>
      </c>
      <c r="E18" s="22">
        <f t="shared" si="5"/>
        <v>0</v>
      </c>
      <c r="F18" s="22">
        <f t="shared" si="5"/>
        <v>0</v>
      </c>
      <c r="G18" s="22">
        <f t="shared" si="5"/>
        <v>1</v>
      </c>
      <c r="H18" s="22">
        <f t="shared" si="5"/>
        <v>1</v>
      </c>
      <c r="I18" s="22">
        <f t="shared" si="5"/>
        <v>0</v>
      </c>
      <c r="J18" s="22">
        <f t="shared" si="5"/>
        <v>0</v>
      </c>
      <c r="K18" s="22">
        <f t="shared" si="5"/>
        <v>0</v>
      </c>
      <c r="L18" s="22">
        <f t="shared" si="5"/>
        <v>0.5</v>
      </c>
      <c r="M18" s="22">
        <f t="shared" si="5"/>
        <v>0</v>
      </c>
      <c r="N18" s="22">
        <f t="shared" si="5"/>
        <v>0</v>
      </c>
      <c r="O18" s="22">
        <f t="shared" si="5"/>
        <v>0</v>
      </c>
      <c r="P18" s="22">
        <f t="shared" si="5"/>
        <v>0</v>
      </c>
      <c r="Q18" s="22">
        <f t="shared" si="5"/>
        <v>0.5</v>
      </c>
      <c r="R18" s="22">
        <f t="shared" si="5"/>
        <v>0</v>
      </c>
      <c r="S18" s="22">
        <f t="shared" si="5"/>
        <v>1</v>
      </c>
      <c r="T18" s="23">
        <f t="shared" si="5"/>
        <v>0.5</v>
      </c>
    </row>
    <row r="19" spans="1:20" x14ac:dyDescent="0.2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24"/>
    </row>
    <row r="20" spans="1:20" s="13" customFormat="1" ht="15.75" thickBot="1" x14ac:dyDescent="0.3">
      <c r="A20" s="43" t="s">
        <v>1377</v>
      </c>
      <c r="B20" s="32">
        <f>SUM(B12:B18)</f>
        <v>0</v>
      </c>
      <c r="C20" s="32">
        <f t="shared" ref="C20:T20" si="6">SUM(C12:C18)</f>
        <v>-2</v>
      </c>
      <c r="D20" s="32">
        <f t="shared" si="6"/>
        <v>0.75</v>
      </c>
      <c r="E20" s="32">
        <f t="shared" si="6"/>
        <v>0</v>
      </c>
      <c r="F20" s="32">
        <f t="shared" si="6"/>
        <v>0.25</v>
      </c>
      <c r="G20" s="32">
        <f t="shared" si="6"/>
        <v>2.25</v>
      </c>
      <c r="H20" s="32">
        <f t="shared" si="6"/>
        <v>1.25</v>
      </c>
      <c r="I20" s="32">
        <f t="shared" si="6"/>
        <v>0</v>
      </c>
      <c r="J20" s="32">
        <f t="shared" si="6"/>
        <v>0</v>
      </c>
      <c r="K20" s="32">
        <f t="shared" si="6"/>
        <v>0.5</v>
      </c>
      <c r="L20" s="32">
        <f t="shared" si="6"/>
        <v>-0.5</v>
      </c>
      <c r="M20" s="32">
        <f t="shared" si="6"/>
        <v>0.25</v>
      </c>
      <c r="N20" s="32">
        <f t="shared" si="6"/>
        <v>0.25</v>
      </c>
      <c r="O20" s="32">
        <f t="shared" si="6"/>
        <v>-2</v>
      </c>
      <c r="P20" s="32">
        <f t="shared" si="6"/>
        <v>-0.75</v>
      </c>
      <c r="Q20" s="32">
        <f t="shared" si="6"/>
        <v>0.75</v>
      </c>
      <c r="R20" s="32">
        <f t="shared" si="6"/>
        <v>0.25</v>
      </c>
      <c r="S20" s="32">
        <f t="shared" si="6"/>
        <v>2</v>
      </c>
      <c r="T20" s="33">
        <f t="shared" si="6"/>
        <v>1.75</v>
      </c>
    </row>
    <row r="22" spans="1:20" ht="15.75" thickBot="1" x14ac:dyDescent="0.3"/>
    <row r="23" spans="1:20" x14ac:dyDescent="0.25">
      <c r="A23" s="34" t="s">
        <v>1395</v>
      </c>
      <c r="B23" s="55" t="s">
        <v>1403</v>
      </c>
      <c r="C23" s="36">
        <v>1</v>
      </c>
    </row>
    <row r="24" spans="1:20" x14ac:dyDescent="0.25">
      <c r="A24" s="37"/>
      <c r="B24" s="56" t="s">
        <v>1483</v>
      </c>
      <c r="C24" s="39">
        <v>0.75</v>
      </c>
    </row>
    <row r="25" spans="1:20" x14ac:dyDescent="0.25">
      <c r="A25" s="37"/>
      <c r="B25" s="38"/>
      <c r="C25" s="39"/>
    </row>
    <row r="26" spans="1:20" x14ac:dyDescent="0.25">
      <c r="A26" s="37"/>
      <c r="B26" s="57" t="s">
        <v>1404</v>
      </c>
      <c r="C26" s="39">
        <v>1</v>
      </c>
    </row>
    <row r="27" spans="1:20" x14ac:dyDescent="0.25">
      <c r="A27" s="37"/>
      <c r="B27" s="57" t="s">
        <v>1484</v>
      </c>
      <c r="C27" s="39">
        <v>0.75</v>
      </c>
    </row>
    <row r="28" spans="1:20" x14ac:dyDescent="0.25">
      <c r="A28" s="37"/>
      <c r="B28" s="57" t="s">
        <v>1405</v>
      </c>
      <c r="C28" s="39">
        <v>0.25</v>
      </c>
    </row>
    <row r="29" spans="1:20" ht="15.75" thickBot="1" x14ac:dyDescent="0.3">
      <c r="A29" s="40"/>
      <c r="B29" s="58" t="s">
        <v>1406</v>
      </c>
      <c r="C29" s="42">
        <v>0.5</v>
      </c>
    </row>
    <row r="32" spans="1:20" x14ac:dyDescent="0.25">
      <c r="A32" s="59" t="s">
        <v>1509</v>
      </c>
      <c r="B32" s="14"/>
      <c r="C32" s="14"/>
      <c r="D32" s="14"/>
      <c r="E32" s="14"/>
      <c r="F32" s="14"/>
      <c r="G32" s="14"/>
    </row>
    <row r="34" spans="1:1" x14ac:dyDescent="0.25">
      <c r="A34" t="s">
        <v>1478</v>
      </c>
    </row>
    <row r="35" spans="1:1" x14ac:dyDescent="0.25">
      <c r="A35" t="s">
        <v>1516</v>
      </c>
    </row>
    <row r="36" spans="1:1" x14ac:dyDescent="0.25">
      <c r="A36" t="s">
        <v>1517</v>
      </c>
    </row>
    <row r="38" spans="1:1" x14ac:dyDescent="0.25">
      <c r="A38" t="s">
        <v>1507</v>
      </c>
    </row>
    <row r="40" spans="1:1" x14ac:dyDescent="0.25">
      <c r="A40" t="s">
        <v>1486</v>
      </c>
    </row>
    <row r="42" spans="1:1" x14ac:dyDescent="0.25">
      <c r="A42" t="s">
        <v>1485</v>
      </c>
    </row>
    <row r="44" spans="1:1" x14ac:dyDescent="0.25">
      <c r="A44" t="s">
        <v>1508</v>
      </c>
    </row>
    <row r="46" spans="1:1" x14ac:dyDescent="0.25">
      <c r="A46" t="s">
        <v>1487</v>
      </c>
    </row>
    <row r="47" spans="1:1" x14ac:dyDescent="0.25">
      <c r="A47" t="s">
        <v>1488</v>
      </c>
    </row>
    <row r="49" spans="1:1" x14ac:dyDescent="0.25">
      <c r="A49" s="11" t="s">
        <v>1454</v>
      </c>
    </row>
    <row r="50" spans="1:1" x14ac:dyDescent="0.25">
      <c r="A50" t="s">
        <v>1492</v>
      </c>
    </row>
    <row r="51" spans="1:1" x14ac:dyDescent="0.25">
      <c r="A51" t="s">
        <v>1491</v>
      </c>
    </row>
    <row r="52" spans="1:1" x14ac:dyDescent="0.25">
      <c r="A52" t="s">
        <v>1490</v>
      </c>
    </row>
    <row r="53" spans="1:1" x14ac:dyDescent="0.25">
      <c r="A53" t="s">
        <v>1489</v>
      </c>
    </row>
    <row r="55" spans="1:1" x14ac:dyDescent="0.25">
      <c r="A55" t="s">
        <v>1407</v>
      </c>
    </row>
  </sheetData>
  <hyperlinks>
    <hyperlink ref="B1" location="'121'!A1" display="Argentina"/>
    <hyperlink ref="C1" location="'122'!A1" display="Australia"/>
    <hyperlink ref="D1" location="'123'!A1" display="Brazil"/>
    <hyperlink ref="E1" location="'124'!A1" display="Canada"/>
    <hyperlink ref="F1" location="'125'!A1" display="China"/>
    <hyperlink ref="G1" location="'126'!A1" display="France"/>
    <hyperlink ref="H1" location="'127'!A1" display="Germany"/>
    <hyperlink ref="I1" location="'128'!A1" display="India"/>
    <hyperlink ref="J1" location="'129'!A1" display="Indonesia"/>
    <hyperlink ref="K1" location="'130'!A1" display="Italy"/>
    <hyperlink ref="L1" location="'131'!A1" display="Japan"/>
    <hyperlink ref="M1" location="'132'!A1" display="Mexico"/>
    <hyperlink ref="N1" location="'133'!A1" display="Russia"/>
    <hyperlink ref="O1" location="'134'!A1" display="Saudi Arabia"/>
    <hyperlink ref="P1" location="'135'!A1" display="South Africa"/>
    <hyperlink ref="Q1" location="'136'!A1" display="South Korea"/>
    <hyperlink ref="R1" location="'137'!A1" display="Turkey"/>
    <hyperlink ref="S1" location="'138'!A1" display="UK"/>
    <hyperlink ref="T1" location="'139'!A1" display="USA"/>
  </hyperlinks>
  <pageMargins left="0.7" right="0.7" top="0.75" bottom="0.75" header="0.3" footer="0.3"/>
  <pageSetup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sqref="A1:C1"/>
    </sheetView>
  </sheetViews>
  <sheetFormatPr defaultRowHeight="15" x14ac:dyDescent="0.25"/>
  <cols>
    <col min="1" max="1" width="98.7109375" customWidth="1"/>
    <col min="3" max="3" width="9.855468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672</v>
      </c>
      <c r="B2" t="s">
        <v>671</v>
      </c>
      <c r="C2" s="5">
        <v>41839</v>
      </c>
    </row>
    <row r="3" spans="1:3" x14ac:dyDescent="0.25">
      <c r="A3" t="s">
        <v>669</v>
      </c>
      <c r="B3" t="s">
        <v>670</v>
      </c>
      <c r="C3" s="5">
        <v>41865</v>
      </c>
    </row>
    <row r="4" spans="1:3" x14ac:dyDescent="0.25">
      <c r="A4" t="s">
        <v>673</v>
      </c>
    </row>
    <row r="6" spans="1:3" x14ac:dyDescent="0.25">
      <c r="A6" s="4" t="s">
        <v>1419</v>
      </c>
    </row>
    <row r="7" spans="1:3" x14ac:dyDescent="0.25">
      <c r="A7" s="4" t="s">
        <v>1420</v>
      </c>
    </row>
  </sheetData>
  <sortState ref="A1:C2">
    <sortCondition ref="C1:C2"/>
  </sortState>
  <hyperlinks>
    <hyperlink ref="A6" location="SOURCES!A1" display="BACK"/>
    <hyperlink ref="A7" location="INTRODUCTION!A1" display="BACK TO INTRODUCTION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sqref="A1:C1"/>
    </sheetView>
  </sheetViews>
  <sheetFormatPr defaultRowHeight="15" x14ac:dyDescent="0.25"/>
  <cols>
    <col min="1" max="1" width="87.85546875" customWidth="1"/>
    <col min="3" max="3" width="9.855468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686</v>
      </c>
      <c r="B2" t="s">
        <v>687</v>
      </c>
      <c r="C2" s="5">
        <v>41553</v>
      </c>
    </row>
    <row r="3" spans="1:3" x14ac:dyDescent="0.25">
      <c r="A3" t="s">
        <v>678</v>
      </c>
      <c r="B3" t="s">
        <v>679</v>
      </c>
      <c r="C3" s="5">
        <v>41557</v>
      </c>
    </row>
    <row r="4" spans="1:3" x14ac:dyDescent="0.25">
      <c r="A4" t="s">
        <v>684</v>
      </c>
      <c r="B4" t="s">
        <v>685</v>
      </c>
      <c r="C4" s="5">
        <v>41691</v>
      </c>
    </row>
    <row r="5" spans="1:3" x14ac:dyDescent="0.25">
      <c r="A5" t="s">
        <v>676</v>
      </c>
      <c r="B5" t="s">
        <v>677</v>
      </c>
      <c r="C5" s="5">
        <v>41791</v>
      </c>
    </row>
    <row r="6" spans="1:3" x14ac:dyDescent="0.25">
      <c r="A6" t="s">
        <v>674</v>
      </c>
      <c r="B6" t="s">
        <v>675</v>
      </c>
      <c r="C6" s="5">
        <v>41792</v>
      </c>
    </row>
    <row r="7" spans="1:3" x14ac:dyDescent="0.25">
      <c r="A7" t="s">
        <v>688</v>
      </c>
      <c r="B7" t="s">
        <v>689</v>
      </c>
      <c r="C7" s="5">
        <v>41845</v>
      </c>
    </row>
    <row r="8" spans="1:3" x14ac:dyDescent="0.25">
      <c r="A8" t="s">
        <v>680</v>
      </c>
      <c r="B8" t="s">
        <v>681</v>
      </c>
      <c r="C8" s="5">
        <v>41862</v>
      </c>
    </row>
    <row r="9" spans="1:3" x14ac:dyDescent="0.25">
      <c r="A9" t="s">
        <v>682</v>
      </c>
      <c r="B9" t="s">
        <v>683</v>
      </c>
      <c r="C9" s="5">
        <v>41891</v>
      </c>
    </row>
    <row r="11" spans="1:3" x14ac:dyDescent="0.25">
      <c r="A11" s="4" t="s">
        <v>1419</v>
      </c>
    </row>
    <row r="12" spans="1:3" x14ac:dyDescent="0.25">
      <c r="A12" s="4" t="s">
        <v>1420</v>
      </c>
    </row>
  </sheetData>
  <sortState ref="A1:C8">
    <sortCondition ref="C1:C8"/>
  </sortState>
  <hyperlinks>
    <hyperlink ref="A11" location="SOURCES!A1" display="BACK"/>
    <hyperlink ref="A12" location="INTRODUCTION!A1" display="BACK TO INTRODUCTION"/>
  </hyperlink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1"/>
    </sheetView>
  </sheetViews>
  <sheetFormatPr defaultRowHeight="15" x14ac:dyDescent="0.25"/>
  <cols>
    <col min="1" max="1" width="60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692</v>
      </c>
      <c r="B2" t="s">
        <v>693</v>
      </c>
      <c r="C2" s="5">
        <v>41827</v>
      </c>
    </row>
    <row r="3" spans="1:3" x14ac:dyDescent="0.25">
      <c r="A3" t="s">
        <v>690</v>
      </c>
      <c r="B3" t="s">
        <v>691</v>
      </c>
      <c r="C3" s="5">
        <v>41850</v>
      </c>
    </row>
    <row r="5" spans="1:3" x14ac:dyDescent="0.25">
      <c r="A5" s="4" t="s">
        <v>1419</v>
      </c>
    </row>
    <row r="6" spans="1:3" x14ac:dyDescent="0.25">
      <c r="A6" s="4" t="s">
        <v>1420</v>
      </c>
    </row>
  </sheetData>
  <sortState ref="A1:C2">
    <sortCondition ref="C1:C2"/>
  </sortState>
  <hyperlinks>
    <hyperlink ref="A5" location="SOURCES!A1" display="BACK"/>
    <hyperlink ref="A6" location="INTRODUCTION!A1" display="BACK TO INTRODUCTION"/>
  </hyperlink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sqref="A1:C1"/>
    </sheetView>
  </sheetViews>
  <sheetFormatPr defaultRowHeight="15" x14ac:dyDescent="0.25"/>
  <cols>
    <col min="1" max="1" width="52.5703125" customWidth="1"/>
    <col min="3" max="3" width="10.14062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696</v>
      </c>
      <c r="B2" t="s">
        <v>697</v>
      </c>
      <c r="C2" s="5">
        <v>41738</v>
      </c>
    </row>
    <row r="3" spans="1:3" x14ac:dyDescent="0.25">
      <c r="A3" t="s">
        <v>694</v>
      </c>
      <c r="B3" t="s">
        <v>695</v>
      </c>
      <c r="C3" s="5">
        <v>41778</v>
      </c>
    </row>
    <row r="4" spans="1:3" x14ac:dyDescent="0.25">
      <c r="A4" t="s">
        <v>700</v>
      </c>
      <c r="B4" t="s">
        <v>701</v>
      </c>
      <c r="C4" s="5">
        <v>41795</v>
      </c>
    </row>
    <row r="5" spans="1:3" x14ac:dyDescent="0.25">
      <c r="A5" t="s">
        <v>702</v>
      </c>
      <c r="B5" t="s">
        <v>703</v>
      </c>
      <c r="C5" s="5">
        <v>41796</v>
      </c>
    </row>
    <row r="6" spans="1:3" x14ac:dyDescent="0.25">
      <c r="A6" t="s">
        <v>704</v>
      </c>
      <c r="B6" t="s">
        <v>705</v>
      </c>
      <c r="C6" s="5">
        <v>41879</v>
      </c>
    </row>
    <row r="7" spans="1:3" x14ac:dyDescent="0.25">
      <c r="A7" t="s">
        <v>698</v>
      </c>
      <c r="B7" t="s">
        <v>699</v>
      </c>
      <c r="C7" s="5">
        <v>41892</v>
      </c>
    </row>
    <row r="9" spans="1:3" x14ac:dyDescent="0.25">
      <c r="A9" s="4" t="s">
        <v>1419</v>
      </c>
    </row>
    <row r="10" spans="1:3" x14ac:dyDescent="0.25">
      <c r="A10" s="4" t="s">
        <v>1420</v>
      </c>
    </row>
  </sheetData>
  <sortState ref="A1:C6">
    <sortCondition ref="C1:C6"/>
  </sortState>
  <hyperlinks>
    <hyperlink ref="A9" location="SOURCES!A1" display="BACK"/>
    <hyperlink ref="A10" location="INTRODUCTION!A1" display="BACK TO INTRODUCTION"/>
  </hyperlink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defaultRowHeight="15" x14ac:dyDescent="0.25"/>
  <cols>
    <col min="1" max="1" width="70.85546875" customWidth="1"/>
    <col min="3" max="3" width="9.71093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706</v>
      </c>
      <c r="B2" t="s">
        <v>707</v>
      </c>
      <c r="C2" s="5">
        <v>41544</v>
      </c>
    </row>
    <row r="3" spans="1:3" x14ac:dyDescent="0.25">
      <c r="A3" t="s">
        <v>702</v>
      </c>
      <c r="B3" t="s">
        <v>703</v>
      </c>
      <c r="C3" s="5">
        <v>41796</v>
      </c>
    </row>
    <row r="4" spans="1:3" x14ac:dyDescent="0.25">
      <c r="A4" t="s">
        <v>709</v>
      </c>
      <c r="B4" t="s">
        <v>710</v>
      </c>
      <c r="C4" s="5">
        <v>41900</v>
      </c>
    </row>
    <row r="5" spans="1:3" x14ac:dyDescent="0.25">
      <c r="A5" t="s">
        <v>711</v>
      </c>
      <c r="B5" t="s">
        <v>708</v>
      </c>
      <c r="C5" s="5">
        <v>41901</v>
      </c>
    </row>
    <row r="7" spans="1:3" x14ac:dyDescent="0.25">
      <c r="A7" s="4" t="s">
        <v>1419</v>
      </c>
    </row>
    <row r="8" spans="1:3" x14ac:dyDescent="0.25">
      <c r="A8" s="4" t="s">
        <v>1420</v>
      </c>
    </row>
  </sheetData>
  <sortState ref="A1:C4">
    <sortCondition ref="C1:C4"/>
  </sortState>
  <hyperlinks>
    <hyperlink ref="A7" location="SOURCES!A1" display="BACK"/>
    <hyperlink ref="A8" location="INTRODUCTION!A1" display="BACK TO INTRODUCTION"/>
  </hyperlink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sqref="A1:C1"/>
    </sheetView>
  </sheetViews>
  <sheetFormatPr defaultRowHeight="15" x14ac:dyDescent="0.25"/>
  <cols>
    <col min="1" max="1" width="60.7109375" customWidth="1"/>
    <col min="3" max="3" width="9.71093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714</v>
      </c>
      <c r="B2" t="s">
        <v>715</v>
      </c>
      <c r="C2" s="5">
        <v>41763</v>
      </c>
    </row>
    <row r="3" spans="1:3" x14ac:dyDescent="0.25">
      <c r="A3" t="s">
        <v>716</v>
      </c>
      <c r="B3" t="s">
        <v>717</v>
      </c>
      <c r="C3" s="5">
        <v>41901</v>
      </c>
    </row>
    <row r="4" spans="1:3" x14ac:dyDescent="0.25">
      <c r="A4" t="s">
        <v>712</v>
      </c>
      <c r="B4" t="s">
        <v>713</v>
      </c>
      <c r="C4" s="5">
        <v>41929</v>
      </c>
    </row>
    <row r="6" spans="1:3" x14ac:dyDescent="0.25">
      <c r="A6" s="4" t="s">
        <v>1419</v>
      </c>
    </row>
    <row r="7" spans="1:3" x14ac:dyDescent="0.25">
      <c r="A7" s="4" t="s">
        <v>1420</v>
      </c>
    </row>
  </sheetData>
  <sortState ref="A1:C3">
    <sortCondition ref="C1:C3"/>
  </sortState>
  <hyperlinks>
    <hyperlink ref="A6" location="SOURCES!A1" display="BACK"/>
    <hyperlink ref="A7" location="INTRODUCTION!A1" display="BACK TO INTRODUCTION"/>
  </hyperlink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"/>
    </sheetView>
  </sheetViews>
  <sheetFormatPr defaultRowHeight="15" x14ac:dyDescent="0.25"/>
  <cols>
    <col min="1" max="1" width="83.140625" customWidth="1"/>
    <col min="3" max="3" width="9.855468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732</v>
      </c>
      <c r="B2" t="s">
        <v>733</v>
      </c>
      <c r="C2" s="5">
        <v>41570</v>
      </c>
    </row>
    <row r="3" spans="1:3" x14ac:dyDescent="0.25">
      <c r="A3" t="s">
        <v>726</v>
      </c>
      <c r="B3" t="s">
        <v>727</v>
      </c>
      <c r="C3" s="5">
        <v>41596</v>
      </c>
    </row>
    <row r="4" spans="1:3" x14ac:dyDescent="0.25">
      <c r="A4" t="s">
        <v>718</v>
      </c>
      <c r="B4" t="s">
        <v>719</v>
      </c>
      <c r="C4" s="5">
        <v>41710</v>
      </c>
    </row>
    <row r="5" spans="1:3" x14ac:dyDescent="0.25">
      <c r="A5" t="s">
        <v>730</v>
      </c>
      <c r="B5" t="s">
        <v>731</v>
      </c>
      <c r="C5" s="5">
        <v>41856</v>
      </c>
    </row>
    <row r="6" spans="1:3" x14ac:dyDescent="0.25">
      <c r="A6" t="s">
        <v>734</v>
      </c>
      <c r="B6" t="s">
        <v>735</v>
      </c>
      <c r="C6" s="5">
        <v>41864</v>
      </c>
    </row>
    <row r="7" spans="1:3" x14ac:dyDescent="0.25">
      <c r="A7" t="s">
        <v>720</v>
      </c>
      <c r="B7" t="s">
        <v>721</v>
      </c>
      <c r="C7" s="5">
        <v>41897</v>
      </c>
    </row>
    <row r="8" spans="1:3" x14ac:dyDescent="0.25">
      <c r="A8" t="s">
        <v>722</v>
      </c>
      <c r="B8" t="s">
        <v>723</v>
      </c>
      <c r="C8" s="5">
        <v>41900</v>
      </c>
    </row>
    <row r="9" spans="1:3" x14ac:dyDescent="0.25">
      <c r="A9" t="s">
        <v>728</v>
      </c>
      <c r="B9" t="s">
        <v>729</v>
      </c>
      <c r="C9" s="5">
        <v>41920</v>
      </c>
    </row>
    <row r="10" spans="1:3" x14ac:dyDescent="0.25">
      <c r="A10" t="s">
        <v>724</v>
      </c>
      <c r="B10" t="s">
        <v>725</v>
      </c>
      <c r="C10" s="5">
        <v>41939</v>
      </c>
    </row>
    <row r="12" spans="1:3" x14ac:dyDescent="0.25">
      <c r="A12" s="4" t="s">
        <v>1419</v>
      </c>
    </row>
    <row r="13" spans="1:3" x14ac:dyDescent="0.25">
      <c r="A13" s="4" t="s">
        <v>1420</v>
      </c>
    </row>
  </sheetData>
  <sortState ref="A1:C9">
    <sortCondition ref="C1:C9"/>
  </sortState>
  <hyperlinks>
    <hyperlink ref="A12" location="SOURCES!A1" display="BACK"/>
    <hyperlink ref="A13" location="INTRODUCTION!A1" display="BACK TO INTRODUCTION"/>
  </hyperlink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sqref="A1:C1"/>
    </sheetView>
  </sheetViews>
  <sheetFormatPr defaultRowHeight="15" x14ac:dyDescent="0.25"/>
  <cols>
    <col min="1" max="1" width="61.42578125" customWidth="1"/>
    <col min="3" max="3" width="9.71093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740</v>
      </c>
      <c r="B2" t="s">
        <v>741</v>
      </c>
      <c r="C2" s="5">
        <v>41711</v>
      </c>
    </row>
    <row r="3" spans="1:3" x14ac:dyDescent="0.25">
      <c r="A3" t="s">
        <v>746</v>
      </c>
      <c r="B3" t="s">
        <v>747</v>
      </c>
      <c r="C3" s="5">
        <v>41732</v>
      </c>
    </row>
    <row r="4" spans="1:3" x14ac:dyDescent="0.25">
      <c r="A4" t="s">
        <v>742</v>
      </c>
      <c r="B4" t="s">
        <v>743</v>
      </c>
      <c r="C4" s="5">
        <v>41736</v>
      </c>
    </row>
    <row r="5" spans="1:3" x14ac:dyDescent="0.25">
      <c r="A5" t="s">
        <v>748</v>
      </c>
      <c r="B5" t="s">
        <v>749</v>
      </c>
      <c r="C5" s="5">
        <v>41766</v>
      </c>
    </row>
    <row r="6" spans="1:3" x14ac:dyDescent="0.25">
      <c r="A6" t="s">
        <v>744</v>
      </c>
      <c r="B6" t="s">
        <v>745</v>
      </c>
      <c r="C6" s="5">
        <v>41863</v>
      </c>
    </row>
    <row r="7" spans="1:3" x14ac:dyDescent="0.25">
      <c r="A7" t="s">
        <v>738</v>
      </c>
      <c r="B7" t="s">
        <v>739</v>
      </c>
      <c r="C7" s="5">
        <v>41902</v>
      </c>
    </row>
    <row r="8" spans="1:3" x14ac:dyDescent="0.25">
      <c r="A8" t="s">
        <v>736</v>
      </c>
      <c r="B8" t="s">
        <v>737</v>
      </c>
      <c r="C8" s="5">
        <v>41914</v>
      </c>
    </row>
    <row r="10" spans="1:3" x14ac:dyDescent="0.25">
      <c r="A10" s="4" t="s">
        <v>1419</v>
      </c>
    </row>
    <row r="11" spans="1:3" x14ac:dyDescent="0.25">
      <c r="A11" s="4" t="s">
        <v>1420</v>
      </c>
    </row>
  </sheetData>
  <sortState ref="A1:C7">
    <sortCondition ref="C1:C7"/>
  </sortState>
  <hyperlinks>
    <hyperlink ref="A10" location="SOURCES!A1" display="BACK"/>
    <hyperlink ref="A11" location="INTRODUCTION!A1" display="BACK TO INTRODUCTION"/>
  </hyperlink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sqref="A1:C1"/>
    </sheetView>
  </sheetViews>
  <sheetFormatPr defaultRowHeight="15" x14ac:dyDescent="0.25"/>
  <cols>
    <col min="1" max="1" width="67" customWidth="1"/>
    <col min="3" max="3" width="10.14062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752</v>
      </c>
      <c r="B2" t="s">
        <v>753</v>
      </c>
      <c r="C2" s="5">
        <v>41556</v>
      </c>
    </row>
    <row r="3" spans="1:3" x14ac:dyDescent="0.25">
      <c r="A3" t="s">
        <v>760</v>
      </c>
      <c r="B3" t="s">
        <v>761</v>
      </c>
      <c r="C3" s="5">
        <v>41652</v>
      </c>
    </row>
    <row r="4" spans="1:3" x14ac:dyDescent="0.25">
      <c r="A4" t="s">
        <v>758</v>
      </c>
      <c r="B4" t="s">
        <v>759</v>
      </c>
      <c r="C4" s="5">
        <v>41653</v>
      </c>
    </row>
    <row r="5" spans="1:3" x14ac:dyDescent="0.25">
      <c r="A5" t="s">
        <v>762</v>
      </c>
      <c r="B5" t="s">
        <v>763</v>
      </c>
      <c r="C5" s="5">
        <v>41703</v>
      </c>
    </row>
    <row r="6" spans="1:3" x14ac:dyDescent="0.25">
      <c r="A6" t="s">
        <v>750</v>
      </c>
      <c r="B6" t="s">
        <v>751</v>
      </c>
      <c r="C6" s="5">
        <v>41782</v>
      </c>
    </row>
    <row r="7" spans="1:3" x14ac:dyDescent="0.25">
      <c r="A7" t="s">
        <v>754</v>
      </c>
      <c r="B7" t="s">
        <v>755</v>
      </c>
      <c r="C7" s="5">
        <v>41784</v>
      </c>
    </row>
    <row r="8" spans="1:3" x14ac:dyDescent="0.25">
      <c r="A8" t="s">
        <v>756</v>
      </c>
      <c r="B8" t="s">
        <v>757</v>
      </c>
      <c r="C8" s="5">
        <v>41857</v>
      </c>
    </row>
    <row r="10" spans="1:3" x14ac:dyDescent="0.25">
      <c r="A10" s="4" t="s">
        <v>1419</v>
      </c>
    </row>
    <row r="11" spans="1:3" x14ac:dyDescent="0.25">
      <c r="A11" s="4" t="s">
        <v>1420</v>
      </c>
    </row>
  </sheetData>
  <sortState ref="A1:C7">
    <sortCondition ref="C1:C7"/>
  </sortState>
  <hyperlinks>
    <hyperlink ref="A10" location="SOURCES!A1" display="BACK"/>
    <hyperlink ref="A11" location="INTRODUCTION!A1" display="BACK TO INTRODUCTION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H4" sqref="H4"/>
    </sheetView>
  </sheetViews>
  <sheetFormatPr defaultRowHeight="15" x14ac:dyDescent="0.25"/>
  <sheetData>
    <row r="1" spans="1:1" x14ac:dyDescent="0.25">
      <c r="A1" t="s">
        <v>1523</v>
      </c>
    </row>
    <row r="3" spans="1:1" x14ac:dyDescent="0.25">
      <c r="A3" s="4" t="s">
        <v>1419</v>
      </c>
    </row>
    <row r="4" spans="1:1" x14ac:dyDescent="0.25">
      <c r="A4" s="4" t="s">
        <v>1420</v>
      </c>
    </row>
  </sheetData>
  <hyperlinks>
    <hyperlink ref="A3" location="SOURCES!A1" display="BACK"/>
    <hyperlink ref="A4" location="INTRODUCTION!A1" display="BACK TO INTRODUCTION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="80" zoomScaleNormal="80" workbookViewId="0">
      <selection activeCell="E31" sqref="E31"/>
    </sheetView>
  </sheetViews>
  <sheetFormatPr defaultRowHeight="15" x14ac:dyDescent="0.25"/>
  <cols>
    <col min="1" max="1" width="14.140625" customWidth="1"/>
    <col min="2" max="2" width="25.42578125" customWidth="1"/>
    <col min="3" max="3" width="21.140625" customWidth="1"/>
    <col min="4" max="4" width="20.28515625" customWidth="1"/>
    <col min="5" max="5" width="30.85546875" customWidth="1"/>
    <col min="6" max="6" width="29.140625" customWidth="1"/>
    <col min="7" max="7" width="21.5703125" customWidth="1"/>
  </cols>
  <sheetData>
    <row r="1" spans="1:11" ht="45" x14ac:dyDescent="0.25">
      <c r="A1" s="1"/>
      <c r="B1" s="17" t="s">
        <v>1524</v>
      </c>
      <c r="C1" s="17" t="s">
        <v>1368</v>
      </c>
      <c r="D1" s="17" t="s">
        <v>1369</v>
      </c>
      <c r="E1" s="17" t="s">
        <v>1525</v>
      </c>
      <c r="F1" s="17" t="s">
        <v>1370</v>
      </c>
      <c r="G1" s="17" t="s">
        <v>1371</v>
      </c>
    </row>
    <row r="2" spans="1:11" x14ac:dyDescent="0.25">
      <c r="A2" s="2" t="s">
        <v>0</v>
      </c>
      <c r="B2">
        <v>-1.25</v>
      </c>
      <c r="C2">
        <v>0</v>
      </c>
      <c r="D2">
        <v>0</v>
      </c>
      <c r="E2">
        <v>0</v>
      </c>
      <c r="F2">
        <v>1.25</v>
      </c>
      <c r="G2">
        <v>0</v>
      </c>
      <c r="H2" s="59"/>
      <c r="I2" s="59"/>
      <c r="J2" s="59"/>
      <c r="K2" s="59"/>
    </row>
    <row r="3" spans="1:11" x14ac:dyDescent="0.25">
      <c r="A3" s="2" t="s">
        <v>1</v>
      </c>
      <c r="B3">
        <v>4.25</v>
      </c>
      <c r="C3">
        <v>0.75</v>
      </c>
      <c r="D3">
        <v>2.5</v>
      </c>
      <c r="E3">
        <v>3.25</v>
      </c>
      <c r="F3">
        <v>0</v>
      </c>
      <c r="G3">
        <v>-2</v>
      </c>
      <c r="H3" s="59"/>
      <c r="I3" s="59"/>
      <c r="J3" s="59"/>
      <c r="K3" s="59"/>
    </row>
    <row r="4" spans="1:11" x14ac:dyDescent="0.25">
      <c r="A4" s="2" t="s">
        <v>2</v>
      </c>
      <c r="B4">
        <v>-0.75</v>
      </c>
      <c r="C4">
        <v>1.25</v>
      </c>
      <c r="D4">
        <v>0</v>
      </c>
      <c r="E4">
        <v>0.5</v>
      </c>
      <c r="F4">
        <v>0.75</v>
      </c>
      <c r="G4">
        <v>0.75</v>
      </c>
      <c r="H4" s="59"/>
      <c r="I4" s="59"/>
      <c r="J4" s="59"/>
      <c r="K4" s="59"/>
    </row>
    <row r="5" spans="1:11" x14ac:dyDescent="0.25">
      <c r="A5" s="2" t="s">
        <v>3</v>
      </c>
      <c r="B5">
        <v>4.75</v>
      </c>
      <c r="C5">
        <v>2.5</v>
      </c>
      <c r="D5">
        <v>2.5</v>
      </c>
      <c r="E5">
        <v>0.25</v>
      </c>
      <c r="F5">
        <v>-1.5</v>
      </c>
      <c r="G5">
        <v>0</v>
      </c>
      <c r="H5" s="59"/>
      <c r="I5" s="59"/>
      <c r="J5" s="59"/>
      <c r="K5" s="59"/>
    </row>
    <row r="6" spans="1:11" x14ac:dyDescent="0.25">
      <c r="A6" s="2" t="s">
        <v>4</v>
      </c>
      <c r="B6">
        <v>-2</v>
      </c>
      <c r="C6">
        <v>3.5</v>
      </c>
      <c r="D6">
        <v>0.25</v>
      </c>
      <c r="F6">
        <v>2</v>
      </c>
      <c r="G6">
        <v>0.25</v>
      </c>
      <c r="H6" s="59"/>
      <c r="I6" s="59"/>
      <c r="J6" s="59"/>
      <c r="K6" s="59"/>
    </row>
    <row r="7" spans="1:11" x14ac:dyDescent="0.25">
      <c r="A7" s="2" t="s">
        <v>5</v>
      </c>
      <c r="B7">
        <v>1.75</v>
      </c>
      <c r="C7">
        <v>2</v>
      </c>
      <c r="D7">
        <v>3.5</v>
      </c>
      <c r="E7">
        <v>0.5</v>
      </c>
      <c r="F7">
        <v>-1</v>
      </c>
      <c r="G7">
        <v>2.25</v>
      </c>
      <c r="H7" s="59"/>
      <c r="I7" s="59"/>
      <c r="J7" s="59"/>
      <c r="K7" s="59"/>
    </row>
    <row r="8" spans="1:11" x14ac:dyDescent="0.25">
      <c r="A8" s="2" t="s">
        <v>6</v>
      </c>
      <c r="B8">
        <v>1.75</v>
      </c>
      <c r="C8">
        <v>2.75</v>
      </c>
      <c r="D8">
        <v>0.75</v>
      </c>
      <c r="E8">
        <v>0.75</v>
      </c>
      <c r="F8">
        <v>0.25</v>
      </c>
      <c r="G8">
        <v>1.25</v>
      </c>
      <c r="H8" s="59"/>
      <c r="I8" s="59"/>
      <c r="J8" s="59"/>
      <c r="K8" s="59"/>
    </row>
    <row r="9" spans="1:11" x14ac:dyDescent="0.25">
      <c r="A9" s="2" t="s">
        <v>7</v>
      </c>
      <c r="B9">
        <v>-0.75</v>
      </c>
      <c r="C9">
        <v>0.75</v>
      </c>
      <c r="D9">
        <v>0.25</v>
      </c>
      <c r="E9">
        <v>3.25</v>
      </c>
      <c r="F9">
        <v>1.75</v>
      </c>
      <c r="G9">
        <v>0</v>
      </c>
      <c r="H9" s="59"/>
      <c r="I9" s="59"/>
      <c r="J9" s="59"/>
      <c r="K9" s="59"/>
    </row>
    <row r="10" spans="1:11" x14ac:dyDescent="0.25">
      <c r="A10" s="2" t="s">
        <v>8</v>
      </c>
      <c r="B10">
        <v>0</v>
      </c>
      <c r="C10">
        <v>0</v>
      </c>
      <c r="D10">
        <v>0.5</v>
      </c>
      <c r="E10">
        <v>2</v>
      </c>
      <c r="F10">
        <v>2</v>
      </c>
      <c r="G10">
        <v>0</v>
      </c>
      <c r="H10" s="59"/>
      <c r="I10" s="59"/>
      <c r="J10" s="59"/>
      <c r="K10" s="59"/>
    </row>
    <row r="11" spans="1:11" x14ac:dyDescent="0.25">
      <c r="A11" s="2" t="s">
        <v>9</v>
      </c>
      <c r="B11">
        <v>1.25</v>
      </c>
      <c r="C11">
        <v>1</v>
      </c>
      <c r="D11">
        <v>1.25</v>
      </c>
      <c r="E11">
        <v>0</v>
      </c>
      <c r="F11">
        <v>0.75</v>
      </c>
      <c r="G11">
        <v>0.5</v>
      </c>
      <c r="H11" s="59"/>
      <c r="I11" s="59"/>
      <c r="J11" s="59"/>
      <c r="K11" s="59"/>
    </row>
    <row r="12" spans="1:11" x14ac:dyDescent="0.25">
      <c r="A12" s="2" t="s">
        <v>10</v>
      </c>
      <c r="B12">
        <v>3</v>
      </c>
      <c r="C12">
        <v>2</v>
      </c>
      <c r="D12">
        <v>0</v>
      </c>
      <c r="E12">
        <v>3.75</v>
      </c>
      <c r="F12">
        <v>0.75</v>
      </c>
      <c r="G12">
        <v>-0.5</v>
      </c>
      <c r="H12" s="59"/>
      <c r="I12" s="59"/>
      <c r="J12" s="59"/>
      <c r="K12" s="59"/>
    </row>
    <row r="13" spans="1:11" x14ac:dyDescent="0.25">
      <c r="A13" s="2" t="s">
        <v>11</v>
      </c>
      <c r="B13">
        <v>0</v>
      </c>
      <c r="C13">
        <v>0</v>
      </c>
      <c r="D13">
        <v>0</v>
      </c>
      <c r="E13">
        <v>0</v>
      </c>
      <c r="F13">
        <v>0.5</v>
      </c>
      <c r="G13">
        <v>0.25</v>
      </c>
      <c r="H13" s="59"/>
      <c r="I13" s="59"/>
      <c r="J13" s="59"/>
      <c r="K13" s="59"/>
    </row>
    <row r="14" spans="1:11" x14ac:dyDescent="0.25">
      <c r="A14" s="2" t="s">
        <v>12</v>
      </c>
      <c r="C14">
        <v>2.25</v>
      </c>
      <c r="D14">
        <v>0.75</v>
      </c>
      <c r="E14">
        <v>1</v>
      </c>
      <c r="F14">
        <v>1.5</v>
      </c>
      <c r="G14">
        <v>0.25</v>
      </c>
      <c r="H14" s="59"/>
      <c r="I14" s="59"/>
      <c r="J14" s="59"/>
      <c r="K14" s="59"/>
    </row>
    <row r="15" spans="1:11" x14ac:dyDescent="0.25">
      <c r="A15" s="2" t="s">
        <v>13</v>
      </c>
      <c r="B15">
        <v>0</v>
      </c>
      <c r="C15">
        <v>0</v>
      </c>
      <c r="D15">
        <v>1.75</v>
      </c>
      <c r="E15">
        <v>0</v>
      </c>
      <c r="F15">
        <v>-0.25</v>
      </c>
      <c r="G15">
        <v>-2</v>
      </c>
      <c r="H15" s="59"/>
      <c r="I15" s="59"/>
      <c r="J15" s="59"/>
      <c r="K15" s="59"/>
    </row>
    <row r="16" spans="1:11" x14ac:dyDescent="0.25">
      <c r="A16" s="2" t="s">
        <v>14</v>
      </c>
      <c r="B16">
        <v>-0.25</v>
      </c>
      <c r="C16">
        <v>0.75</v>
      </c>
      <c r="D16">
        <v>0</v>
      </c>
      <c r="E16">
        <v>0</v>
      </c>
      <c r="F16">
        <v>0.75</v>
      </c>
      <c r="G16">
        <v>-0.75</v>
      </c>
      <c r="H16" s="59"/>
      <c r="I16" s="59"/>
      <c r="J16" s="59"/>
      <c r="K16" s="59"/>
    </row>
    <row r="17" spans="1:11" x14ac:dyDescent="0.25">
      <c r="A17" s="2" t="s">
        <v>15</v>
      </c>
      <c r="B17">
        <v>0</v>
      </c>
      <c r="C17">
        <v>1.75</v>
      </c>
      <c r="D17">
        <v>0.25</v>
      </c>
      <c r="E17">
        <v>1</v>
      </c>
      <c r="F17">
        <v>1.25</v>
      </c>
      <c r="G17">
        <v>0.75</v>
      </c>
      <c r="H17" s="59"/>
      <c r="I17" s="59"/>
      <c r="J17" s="59"/>
      <c r="K17" s="59"/>
    </row>
    <row r="18" spans="1:11" x14ac:dyDescent="0.25">
      <c r="A18" s="2" t="s">
        <v>16</v>
      </c>
      <c r="B18">
        <v>0</v>
      </c>
      <c r="C18">
        <v>0.5</v>
      </c>
      <c r="D18">
        <v>0.5</v>
      </c>
      <c r="E18">
        <v>0</v>
      </c>
      <c r="F18">
        <v>0.75</v>
      </c>
      <c r="G18">
        <v>0.25</v>
      </c>
      <c r="H18" s="59"/>
      <c r="I18" s="59"/>
      <c r="J18" s="59"/>
      <c r="K18" s="59"/>
    </row>
    <row r="19" spans="1:11" x14ac:dyDescent="0.25">
      <c r="A19" s="3" t="s">
        <v>17</v>
      </c>
      <c r="B19">
        <v>3.25</v>
      </c>
      <c r="C19">
        <v>4.25</v>
      </c>
      <c r="D19">
        <v>1.5</v>
      </c>
      <c r="E19">
        <v>1.75</v>
      </c>
      <c r="F19">
        <v>0.5</v>
      </c>
      <c r="G19">
        <v>2</v>
      </c>
      <c r="H19" s="59"/>
      <c r="I19" s="59"/>
      <c r="J19" s="59"/>
      <c r="K19" s="59"/>
    </row>
    <row r="20" spans="1:11" x14ac:dyDescent="0.25">
      <c r="A20" s="3" t="s">
        <v>18</v>
      </c>
      <c r="B20" s="14">
        <v>6.5</v>
      </c>
      <c r="C20">
        <v>4.875</v>
      </c>
      <c r="D20">
        <v>4.5</v>
      </c>
      <c r="E20" s="14">
        <v>6.5</v>
      </c>
      <c r="F20">
        <v>0.25</v>
      </c>
      <c r="G20">
        <v>1.75</v>
      </c>
      <c r="H20" s="59"/>
      <c r="I20" s="59"/>
      <c r="J20" s="59"/>
      <c r="K20" s="59"/>
    </row>
    <row r="21" spans="1:11" x14ac:dyDescent="0.25">
      <c r="B21" s="59"/>
      <c r="C21" s="59"/>
      <c r="D21" s="59"/>
      <c r="E21" s="59"/>
      <c r="F21" s="59"/>
      <c r="G21" s="59"/>
      <c r="H21" s="59"/>
      <c r="I21" s="59"/>
      <c r="J21" s="59"/>
      <c r="K21" s="59"/>
    </row>
    <row r="22" spans="1:11" x14ac:dyDescent="0.25">
      <c r="A22" s="11" t="s">
        <v>1494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</row>
    <row r="23" spans="1:11" x14ac:dyDescent="0.25">
      <c r="A23" t="s">
        <v>1495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</row>
    <row r="24" spans="1:11" x14ac:dyDescent="0.25">
      <c r="B24" s="59"/>
      <c r="C24" s="59"/>
      <c r="D24" s="59"/>
      <c r="E24" s="59"/>
      <c r="F24" s="59"/>
      <c r="G24" s="59"/>
      <c r="H24" s="59"/>
      <c r="I24" s="59"/>
      <c r="J24" s="59"/>
      <c r="K24" s="59"/>
    </row>
    <row r="25" spans="1:11" x14ac:dyDescent="0.25">
      <c r="A25" t="s">
        <v>1496</v>
      </c>
      <c r="B25" s="60"/>
      <c r="C25" s="59"/>
      <c r="D25" s="59"/>
      <c r="E25" s="59"/>
      <c r="F25" s="59"/>
      <c r="G25" s="59"/>
      <c r="H25" s="59"/>
      <c r="I25" s="59"/>
      <c r="J25" s="59"/>
      <c r="K25" s="59"/>
    </row>
    <row r="26" spans="1:11" x14ac:dyDescent="0.25">
      <c r="A26" t="s">
        <v>1497</v>
      </c>
    </row>
    <row r="27" spans="1:11" x14ac:dyDescent="0.25">
      <c r="A27" t="s">
        <v>1498</v>
      </c>
    </row>
    <row r="28" spans="1:11" x14ac:dyDescent="0.25">
      <c r="A28" t="s">
        <v>1499</v>
      </c>
      <c r="C28" s="59"/>
    </row>
    <row r="29" spans="1:11" x14ac:dyDescent="0.25">
      <c r="A29" t="s">
        <v>1500</v>
      </c>
    </row>
  </sheetData>
  <conditionalFormatting sqref="B1:G1">
    <cfRule type="dataBar" priority="1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{9AB10879-5E2B-424F-9EE8-741FAFC14101}</x14:id>
        </ext>
      </extLs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AB10879-5E2B-424F-9EE8-741FAFC1410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B1:G1</xm:sqref>
        </x14:conditionalFormatting>
      </x14:conditionalFormattings>
    </ext>
  </extLst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sqref="A1:C1"/>
    </sheetView>
  </sheetViews>
  <sheetFormatPr defaultRowHeight="15" x14ac:dyDescent="0.25"/>
  <cols>
    <col min="1" max="1" width="82.28515625" customWidth="1"/>
    <col min="3" max="3" width="10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768</v>
      </c>
      <c r="B2" t="s">
        <v>769</v>
      </c>
      <c r="C2" s="5">
        <v>41591</v>
      </c>
    </row>
    <row r="3" spans="1:3" x14ac:dyDescent="0.25">
      <c r="A3" t="s">
        <v>766</v>
      </c>
      <c r="B3" t="s">
        <v>767</v>
      </c>
      <c r="C3" s="5">
        <v>41736</v>
      </c>
    </row>
    <row r="4" spans="1:3" x14ac:dyDescent="0.25">
      <c r="A4" t="s">
        <v>770</v>
      </c>
      <c r="B4" t="s">
        <v>771</v>
      </c>
      <c r="C4" s="5">
        <v>41780</v>
      </c>
    </row>
    <row r="5" spans="1:3" x14ac:dyDescent="0.25">
      <c r="A5" t="s">
        <v>764</v>
      </c>
      <c r="B5" t="s">
        <v>765</v>
      </c>
      <c r="C5" s="5">
        <v>41811</v>
      </c>
    </row>
    <row r="6" spans="1:3" x14ac:dyDescent="0.25">
      <c r="A6" t="s">
        <v>772</v>
      </c>
      <c r="C6" s="5">
        <v>41929</v>
      </c>
    </row>
    <row r="8" spans="1:3" x14ac:dyDescent="0.25">
      <c r="A8" s="4" t="s">
        <v>1419</v>
      </c>
    </row>
    <row r="9" spans="1:3" x14ac:dyDescent="0.25">
      <c r="A9" s="4" t="s">
        <v>1420</v>
      </c>
    </row>
  </sheetData>
  <sortState ref="A1:C5">
    <sortCondition ref="C1:C5"/>
  </sortState>
  <hyperlinks>
    <hyperlink ref="A8" location="SOURCES!A1" display="BACK"/>
    <hyperlink ref="A9" location="INTRODUCTION!A1" display="BACK TO INTRODUCTION"/>
  </hyperlink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J3" sqref="J3"/>
    </sheetView>
  </sheetViews>
  <sheetFormatPr defaultRowHeight="15" x14ac:dyDescent="0.25"/>
  <sheetData>
    <row r="1" spans="1:1" x14ac:dyDescent="0.25">
      <c r="A1" t="s">
        <v>1523</v>
      </c>
    </row>
    <row r="3" spans="1:1" x14ac:dyDescent="0.25">
      <c r="A3" s="4" t="s">
        <v>1419</v>
      </c>
    </row>
    <row r="4" spans="1:1" x14ac:dyDescent="0.25">
      <c r="A4" s="4" t="s">
        <v>1420</v>
      </c>
    </row>
  </sheetData>
  <hyperlinks>
    <hyperlink ref="A3" location="SOURCES!A1" display="BACK"/>
    <hyperlink ref="A4" location="INTRODUCTION!A1" display="BACK TO INTRODUCTION"/>
  </hyperlink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J3" sqref="J3"/>
    </sheetView>
  </sheetViews>
  <sheetFormatPr defaultRowHeight="15" x14ac:dyDescent="0.25"/>
  <sheetData>
    <row r="1" spans="1:1" x14ac:dyDescent="0.25">
      <c r="A1" t="s">
        <v>1523</v>
      </c>
    </row>
    <row r="3" spans="1:1" x14ac:dyDescent="0.25">
      <c r="A3" s="4" t="s">
        <v>1419</v>
      </c>
    </row>
    <row r="4" spans="1:1" x14ac:dyDescent="0.25">
      <c r="A4" s="4" t="s">
        <v>1420</v>
      </c>
    </row>
  </sheetData>
  <hyperlinks>
    <hyperlink ref="A3" location="SOURCES!A1" display="BACK"/>
    <hyperlink ref="A4" location="INTRODUCTION!A1" display="BACK TO INTRODUCTION"/>
  </hyperlink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1"/>
    </sheetView>
  </sheetViews>
  <sheetFormatPr defaultRowHeight="15" x14ac:dyDescent="0.25"/>
  <cols>
    <col min="1" max="1" width="93.85546875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775</v>
      </c>
      <c r="B2" t="s">
        <v>776</v>
      </c>
      <c r="C2" s="5">
        <v>41616</v>
      </c>
    </row>
    <row r="3" spans="1:3" x14ac:dyDescent="0.25">
      <c r="A3" t="s">
        <v>773</v>
      </c>
      <c r="B3" t="s">
        <v>774</v>
      </c>
      <c r="C3" s="5">
        <v>41822</v>
      </c>
    </row>
    <row r="5" spans="1:3" x14ac:dyDescent="0.25">
      <c r="A5" s="4" t="s">
        <v>1419</v>
      </c>
    </row>
    <row r="6" spans="1:3" x14ac:dyDescent="0.25">
      <c r="A6" s="4" t="s">
        <v>1420</v>
      </c>
    </row>
  </sheetData>
  <sortState ref="A1:C2">
    <sortCondition ref="C1:C2"/>
  </sortState>
  <hyperlinks>
    <hyperlink ref="A5" location="SOURCES!A1" display="BACK"/>
    <hyperlink ref="A6" location="INTRODUCTION!A1" display="BACK TO INTRODUCTION"/>
  </hyperlink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1"/>
    </sheetView>
  </sheetViews>
  <sheetFormatPr defaultRowHeight="15" x14ac:dyDescent="0.25"/>
  <cols>
    <col min="1" max="1" width="66.28515625" customWidth="1"/>
    <col min="3" max="3" width="9.71093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777</v>
      </c>
      <c r="B2" t="s">
        <v>778</v>
      </c>
      <c r="C2" s="5">
        <v>41764</v>
      </c>
    </row>
    <row r="3" spans="1:3" x14ac:dyDescent="0.25">
      <c r="A3" t="s">
        <v>779</v>
      </c>
      <c r="B3" t="s">
        <v>780</v>
      </c>
      <c r="C3" s="5">
        <v>41910</v>
      </c>
    </row>
    <row r="5" spans="1:3" x14ac:dyDescent="0.25">
      <c r="A5" s="4" t="s">
        <v>1419</v>
      </c>
    </row>
    <row r="6" spans="1:3" x14ac:dyDescent="0.25">
      <c r="A6" s="4" t="s">
        <v>1420</v>
      </c>
    </row>
  </sheetData>
  <hyperlinks>
    <hyperlink ref="A5" location="SOURCES!A1" display="BACK"/>
    <hyperlink ref="A6" location="INTRODUCTION!A1" display="BACK TO INTRODUCTION"/>
  </hyperlink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sqref="A1:C1"/>
    </sheetView>
  </sheetViews>
  <sheetFormatPr defaultRowHeight="15" x14ac:dyDescent="0.25"/>
  <cols>
    <col min="1" max="1" width="67.85546875" customWidth="1"/>
    <col min="3" max="3" width="10.14062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783</v>
      </c>
      <c r="B2" t="s">
        <v>784</v>
      </c>
      <c r="C2" s="5">
        <v>41669</v>
      </c>
    </row>
    <row r="3" spans="1:3" x14ac:dyDescent="0.25">
      <c r="A3" t="s">
        <v>781</v>
      </c>
      <c r="B3" t="s">
        <v>782</v>
      </c>
      <c r="C3" s="5">
        <v>41769</v>
      </c>
    </row>
    <row r="4" spans="1:3" x14ac:dyDescent="0.25">
      <c r="A4" t="s">
        <v>787</v>
      </c>
      <c r="B4" t="s">
        <v>788</v>
      </c>
      <c r="C4" s="5">
        <v>41856</v>
      </c>
    </row>
    <row r="5" spans="1:3" x14ac:dyDescent="0.25">
      <c r="A5" t="s">
        <v>785</v>
      </c>
      <c r="B5" t="s">
        <v>786</v>
      </c>
      <c r="C5" s="5">
        <v>41909</v>
      </c>
    </row>
    <row r="7" spans="1:3" x14ac:dyDescent="0.25">
      <c r="A7" s="4" t="s">
        <v>1419</v>
      </c>
    </row>
    <row r="8" spans="1:3" x14ac:dyDescent="0.25">
      <c r="A8" s="4" t="s">
        <v>1420</v>
      </c>
    </row>
  </sheetData>
  <sortState ref="A1:C4">
    <sortCondition ref="C1:C4"/>
  </sortState>
  <hyperlinks>
    <hyperlink ref="A7" location="SOURCES!A1" display="BACK"/>
    <hyperlink ref="A8" location="INTRODUCTION!A1" display="BACK TO INTRODUCTION"/>
  </hyperlink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A23" sqref="A23"/>
    </sheetView>
  </sheetViews>
  <sheetFormatPr defaultRowHeight="15" x14ac:dyDescent="0.25"/>
  <cols>
    <col min="1" max="1" width="89.5703125" customWidth="1"/>
    <col min="3" max="3" width="10.14062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803</v>
      </c>
      <c r="B2" t="s">
        <v>804</v>
      </c>
      <c r="C2" s="5">
        <v>41622</v>
      </c>
    </row>
    <row r="3" spans="1:3" x14ac:dyDescent="0.25">
      <c r="A3" t="s">
        <v>801</v>
      </c>
      <c r="B3" t="s">
        <v>802</v>
      </c>
      <c r="C3" s="5">
        <v>41679</v>
      </c>
    </row>
    <row r="4" spans="1:3" x14ac:dyDescent="0.25">
      <c r="A4" t="s">
        <v>809</v>
      </c>
      <c r="B4" t="s">
        <v>810</v>
      </c>
      <c r="C4" s="5">
        <v>41683</v>
      </c>
    </row>
    <row r="5" spans="1:3" x14ac:dyDescent="0.25">
      <c r="A5" t="s">
        <v>795</v>
      </c>
      <c r="B5" t="s">
        <v>796</v>
      </c>
      <c r="C5" s="5">
        <v>41772</v>
      </c>
    </row>
    <row r="6" spans="1:3" x14ac:dyDescent="0.25">
      <c r="A6" t="s">
        <v>813</v>
      </c>
      <c r="B6" t="s">
        <v>814</v>
      </c>
      <c r="C6" s="5">
        <v>41790</v>
      </c>
    </row>
    <row r="7" spans="1:3" x14ac:dyDescent="0.25">
      <c r="A7" t="s">
        <v>819</v>
      </c>
      <c r="B7" t="s">
        <v>820</v>
      </c>
      <c r="C7" s="5">
        <v>41791</v>
      </c>
    </row>
    <row r="8" spans="1:3" x14ac:dyDescent="0.25">
      <c r="A8" t="s">
        <v>811</v>
      </c>
      <c r="B8" t="s">
        <v>812</v>
      </c>
      <c r="C8" s="5">
        <v>41800</v>
      </c>
    </row>
    <row r="9" spans="1:3" x14ac:dyDescent="0.25">
      <c r="A9" t="s">
        <v>793</v>
      </c>
      <c r="B9" t="s">
        <v>794</v>
      </c>
      <c r="C9" s="5">
        <v>41835</v>
      </c>
    </row>
    <row r="10" spans="1:3" x14ac:dyDescent="0.25">
      <c r="A10" t="s">
        <v>791</v>
      </c>
      <c r="B10" t="s">
        <v>792</v>
      </c>
      <c r="C10" s="5">
        <v>41860</v>
      </c>
    </row>
    <row r="11" spans="1:3" x14ac:dyDescent="0.25">
      <c r="A11" t="s">
        <v>821</v>
      </c>
      <c r="B11" t="s">
        <v>822</v>
      </c>
      <c r="C11" s="5">
        <v>41860</v>
      </c>
    </row>
    <row r="12" spans="1:3" x14ac:dyDescent="0.25">
      <c r="A12" t="s">
        <v>799</v>
      </c>
      <c r="B12" t="s">
        <v>800</v>
      </c>
      <c r="C12" s="5">
        <v>41861</v>
      </c>
    </row>
    <row r="13" spans="1:3" x14ac:dyDescent="0.25">
      <c r="A13" t="s">
        <v>823</v>
      </c>
      <c r="B13" t="s">
        <v>824</v>
      </c>
      <c r="C13" s="5">
        <v>41861</v>
      </c>
    </row>
    <row r="14" spans="1:3" x14ac:dyDescent="0.25">
      <c r="A14" t="s">
        <v>789</v>
      </c>
      <c r="B14" t="s">
        <v>790</v>
      </c>
      <c r="C14" s="5">
        <v>41862</v>
      </c>
    </row>
    <row r="15" spans="1:3" x14ac:dyDescent="0.25">
      <c r="A15" t="s">
        <v>825</v>
      </c>
      <c r="B15" t="s">
        <v>826</v>
      </c>
      <c r="C15" s="5">
        <v>41862</v>
      </c>
    </row>
    <row r="16" spans="1:3" x14ac:dyDescent="0.25">
      <c r="A16" t="s">
        <v>815</v>
      </c>
      <c r="B16" t="s">
        <v>816</v>
      </c>
      <c r="C16" s="5">
        <v>41873</v>
      </c>
    </row>
    <row r="17" spans="1:3" x14ac:dyDescent="0.25">
      <c r="A17" t="s">
        <v>805</v>
      </c>
      <c r="B17" t="s">
        <v>806</v>
      </c>
      <c r="C17" s="5">
        <v>41890</v>
      </c>
    </row>
    <row r="18" spans="1:3" x14ac:dyDescent="0.25">
      <c r="A18" t="s">
        <v>817</v>
      </c>
      <c r="B18" t="s">
        <v>818</v>
      </c>
      <c r="C18" s="5">
        <v>41911</v>
      </c>
    </row>
    <row r="19" spans="1:3" x14ac:dyDescent="0.25">
      <c r="A19" t="s">
        <v>807</v>
      </c>
      <c r="B19" t="s">
        <v>808</v>
      </c>
      <c r="C19" s="5">
        <v>41914</v>
      </c>
    </row>
    <row r="20" spans="1:3" x14ac:dyDescent="0.25">
      <c r="A20" t="s">
        <v>728</v>
      </c>
      <c r="B20" t="s">
        <v>729</v>
      </c>
      <c r="C20" s="5">
        <v>41920</v>
      </c>
    </row>
    <row r="21" spans="1:3" x14ac:dyDescent="0.25">
      <c r="A21" t="s">
        <v>797</v>
      </c>
      <c r="B21" t="s">
        <v>798</v>
      </c>
      <c r="C21" s="5">
        <v>41921</v>
      </c>
    </row>
    <row r="23" spans="1:3" x14ac:dyDescent="0.25">
      <c r="A23" s="4" t="s">
        <v>1419</v>
      </c>
    </row>
    <row r="24" spans="1:3" x14ac:dyDescent="0.25">
      <c r="A24" s="4" t="s">
        <v>1420</v>
      </c>
    </row>
  </sheetData>
  <sortState ref="A1:C20">
    <sortCondition ref="C1:C20"/>
  </sortState>
  <hyperlinks>
    <hyperlink ref="A23" location="SOURCES!A1" display="BACK"/>
    <hyperlink ref="A24" location="INTRODUCTION!A1" display="BACK TO INTRODUCTION"/>
  </hyperlink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sqref="A1:C1"/>
    </sheetView>
  </sheetViews>
  <sheetFormatPr defaultRowHeight="15" x14ac:dyDescent="0.25"/>
  <cols>
    <col min="1" max="1" width="62.5703125" customWidth="1"/>
    <col min="3" max="3" width="9.71093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829</v>
      </c>
      <c r="B2" t="s">
        <v>830</v>
      </c>
      <c r="C2" s="5">
        <v>41564</v>
      </c>
    </row>
    <row r="3" spans="1:3" x14ac:dyDescent="0.25">
      <c r="A3" t="s">
        <v>827</v>
      </c>
      <c r="B3" t="s">
        <v>828</v>
      </c>
      <c r="C3" s="5">
        <v>41840</v>
      </c>
    </row>
    <row r="4" spans="1:3" x14ac:dyDescent="0.25">
      <c r="A4" t="s">
        <v>835</v>
      </c>
      <c r="B4" t="s">
        <v>836</v>
      </c>
      <c r="C4" s="5">
        <v>41850</v>
      </c>
    </row>
    <row r="5" spans="1:3" x14ac:dyDescent="0.25">
      <c r="A5" t="s">
        <v>833</v>
      </c>
      <c r="B5" t="s">
        <v>834</v>
      </c>
      <c r="C5" s="5">
        <v>41858</v>
      </c>
    </row>
    <row r="6" spans="1:3" x14ac:dyDescent="0.25">
      <c r="A6" t="s">
        <v>831</v>
      </c>
      <c r="B6" t="s">
        <v>832</v>
      </c>
      <c r="C6" s="5">
        <v>41911</v>
      </c>
    </row>
    <row r="8" spans="1:3" x14ac:dyDescent="0.25">
      <c r="A8" s="4" t="s">
        <v>1419</v>
      </c>
    </row>
    <row r="9" spans="1:3" x14ac:dyDescent="0.25">
      <c r="A9" s="4" t="s">
        <v>1420</v>
      </c>
    </row>
  </sheetData>
  <sortState ref="A1:C5">
    <sortCondition ref="C1:C5"/>
  </sortState>
  <hyperlinks>
    <hyperlink ref="A8" location="SOURCES!A1" display="BACK"/>
    <hyperlink ref="A9" location="INTRODUCTION!A1" display="BACK TO INTRODUCTION"/>
  </hyperlink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sqref="A1:C1"/>
    </sheetView>
  </sheetViews>
  <sheetFormatPr defaultRowHeight="15" x14ac:dyDescent="0.25"/>
  <cols>
    <col min="1" max="1" width="85.5703125" customWidth="1"/>
    <col min="3" max="3" width="10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841</v>
      </c>
      <c r="B2" t="s">
        <v>842</v>
      </c>
      <c r="C2" s="5">
        <v>41569</v>
      </c>
    </row>
    <row r="3" spans="1:3" x14ac:dyDescent="0.25">
      <c r="A3" t="s">
        <v>837</v>
      </c>
      <c r="B3" t="s">
        <v>838</v>
      </c>
      <c r="C3" s="5">
        <v>41603</v>
      </c>
    </row>
    <row r="4" spans="1:3" x14ac:dyDescent="0.25">
      <c r="A4" t="s">
        <v>845</v>
      </c>
      <c r="B4" t="s">
        <v>846</v>
      </c>
      <c r="C4" s="5">
        <v>41827</v>
      </c>
    </row>
    <row r="5" spans="1:3" x14ac:dyDescent="0.25">
      <c r="A5" t="s">
        <v>839</v>
      </c>
      <c r="B5" t="s">
        <v>840</v>
      </c>
      <c r="C5" s="5">
        <v>41845</v>
      </c>
    </row>
    <row r="6" spans="1:3" x14ac:dyDescent="0.25">
      <c r="A6" t="s">
        <v>843</v>
      </c>
      <c r="B6" t="s">
        <v>844</v>
      </c>
      <c r="C6" s="5">
        <v>41911</v>
      </c>
    </row>
    <row r="8" spans="1:3" x14ac:dyDescent="0.25">
      <c r="A8" s="4" t="s">
        <v>1419</v>
      </c>
    </row>
    <row r="9" spans="1:3" x14ac:dyDescent="0.25">
      <c r="A9" s="4" t="s">
        <v>1420</v>
      </c>
    </row>
  </sheetData>
  <sortState ref="A1:C5">
    <sortCondition ref="C1:C5"/>
  </sortState>
  <hyperlinks>
    <hyperlink ref="A8" location="SOURCES!A1" display="BACK"/>
    <hyperlink ref="A9" location="INTRODUCTION!A1" display="BACK TO INTRODUCTION"/>
  </hyperlink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sqref="A1:C1"/>
    </sheetView>
  </sheetViews>
  <sheetFormatPr defaultRowHeight="15" x14ac:dyDescent="0.25"/>
  <cols>
    <col min="1" max="1" width="63.85546875" customWidth="1"/>
    <col min="3" max="3" width="9.855468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849</v>
      </c>
      <c r="B2" t="s">
        <v>850</v>
      </c>
      <c r="C2" s="5">
        <v>41844</v>
      </c>
    </row>
    <row r="3" spans="1:3" x14ac:dyDescent="0.25">
      <c r="A3" t="s">
        <v>851</v>
      </c>
      <c r="B3" t="s">
        <v>852</v>
      </c>
      <c r="C3" s="5">
        <v>41844</v>
      </c>
    </row>
    <row r="4" spans="1:3" x14ac:dyDescent="0.25">
      <c r="A4" t="s">
        <v>833</v>
      </c>
      <c r="B4" t="s">
        <v>834</v>
      </c>
      <c r="C4" s="5">
        <v>41858</v>
      </c>
    </row>
    <row r="5" spans="1:3" x14ac:dyDescent="0.25">
      <c r="A5" t="s">
        <v>847</v>
      </c>
      <c r="B5" t="s">
        <v>848</v>
      </c>
      <c r="C5" s="5">
        <v>41863</v>
      </c>
    </row>
    <row r="7" spans="1:3" x14ac:dyDescent="0.25">
      <c r="A7" s="4" t="s">
        <v>1419</v>
      </c>
    </row>
    <row r="8" spans="1:3" x14ac:dyDescent="0.25">
      <c r="A8" s="4" t="s">
        <v>1420</v>
      </c>
    </row>
  </sheetData>
  <sortState ref="A1:C4">
    <sortCondition ref="C1:C4"/>
  </sortState>
  <hyperlinks>
    <hyperlink ref="A7" location="SOURCES!A1" display="BACK"/>
    <hyperlink ref="A8" location="INTRODUCTION!A1" display="BACK TO INTRODUCTION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1"/>
  <sheetViews>
    <sheetView zoomScale="60" zoomScaleNormal="60" workbookViewId="0">
      <selection activeCell="I7" sqref="I7"/>
    </sheetView>
  </sheetViews>
  <sheetFormatPr defaultRowHeight="15" x14ac:dyDescent="0.25"/>
  <cols>
    <col min="1" max="1" width="14.7109375" customWidth="1"/>
    <col min="2" max="2" width="28.42578125" customWidth="1"/>
    <col min="3" max="3" width="24.28515625" customWidth="1"/>
    <col min="4" max="4" width="21.140625" customWidth="1"/>
    <col min="5" max="5" width="40.140625" customWidth="1"/>
    <col min="6" max="6" width="34.140625" customWidth="1"/>
    <col min="7" max="7" width="28" customWidth="1"/>
  </cols>
  <sheetData>
    <row r="1" spans="1:9" ht="45" x14ac:dyDescent="0.25">
      <c r="A1" s="1"/>
      <c r="B1" s="17" t="s">
        <v>1524</v>
      </c>
      <c r="C1" s="17" t="s">
        <v>1368</v>
      </c>
      <c r="D1" s="17" t="s">
        <v>1369</v>
      </c>
      <c r="E1" s="17" t="s">
        <v>1525</v>
      </c>
      <c r="F1" s="17" t="s">
        <v>1370</v>
      </c>
      <c r="G1" s="17" t="s">
        <v>1371</v>
      </c>
      <c r="H1" s="3"/>
      <c r="I1" s="3"/>
    </row>
    <row r="2" spans="1:9" ht="15.75" x14ac:dyDescent="0.25">
      <c r="A2" s="61" t="s">
        <v>0</v>
      </c>
      <c r="B2" s="62">
        <v>-0.19230769230769201</v>
      </c>
      <c r="C2" s="63">
        <v>0</v>
      </c>
      <c r="D2" s="64">
        <v>0</v>
      </c>
      <c r="E2" s="64">
        <v>0</v>
      </c>
      <c r="F2" s="65">
        <v>0.19230769230769232</v>
      </c>
      <c r="G2" s="64">
        <v>0</v>
      </c>
      <c r="H2" s="3"/>
      <c r="I2" s="16"/>
    </row>
    <row r="3" spans="1:9" ht="15.75" x14ac:dyDescent="0.25">
      <c r="A3" s="61" t="s">
        <v>1</v>
      </c>
      <c r="B3" s="62">
        <v>0.65384615384615397</v>
      </c>
      <c r="C3" s="63">
        <v>0.11538461538461539</v>
      </c>
      <c r="D3" s="64">
        <v>0.38461538461538464</v>
      </c>
      <c r="E3" s="64">
        <v>0.5</v>
      </c>
      <c r="F3" s="65">
        <v>0</v>
      </c>
      <c r="G3" s="64">
        <v>-0.30769230769230771</v>
      </c>
      <c r="H3" s="3"/>
      <c r="I3" s="16"/>
    </row>
    <row r="4" spans="1:9" ht="15.75" x14ac:dyDescent="0.25">
      <c r="A4" s="61" t="s">
        <v>2</v>
      </c>
      <c r="B4" s="62">
        <v>-0.115384615384615</v>
      </c>
      <c r="C4" s="63">
        <v>0.19230769230769232</v>
      </c>
      <c r="D4" s="64">
        <v>0</v>
      </c>
      <c r="E4" s="64">
        <v>7.69230769230769E-2</v>
      </c>
      <c r="F4" s="65">
        <v>0.11538461538461539</v>
      </c>
      <c r="G4" s="64">
        <v>0.11538461538461539</v>
      </c>
      <c r="H4" s="3"/>
      <c r="I4" s="16"/>
    </row>
    <row r="5" spans="1:9" ht="15.75" x14ac:dyDescent="0.25">
      <c r="A5" s="61" t="s">
        <v>3</v>
      </c>
      <c r="B5" s="62">
        <v>0.73076923076923095</v>
      </c>
      <c r="C5" s="63">
        <v>0.38461538461538464</v>
      </c>
      <c r="D5" s="64">
        <v>0.38461538461538464</v>
      </c>
      <c r="E5" s="64">
        <v>3.8461538461538498E-2</v>
      </c>
      <c r="F5" s="65">
        <v>-0.23076923076923078</v>
      </c>
      <c r="G5" s="64">
        <v>0</v>
      </c>
      <c r="H5" s="3"/>
      <c r="I5" s="16"/>
    </row>
    <row r="6" spans="1:9" ht="15.75" x14ac:dyDescent="0.25">
      <c r="A6" s="61" t="s">
        <v>4</v>
      </c>
      <c r="B6" s="62">
        <v>-0.30769230769230799</v>
      </c>
      <c r="C6" s="63">
        <v>0.53846153846153844</v>
      </c>
      <c r="D6" s="64">
        <v>3.8461538461538464E-2</v>
      </c>
      <c r="E6" s="64">
        <v>-1</v>
      </c>
      <c r="F6" s="65">
        <v>0.30769230769230771</v>
      </c>
      <c r="G6" s="64">
        <v>3.8461538461538464E-2</v>
      </c>
      <c r="H6" s="3"/>
      <c r="I6" s="16"/>
    </row>
    <row r="7" spans="1:9" ht="15.75" x14ac:dyDescent="0.25">
      <c r="A7" s="61" t="s">
        <v>5</v>
      </c>
      <c r="B7" s="62">
        <v>0.269230769230769</v>
      </c>
      <c r="C7" s="63">
        <v>0.30769230769230771</v>
      </c>
      <c r="D7" s="64">
        <v>0.53846153846153844</v>
      </c>
      <c r="E7" s="64">
        <v>7.69230769230769E-2</v>
      </c>
      <c r="F7" s="65">
        <v>-0.15384615384615385</v>
      </c>
      <c r="G7" s="64">
        <v>0.34615384615384615</v>
      </c>
      <c r="H7" s="3"/>
      <c r="I7" s="16"/>
    </row>
    <row r="8" spans="1:9" ht="15.75" x14ac:dyDescent="0.25">
      <c r="A8" s="61" t="s">
        <v>6</v>
      </c>
      <c r="B8" s="62">
        <v>0.269230769230769</v>
      </c>
      <c r="C8" s="63">
        <v>0.42307692307692307</v>
      </c>
      <c r="D8" s="64">
        <v>0.11538461538461539</v>
      </c>
      <c r="E8" s="64">
        <v>0.115384615384615</v>
      </c>
      <c r="F8" s="65">
        <v>3.8461538461538464E-2</v>
      </c>
      <c r="G8" s="64">
        <v>0.19230769230769232</v>
      </c>
      <c r="H8" s="3"/>
      <c r="I8" s="16"/>
    </row>
    <row r="9" spans="1:9" ht="15.75" x14ac:dyDescent="0.25">
      <c r="A9" s="61" t="s">
        <v>7</v>
      </c>
      <c r="B9" s="62">
        <v>-0.115384615384615</v>
      </c>
      <c r="C9" s="63">
        <v>0.11538461538461539</v>
      </c>
      <c r="D9" s="64">
        <v>3.8461538461538464E-2</v>
      </c>
      <c r="E9" s="64">
        <v>0.5</v>
      </c>
      <c r="F9" s="65">
        <v>0.26923076923076922</v>
      </c>
      <c r="G9" s="64">
        <v>0</v>
      </c>
      <c r="H9" s="3"/>
      <c r="I9" s="16"/>
    </row>
    <row r="10" spans="1:9" ht="15.75" x14ac:dyDescent="0.25">
      <c r="A10" s="61" t="s">
        <v>8</v>
      </c>
      <c r="B10" s="62">
        <v>0</v>
      </c>
      <c r="C10" s="63">
        <v>0</v>
      </c>
      <c r="D10" s="64">
        <v>7.6923076923076927E-2</v>
      </c>
      <c r="E10" s="64">
        <v>0.30769230769230799</v>
      </c>
      <c r="F10" s="65">
        <v>0.30769230769230771</v>
      </c>
      <c r="G10" s="64">
        <v>0</v>
      </c>
      <c r="H10" s="3"/>
      <c r="I10" s="16"/>
    </row>
    <row r="11" spans="1:9" ht="15.75" x14ac:dyDescent="0.25">
      <c r="A11" s="61" t="s">
        <v>9</v>
      </c>
      <c r="B11" s="62">
        <v>0.19230769230769201</v>
      </c>
      <c r="C11" s="63">
        <v>0.15384615384615385</v>
      </c>
      <c r="D11" s="64">
        <v>0.19230769230769232</v>
      </c>
      <c r="E11" s="64">
        <v>0</v>
      </c>
      <c r="F11" s="65">
        <v>0.11538461538461539</v>
      </c>
      <c r="G11" s="64">
        <v>7.6923076923076927E-2</v>
      </c>
      <c r="H11" s="3"/>
      <c r="I11" s="16"/>
    </row>
    <row r="12" spans="1:9" ht="15.75" x14ac:dyDescent="0.25">
      <c r="A12" s="61" t="s">
        <v>10</v>
      </c>
      <c r="B12" s="66">
        <v>0.46153846153846201</v>
      </c>
      <c r="C12" s="63">
        <v>0.30769230769230771</v>
      </c>
      <c r="D12" s="63">
        <v>0</v>
      </c>
      <c r="E12" s="63">
        <v>0.57692307692307698</v>
      </c>
      <c r="F12" s="65">
        <v>0.11538461538461539</v>
      </c>
      <c r="G12" s="63">
        <v>-7.6923076923076927E-2</v>
      </c>
      <c r="H12" s="3"/>
      <c r="I12" s="16"/>
    </row>
    <row r="13" spans="1:9" ht="15.75" x14ac:dyDescent="0.25">
      <c r="A13" s="61" t="s">
        <v>11</v>
      </c>
      <c r="B13" s="66">
        <v>0</v>
      </c>
      <c r="C13" s="63">
        <v>0</v>
      </c>
      <c r="D13" s="63">
        <v>0</v>
      </c>
      <c r="E13" s="63">
        <v>0</v>
      </c>
      <c r="F13" s="65">
        <v>7.6923076923076927E-2</v>
      </c>
      <c r="G13" s="63">
        <v>3.8461538461538464E-2</v>
      </c>
      <c r="H13" s="3"/>
      <c r="I13" s="16"/>
    </row>
    <row r="14" spans="1:9" ht="15.75" x14ac:dyDescent="0.25">
      <c r="A14" s="61" t="s">
        <v>12</v>
      </c>
      <c r="B14" s="66">
        <v>-1</v>
      </c>
      <c r="C14" s="63">
        <v>0.34615384615384615</v>
      </c>
      <c r="D14" s="63">
        <v>0.11538461538461539</v>
      </c>
      <c r="E14" s="63">
        <v>0.15384615384615399</v>
      </c>
      <c r="F14" s="65">
        <v>0.23076923076923078</v>
      </c>
      <c r="G14" s="63">
        <v>3.8461538461538464E-2</v>
      </c>
      <c r="H14" s="3"/>
      <c r="I14" s="16"/>
    </row>
    <row r="15" spans="1:9" ht="15.75" x14ac:dyDescent="0.25">
      <c r="A15" s="61" t="s">
        <v>13</v>
      </c>
      <c r="B15" s="66">
        <v>0</v>
      </c>
      <c r="C15" s="63">
        <v>0</v>
      </c>
      <c r="D15" s="63">
        <v>0.26923076923076922</v>
      </c>
      <c r="E15" s="63">
        <v>0</v>
      </c>
      <c r="F15" s="65">
        <v>-3.8461538461538464E-2</v>
      </c>
      <c r="G15" s="63">
        <v>-0.30769230769230771</v>
      </c>
      <c r="H15" s="3"/>
      <c r="I15" s="16"/>
    </row>
    <row r="16" spans="1:9" ht="15.75" x14ac:dyDescent="0.25">
      <c r="A16" s="61" t="s">
        <v>14</v>
      </c>
      <c r="B16" s="66">
        <v>-3.8461538461538498E-2</v>
      </c>
      <c r="C16" s="63">
        <v>0.11538461538461539</v>
      </c>
      <c r="D16" s="63">
        <v>0</v>
      </c>
      <c r="E16" s="63">
        <v>0</v>
      </c>
      <c r="F16" s="65">
        <v>0.11538461538461539</v>
      </c>
      <c r="G16" s="63">
        <v>-0.11538461538461539</v>
      </c>
      <c r="H16" s="3"/>
      <c r="I16" s="16"/>
    </row>
    <row r="17" spans="1:9" ht="15.75" x14ac:dyDescent="0.25">
      <c r="A17" s="61" t="s">
        <v>15</v>
      </c>
      <c r="B17" s="66">
        <v>0</v>
      </c>
      <c r="C17" s="63">
        <v>0.26923076923076922</v>
      </c>
      <c r="D17" s="63">
        <v>3.8461538461538464E-2</v>
      </c>
      <c r="E17" s="63">
        <v>0.15384615384615399</v>
      </c>
      <c r="F17" s="65">
        <v>0.19230769230769232</v>
      </c>
      <c r="G17" s="63">
        <v>0.11538461538461539</v>
      </c>
      <c r="H17" s="3"/>
      <c r="I17" s="16"/>
    </row>
    <row r="18" spans="1:9" ht="15.75" x14ac:dyDescent="0.25">
      <c r="A18" s="61" t="s">
        <v>16</v>
      </c>
      <c r="B18" s="66">
        <v>0</v>
      </c>
      <c r="C18" s="63">
        <v>7.6923076923076927E-2</v>
      </c>
      <c r="D18" s="63">
        <v>7.6923076923076927E-2</v>
      </c>
      <c r="E18" s="63">
        <v>0</v>
      </c>
      <c r="F18" s="65">
        <v>0.11538461538461539</v>
      </c>
      <c r="G18" s="63">
        <v>3.8461538461538464E-2</v>
      </c>
      <c r="H18" s="3"/>
      <c r="I18" s="16"/>
    </row>
    <row r="19" spans="1:9" ht="15.75" x14ac:dyDescent="0.25">
      <c r="A19" s="16" t="s">
        <v>17</v>
      </c>
      <c r="B19" s="66">
        <v>0.5</v>
      </c>
      <c r="C19" s="63">
        <v>0.65384615384615385</v>
      </c>
      <c r="D19" s="63">
        <v>0.23076923076923078</v>
      </c>
      <c r="E19" s="63">
        <v>0.269230769230769</v>
      </c>
      <c r="F19" s="65">
        <v>7.6923076923076927E-2</v>
      </c>
      <c r="G19" s="63">
        <v>0.30769230769230771</v>
      </c>
      <c r="H19" s="3"/>
      <c r="I19" s="16"/>
    </row>
    <row r="20" spans="1:9" ht="15.75" x14ac:dyDescent="0.25">
      <c r="A20" s="16" t="s">
        <v>18</v>
      </c>
      <c r="B20" s="66">
        <v>1</v>
      </c>
      <c r="C20" s="63">
        <v>0.75</v>
      </c>
      <c r="D20" s="63">
        <v>0.69230769230769229</v>
      </c>
      <c r="E20" s="63">
        <v>1</v>
      </c>
      <c r="F20" s="65">
        <v>3.8461538461538464E-2</v>
      </c>
      <c r="G20" s="63">
        <v>0.26923076923076922</v>
      </c>
      <c r="H20" s="3"/>
      <c r="I20" s="16"/>
    </row>
    <row r="21" spans="1:9" ht="15.75" thickBot="1" x14ac:dyDescent="0.3">
      <c r="B21" s="59"/>
      <c r="C21" s="59"/>
      <c r="D21" s="59"/>
      <c r="E21" s="59"/>
      <c r="F21" s="59"/>
      <c r="G21" s="59"/>
      <c r="H21" s="3"/>
      <c r="I21" s="3"/>
    </row>
    <row r="22" spans="1:9" x14ac:dyDescent="0.25">
      <c r="B22" s="102" t="s">
        <v>1408</v>
      </c>
      <c r="C22" s="103"/>
      <c r="D22" s="103"/>
      <c r="E22" s="103"/>
      <c r="F22" s="103"/>
      <c r="G22" s="104"/>
      <c r="H22" s="3"/>
      <c r="I22" s="3" t="s">
        <v>1409</v>
      </c>
    </row>
    <row r="23" spans="1:9" x14ac:dyDescent="0.25">
      <c r="B23" s="67"/>
      <c r="C23" s="68"/>
      <c r="D23" s="68"/>
      <c r="E23" s="68"/>
      <c r="F23" s="68"/>
      <c r="G23" s="69"/>
    </row>
    <row r="24" spans="1:9" ht="15.75" x14ac:dyDescent="0.25">
      <c r="A24" s="61" t="s">
        <v>0</v>
      </c>
      <c r="B24" s="67">
        <v>-1.25</v>
      </c>
      <c r="C24" s="3">
        <v>0</v>
      </c>
      <c r="D24" s="68">
        <v>0</v>
      </c>
      <c r="E24" s="68">
        <v>0</v>
      </c>
      <c r="F24" s="3">
        <v>1.25</v>
      </c>
      <c r="G24" s="69">
        <v>0</v>
      </c>
    </row>
    <row r="25" spans="1:9" ht="15.75" x14ac:dyDescent="0.25">
      <c r="A25" s="61" t="s">
        <v>1</v>
      </c>
      <c r="B25" s="67">
        <v>4.25</v>
      </c>
      <c r="C25" s="3">
        <v>0.75</v>
      </c>
      <c r="D25" s="68">
        <v>2.5</v>
      </c>
      <c r="E25" s="68">
        <v>3.25</v>
      </c>
      <c r="F25" s="3">
        <v>0</v>
      </c>
      <c r="G25" s="69">
        <v>-2</v>
      </c>
    </row>
    <row r="26" spans="1:9" ht="15.75" x14ac:dyDescent="0.25">
      <c r="A26" s="61" t="s">
        <v>2</v>
      </c>
      <c r="B26" s="67">
        <v>-0.75</v>
      </c>
      <c r="C26" s="3">
        <v>1.25</v>
      </c>
      <c r="D26" s="68">
        <v>0</v>
      </c>
      <c r="E26" s="68">
        <v>0.5</v>
      </c>
      <c r="F26" s="3">
        <v>0.75</v>
      </c>
      <c r="G26" s="69">
        <v>0.75</v>
      </c>
    </row>
    <row r="27" spans="1:9" ht="15.75" x14ac:dyDescent="0.25">
      <c r="A27" s="61" t="s">
        <v>3</v>
      </c>
      <c r="B27" s="67">
        <v>4.75</v>
      </c>
      <c r="C27" s="3">
        <v>2.5</v>
      </c>
      <c r="D27" s="68">
        <v>2.5</v>
      </c>
      <c r="E27" s="68">
        <v>0.25</v>
      </c>
      <c r="F27" s="3">
        <v>-1.5</v>
      </c>
      <c r="G27" s="69">
        <v>0</v>
      </c>
    </row>
    <row r="28" spans="1:9" ht="15.75" x14ac:dyDescent="0.25">
      <c r="A28" s="61" t="s">
        <v>4</v>
      </c>
      <c r="B28" s="67">
        <v>-2</v>
      </c>
      <c r="C28" s="3">
        <v>3.5</v>
      </c>
      <c r="D28" s="68">
        <v>0.25</v>
      </c>
      <c r="E28" s="68"/>
      <c r="F28" s="3">
        <v>2</v>
      </c>
      <c r="G28" s="69">
        <v>0.25</v>
      </c>
    </row>
    <row r="29" spans="1:9" ht="15.75" x14ac:dyDescent="0.25">
      <c r="A29" s="61" t="s">
        <v>5</v>
      </c>
      <c r="B29" s="67">
        <v>1.75</v>
      </c>
      <c r="C29" s="3">
        <v>2</v>
      </c>
      <c r="D29" s="68">
        <v>3.5</v>
      </c>
      <c r="E29" s="68">
        <v>0.5</v>
      </c>
      <c r="F29" s="3">
        <v>-1</v>
      </c>
      <c r="G29" s="69">
        <v>2.25</v>
      </c>
    </row>
    <row r="30" spans="1:9" ht="15.75" x14ac:dyDescent="0.25">
      <c r="A30" s="61" t="s">
        <v>6</v>
      </c>
      <c r="B30" s="67">
        <v>1.75</v>
      </c>
      <c r="C30" s="3">
        <v>2.75</v>
      </c>
      <c r="D30" s="68">
        <v>0.75</v>
      </c>
      <c r="E30" s="68">
        <v>0.75</v>
      </c>
      <c r="F30" s="3">
        <v>0.25</v>
      </c>
      <c r="G30" s="69">
        <v>1.25</v>
      </c>
    </row>
    <row r="31" spans="1:9" ht="15.75" x14ac:dyDescent="0.25">
      <c r="A31" s="61" t="s">
        <v>7</v>
      </c>
      <c r="B31" s="67">
        <v>-0.75</v>
      </c>
      <c r="C31" s="3">
        <v>0.75</v>
      </c>
      <c r="D31" s="68">
        <v>0.25</v>
      </c>
      <c r="E31" s="68">
        <v>3.25</v>
      </c>
      <c r="F31" s="3">
        <v>1.75</v>
      </c>
      <c r="G31" s="69">
        <v>0</v>
      </c>
    </row>
    <row r="32" spans="1:9" ht="15.75" x14ac:dyDescent="0.25">
      <c r="A32" s="61" t="s">
        <v>8</v>
      </c>
      <c r="B32" s="67">
        <v>0</v>
      </c>
      <c r="C32" s="3">
        <v>0</v>
      </c>
      <c r="D32" s="68">
        <v>0.5</v>
      </c>
      <c r="E32" s="68">
        <v>2</v>
      </c>
      <c r="F32" s="3">
        <v>2</v>
      </c>
      <c r="G32" s="69">
        <v>0</v>
      </c>
    </row>
    <row r="33" spans="1:9" ht="15.75" x14ac:dyDescent="0.25">
      <c r="A33" s="61" t="s">
        <v>9</v>
      </c>
      <c r="B33" s="67">
        <v>1.25</v>
      </c>
      <c r="C33" s="3">
        <v>1</v>
      </c>
      <c r="D33" s="68">
        <v>1.25</v>
      </c>
      <c r="E33" s="68">
        <v>0</v>
      </c>
      <c r="F33" s="3">
        <v>0.75</v>
      </c>
      <c r="G33" s="69">
        <v>0.5</v>
      </c>
    </row>
    <row r="34" spans="1:9" ht="15.75" x14ac:dyDescent="0.25">
      <c r="A34" s="61" t="s">
        <v>10</v>
      </c>
      <c r="B34" s="2">
        <v>3</v>
      </c>
      <c r="C34" s="3">
        <v>2</v>
      </c>
      <c r="D34" s="3">
        <v>0</v>
      </c>
      <c r="E34" s="3">
        <v>3.75</v>
      </c>
      <c r="F34" s="3">
        <v>0.75</v>
      </c>
      <c r="G34" s="24">
        <v>-0.5</v>
      </c>
    </row>
    <row r="35" spans="1:9" ht="15.75" x14ac:dyDescent="0.25">
      <c r="A35" s="61" t="s">
        <v>11</v>
      </c>
      <c r="B35" s="2">
        <v>0</v>
      </c>
      <c r="C35" s="3">
        <v>0</v>
      </c>
      <c r="D35" s="3">
        <v>0</v>
      </c>
      <c r="E35" s="3">
        <v>0</v>
      </c>
      <c r="F35" s="3">
        <v>0.5</v>
      </c>
      <c r="G35" s="24">
        <v>0.25</v>
      </c>
    </row>
    <row r="36" spans="1:9" ht="15.75" x14ac:dyDescent="0.25">
      <c r="A36" s="61" t="s">
        <v>12</v>
      </c>
      <c r="B36" s="2"/>
      <c r="C36" s="3">
        <v>2.25</v>
      </c>
      <c r="D36" s="3">
        <v>0.75</v>
      </c>
      <c r="E36" s="3">
        <v>1</v>
      </c>
      <c r="F36" s="3">
        <v>1.5</v>
      </c>
      <c r="G36" s="24">
        <v>0.25</v>
      </c>
    </row>
    <row r="37" spans="1:9" ht="15.75" x14ac:dyDescent="0.25">
      <c r="A37" s="61" t="s">
        <v>13</v>
      </c>
      <c r="B37" s="2">
        <v>0</v>
      </c>
      <c r="C37" s="3">
        <v>0</v>
      </c>
      <c r="D37" s="3">
        <v>1.75</v>
      </c>
      <c r="E37" s="3">
        <v>0</v>
      </c>
      <c r="F37" s="3">
        <v>-0.25</v>
      </c>
      <c r="G37" s="24">
        <v>-2</v>
      </c>
    </row>
    <row r="38" spans="1:9" ht="15.75" x14ac:dyDescent="0.25">
      <c r="A38" s="61" t="s">
        <v>14</v>
      </c>
      <c r="B38" s="2">
        <v>-0.25</v>
      </c>
      <c r="C38" s="3">
        <v>0.75</v>
      </c>
      <c r="D38" s="3">
        <v>0</v>
      </c>
      <c r="E38" s="3">
        <v>0</v>
      </c>
      <c r="F38" s="3">
        <v>0.75</v>
      </c>
      <c r="G38" s="24">
        <v>-0.75</v>
      </c>
    </row>
    <row r="39" spans="1:9" ht="15.75" x14ac:dyDescent="0.25">
      <c r="A39" s="61" t="s">
        <v>15</v>
      </c>
      <c r="B39" s="2">
        <v>0</v>
      </c>
      <c r="C39" s="3">
        <v>1.75</v>
      </c>
      <c r="D39" s="3">
        <v>0.25</v>
      </c>
      <c r="E39" s="3">
        <v>1</v>
      </c>
      <c r="F39" s="3">
        <v>1.25</v>
      </c>
      <c r="G39" s="24">
        <v>0.75</v>
      </c>
    </row>
    <row r="40" spans="1:9" ht="15.75" x14ac:dyDescent="0.25">
      <c r="A40" s="61" t="s">
        <v>16</v>
      </c>
      <c r="B40" s="2">
        <v>0</v>
      </c>
      <c r="C40" s="3">
        <v>0.5</v>
      </c>
      <c r="D40" s="3">
        <v>0.5</v>
      </c>
      <c r="E40" s="3">
        <v>0</v>
      </c>
      <c r="F40" s="3">
        <v>0.75</v>
      </c>
      <c r="G40" s="24">
        <v>0.25</v>
      </c>
    </row>
    <row r="41" spans="1:9" ht="15.75" x14ac:dyDescent="0.25">
      <c r="A41" s="16" t="s">
        <v>17</v>
      </c>
      <c r="B41" s="2">
        <v>3.25</v>
      </c>
      <c r="C41" s="3">
        <v>4.25</v>
      </c>
      <c r="D41" s="3">
        <v>1.5</v>
      </c>
      <c r="E41" s="3">
        <v>1.75</v>
      </c>
      <c r="F41" s="3">
        <v>0.5</v>
      </c>
      <c r="G41" s="24">
        <v>2</v>
      </c>
    </row>
    <row r="42" spans="1:9" ht="16.5" thickBot="1" x14ac:dyDescent="0.3">
      <c r="A42" s="16" t="s">
        <v>18</v>
      </c>
      <c r="B42" s="70">
        <v>6.5</v>
      </c>
      <c r="C42" s="71">
        <v>4.875</v>
      </c>
      <c r="D42" s="71">
        <v>4.5</v>
      </c>
      <c r="E42" s="71">
        <v>6.5</v>
      </c>
      <c r="F42" s="71">
        <v>0.25</v>
      </c>
      <c r="G42" s="72">
        <v>1.75</v>
      </c>
    </row>
    <row r="43" spans="1:9" ht="15.75" thickBot="1" x14ac:dyDescent="0.3"/>
    <row r="44" spans="1:9" x14ac:dyDescent="0.25">
      <c r="B44" s="105" t="s">
        <v>1410</v>
      </c>
      <c r="C44" s="106"/>
      <c r="D44" s="106"/>
      <c r="E44" s="106"/>
      <c r="F44" s="106"/>
      <c r="G44" s="107"/>
      <c r="I44" t="s">
        <v>1411</v>
      </c>
    </row>
    <row r="45" spans="1:9" x14ac:dyDescent="0.25">
      <c r="B45" s="73"/>
      <c r="C45" s="74"/>
      <c r="D45" s="74"/>
      <c r="E45" s="74"/>
      <c r="F45" s="74"/>
      <c r="G45" s="75"/>
    </row>
    <row r="46" spans="1:9" ht="15.75" x14ac:dyDescent="0.25">
      <c r="A46" s="61" t="s">
        <v>0</v>
      </c>
      <c r="B46" s="73">
        <f t="shared" ref="B46" si="0">B24/6.5</f>
        <v>-0.19230769230769232</v>
      </c>
      <c r="C46" s="74">
        <f t="shared" ref="C46:G46" si="1">C24/6.5</f>
        <v>0</v>
      </c>
      <c r="D46" s="74">
        <f t="shared" si="1"/>
        <v>0</v>
      </c>
      <c r="E46" s="74">
        <f t="shared" si="1"/>
        <v>0</v>
      </c>
      <c r="F46" s="74">
        <f t="shared" si="1"/>
        <v>0.19230769230769232</v>
      </c>
      <c r="G46" s="75">
        <f t="shared" si="1"/>
        <v>0</v>
      </c>
    </row>
    <row r="47" spans="1:9" ht="15.75" x14ac:dyDescent="0.25">
      <c r="A47" s="61" t="s">
        <v>1</v>
      </c>
      <c r="B47" s="73">
        <f t="shared" ref="B47:G47" si="2">B25/6.5</f>
        <v>0.65384615384615385</v>
      </c>
      <c r="C47" s="74">
        <f t="shared" si="2"/>
        <v>0.11538461538461539</v>
      </c>
      <c r="D47" s="74">
        <f t="shared" si="2"/>
        <v>0.38461538461538464</v>
      </c>
      <c r="E47" s="74">
        <f t="shared" si="2"/>
        <v>0.5</v>
      </c>
      <c r="F47" s="74">
        <f t="shared" si="2"/>
        <v>0</v>
      </c>
      <c r="G47" s="75">
        <f t="shared" si="2"/>
        <v>-0.30769230769230771</v>
      </c>
    </row>
    <row r="48" spans="1:9" ht="15.75" x14ac:dyDescent="0.25">
      <c r="A48" s="61" t="s">
        <v>2</v>
      </c>
      <c r="B48" s="73">
        <f t="shared" ref="B48:G48" si="3">B26/6.5</f>
        <v>-0.11538461538461539</v>
      </c>
      <c r="C48" s="74">
        <f t="shared" si="3"/>
        <v>0.19230769230769232</v>
      </c>
      <c r="D48" s="74">
        <f t="shared" si="3"/>
        <v>0</v>
      </c>
      <c r="E48" s="74">
        <f t="shared" si="3"/>
        <v>7.6923076923076927E-2</v>
      </c>
      <c r="F48" s="74">
        <f t="shared" si="3"/>
        <v>0.11538461538461539</v>
      </c>
      <c r="G48" s="75">
        <f t="shared" si="3"/>
        <v>0.11538461538461539</v>
      </c>
    </row>
    <row r="49" spans="1:7" ht="15.75" x14ac:dyDescent="0.25">
      <c r="A49" s="61" t="s">
        <v>3</v>
      </c>
      <c r="B49" s="73">
        <f t="shared" ref="B49:G49" si="4">B27/6.5</f>
        <v>0.73076923076923073</v>
      </c>
      <c r="C49" s="74">
        <f t="shared" si="4"/>
        <v>0.38461538461538464</v>
      </c>
      <c r="D49" s="74">
        <f t="shared" si="4"/>
        <v>0.38461538461538464</v>
      </c>
      <c r="E49" s="74">
        <f t="shared" si="4"/>
        <v>3.8461538461538464E-2</v>
      </c>
      <c r="F49" s="74">
        <f t="shared" si="4"/>
        <v>-0.23076923076923078</v>
      </c>
      <c r="G49" s="75">
        <f t="shared" si="4"/>
        <v>0</v>
      </c>
    </row>
    <row r="50" spans="1:7" ht="15.75" x14ac:dyDescent="0.25">
      <c r="A50" s="61" t="s">
        <v>4</v>
      </c>
      <c r="B50" s="73">
        <f t="shared" ref="B50:G50" si="5">B28/6.5</f>
        <v>-0.30769230769230771</v>
      </c>
      <c r="C50" s="74">
        <f t="shared" si="5"/>
        <v>0.53846153846153844</v>
      </c>
      <c r="D50" s="74">
        <f t="shared" si="5"/>
        <v>3.8461538461538464E-2</v>
      </c>
      <c r="E50" s="74">
        <f t="shared" si="5"/>
        <v>0</v>
      </c>
      <c r="F50" s="74">
        <f t="shared" si="5"/>
        <v>0.30769230769230771</v>
      </c>
      <c r="G50" s="75">
        <f t="shared" si="5"/>
        <v>3.8461538461538464E-2</v>
      </c>
    </row>
    <row r="51" spans="1:7" ht="15.75" x14ac:dyDescent="0.25">
      <c r="A51" s="61" t="s">
        <v>5</v>
      </c>
      <c r="B51" s="73">
        <f t="shared" ref="B51:G51" si="6">B29/6.5</f>
        <v>0.26923076923076922</v>
      </c>
      <c r="C51" s="74">
        <f t="shared" si="6"/>
        <v>0.30769230769230771</v>
      </c>
      <c r="D51" s="74">
        <f t="shared" si="6"/>
        <v>0.53846153846153844</v>
      </c>
      <c r="E51" s="74">
        <f t="shared" si="6"/>
        <v>7.6923076923076927E-2</v>
      </c>
      <c r="F51" s="74">
        <f t="shared" si="6"/>
        <v>-0.15384615384615385</v>
      </c>
      <c r="G51" s="75">
        <f t="shared" si="6"/>
        <v>0.34615384615384615</v>
      </c>
    </row>
    <row r="52" spans="1:7" ht="15.75" x14ac:dyDescent="0.25">
      <c r="A52" s="61" t="s">
        <v>6</v>
      </c>
      <c r="B52" s="73">
        <f t="shared" ref="B52:G52" si="7">B30/6.5</f>
        <v>0.26923076923076922</v>
      </c>
      <c r="C52" s="74">
        <f t="shared" si="7"/>
        <v>0.42307692307692307</v>
      </c>
      <c r="D52" s="74">
        <f t="shared" si="7"/>
        <v>0.11538461538461539</v>
      </c>
      <c r="E52" s="74">
        <f t="shared" si="7"/>
        <v>0.11538461538461539</v>
      </c>
      <c r="F52" s="74">
        <f t="shared" si="7"/>
        <v>3.8461538461538464E-2</v>
      </c>
      <c r="G52" s="75">
        <f t="shared" si="7"/>
        <v>0.19230769230769232</v>
      </c>
    </row>
    <row r="53" spans="1:7" ht="15.75" x14ac:dyDescent="0.25">
      <c r="A53" s="61" t="s">
        <v>7</v>
      </c>
      <c r="B53" s="73">
        <f t="shared" ref="B53:G53" si="8">B31/6.5</f>
        <v>-0.11538461538461539</v>
      </c>
      <c r="C53" s="74">
        <f t="shared" si="8"/>
        <v>0.11538461538461539</v>
      </c>
      <c r="D53" s="74">
        <f t="shared" si="8"/>
        <v>3.8461538461538464E-2</v>
      </c>
      <c r="E53" s="74">
        <f t="shared" si="8"/>
        <v>0.5</v>
      </c>
      <c r="F53" s="74">
        <f t="shared" si="8"/>
        <v>0.26923076923076922</v>
      </c>
      <c r="G53" s="75">
        <f t="shared" si="8"/>
        <v>0</v>
      </c>
    </row>
    <row r="54" spans="1:7" ht="15.75" x14ac:dyDescent="0.25">
      <c r="A54" s="61" t="s">
        <v>8</v>
      </c>
      <c r="B54" s="73">
        <f t="shared" ref="B54:G54" si="9">B32/6.5</f>
        <v>0</v>
      </c>
      <c r="C54" s="74">
        <f t="shared" si="9"/>
        <v>0</v>
      </c>
      <c r="D54" s="74">
        <f t="shared" si="9"/>
        <v>7.6923076923076927E-2</v>
      </c>
      <c r="E54" s="74">
        <f t="shared" si="9"/>
        <v>0.30769230769230771</v>
      </c>
      <c r="F54" s="74">
        <f t="shared" si="9"/>
        <v>0.30769230769230771</v>
      </c>
      <c r="G54" s="75">
        <f t="shared" si="9"/>
        <v>0</v>
      </c>
    </row>
    <row r="55" spans="1:7" ht="15.75" x14ac:dyDescent="0.25">
      <c r="A55" s="61" t="s">
        <v>9</v>
      </c>
      <c r="B55" s="73">
        <f t="shared" ref="B55:G55" si="10">B33/6.5</f>
        <v>0.19230769230769232</v>
      </c>
      <c r="C55" s="74">
        <f t="shared" si="10"/>
        <v>0.15384615384615385</v>
      </c>
      <c r="D55" s="74">
        <f t="shared" si="10"/>
        <v>0.19230769230769232</v>
      </c>
      <c r="E55" s="74">
        <f t="shared" si="10"/>
        <v>0</v>
      </c>
      <c r="F55" s="74">
        <f t="shared" si="10"/>
        <v>0.11538461538461539</v>
      </c>
      <c r="G55" s="75">
        <f t="shared" si="10"/>
        <v>7.6923076923076927E-2</v>
      </c>
    </row>
    <row r="56" spans="1:7" ht="15.75" x14ac:dyDescent="0.25">
      <c r="A56" s="61" t="s">
        <v>10</v>
      </c>
      <c r="B56" s="73">
        <f t="shared" ref="B56:G56" si="11">B34/6.5</f>
        <v>0.46153846153846156</v>
      </c>
      <c r="C56" s="74">
        <f t="shared" si="11"/>
        <v>0.30769230769230771</v>
      </c>
      <c r="D56" s="74">
        <f t="shared" si="11"/>
        <v>0</v>
      </c>
      <c r="E56" s="74">
        <f t="shared" si="11"/>
        <v>0.57692307692307687</v>
      </c>
      <c r="F56" s="74">
        <f t="shared" si="11"/>
        <v>0.11538461538461539</v>
      </c>
      <c r="G56" s="75">
        <f t="shared" si="11"/>
        <v>-7.6923076923076927E-2</v>
      </c>
    </row>
    <row r="57" spans="1:7" ht="15.75" x14ac:dyDescent="0.25">
      <c r="A57" s="61" t="s">
        <v>11</v>
      </c>
      <c r="B57" s="73">
        <f t="shared" ref="B57:G57" si="12">B35/6.5</f>
        <v>0</v>
      </c>
      <c r="C57" s="74">
        <f t="shared" si="12"/>
        <v>0</v>
      </c>
      <c r="D57" s="74">
        <f t="shared" si="12"/>
        <v>0</v>
      </c>
      <c r="E57" s="74">
        <f t="shared" si="12"/>
        <v>0</v>
      </c>
      <c r="F57" s="74">
        <f t="shared" si="12"/>
        <v>7.6923076923076927E-2</v>
      </c>
      <c r="G57" s="75">
        <f t="shared" si="12"/>
        <v>3.8461538461538464E-2</v>
      </c>
    </row>
    <row r="58" spans="1:7" ht="15.75" x14ac:dyDescent="0.25">
      <c r="A58" s="61" t="s">
        <v>12</v>
      </c>
      <c r="B58" s="73">
        <f t="shared" ref="B58:G58" si="13">B36/6.5</f>
        <v>0</v>
      </c>
      <c r="C58" s="74">
        <f t="shared" si="13"/>
        <v>0.34615384615384615</v>
      </c>
      <c r="D58" s="74">
        <f t="shared" si="13"/>
        <v>0.11538461538461539</v>
      </c>
      <c r="E58" s="74">
        <f t="shared" si="13"/>
        <v>0.15384615384615385</v>
      </c>
      <c r="F58" s="74">
        <f t="shared" si="13"/>
        <v>0.23076923076923078</v>
      </c>
      <c r="G58" s="75">
        <f t="shared" si="13"/>
        <v>3.8461538461538464E-2</v>
      </c>
    </row>
    <row r="59" spans="1:7" ht="15.75" x14ac:dyDescent="0.25">
      <c r="A59" s="61" t="s">
        <v>13</v>
      </c>
      <c r="B59" s="73">
        <f t="shared" ref="B59:G59" si="14">B37/6.5</f>
        <v>0</v>
      </c>
      <c r="C59" s="74">
        <f t="shared" si="14"/>
        <v>0</v>
      </c>
      <c r="D59" s="74">
        <f t="shared" si="14"/>
        <v>0.26923076923076922</v>
      </c>
      <c r="E59" s="74">
        <f t="shared" si="14"/>
        <v>0</v>
      </c>
      <c r="F59" s="74">
        <f t="shared" si="14"/>
        <v>-3.8461538461538464E-2</v>
      </c>
      <c r="G59" s="75">
        <f t="shared" si="14"/>
        <v>-0.30769230769230771</v>
      </c>
    </row>
    <row r="60" spans="1:7" ht="15.75" x14ac:dyDescent="0.25">
      <c r="A60" s="61" t="s">
        <v>14</v>
      </c>
      <c r="B60" s="73">
        <f t="shared" ref="B60:G60" si="15">B38/6.5</f>
        <v>-3.8461538461538464E-2</v>
      </c>
      <c r="C60" s="74">
        <f t="shared" si="15"/>
        <v>0.11538461538461539</v>
      </c>
      <c r="D60" s="74">
        <f t="shared" si="15"/>
        <v>0</v>
      </c>
      <c r="E60" s="74">
        <f t="shared" si="15"/>
        <v>0</v>
      </c>
      <c r="F60" s="74">
        <f t="shared" si="15"/>
        <v>0.11538461538461539</v>
      </c>
      <c r="G60" s="75">
        <f t="shared" si="15"/>
        <v>-0.11538461538461539</v>
      </c>
    </row>
    <row r="61" spans="1:7" ht="15.75" x14ac:dyDescent="0.25">
      <c r="A61" s="61" t="s">
        <v>15</v>
      </c>
      <c r="B61" s="73">
        <f t="shared" ref="B61:G61" si="16">B39/6.5</f>
        <v>0</v>
      </c>
      <c r="C61" s="74">
        <f t="shared" si="16"/>
        <v>0.26923076923076922</v>
      </c>
      <c r="D61" s="74">
        <f t="shared" si="16"/>
        <v>3.8461538461538464E-2</v>
      </c>
      <c r="E61" s="74">
        <f t="shared" si="16"/>
        <v>0.15384615384615385</v>
      </c>
      <c r="F61" s="74">
        <f t="shared" si="16"/>
        <v>0.19230769230769232</v>
      </c>
      <c r="G61" s="75">
        <f t="shared" si="16"/>
        <v>0.11538461538461539</v>
      </c>
    </row>
    <row r="62" spans="1:7" ht="15.75" x14ac:dyDescent="0.25">
      <c r="A62" s="61" t="s">
        <v>16</v>
      </c>
      <c r="B62" s="73">
        <f t="shared" ref="B62:G62" si="17">B40/6.5</f>
        <v>0</v>
      </c>
      <c r="C62" s="74">
        <f t="shared" si="17"/>
        <v>7.6923076923076927E-2</v>
      </c>
      <c r="D62" s="74">
        <f t="shared" si="17"/>
        <v>7.6923076923076927E-2</v>
      </c>
      <c r="E62" s="74">
        <f t="shared" si="17"/>
        <v>0</v>
      </c>
      <c r="F62" s="74">
        <f t="shared" si="17"/>
        <v>0.11538461538461539</v>
      </c>
      <c r="G62" s="75">
        <f t="shared" si="17"/>
        <v>3.8461538461538464E-2</v>
      </c>
    </row>
    <row r="63" spans="1:7" ht="15.75" x14ac:dyDescent="0.25">
      <c r="A63" s="16" t="s">
        <v>17</v>
      </c>
      <c r="B63" s="73">
        <f t="shared" ref="B63:G63" si="18">B41/6.5</f>
        <v>0.5</v>
      </c>
      <c r="C63" s="74">
        <f t="shared" si="18"/>
        <v>0.65384615384615385</v>
      </c>
      <c r="D63" s="74">
        <f t="shared" si="18"/>
        <v>0.23076923076923078</v>
      </c>
      <c r="E63" s="74">
        <f t="shared" si="18"/>
        <v>0.26923076923076922</v>
      </c>
      <c r="F63" s="74">
        <f t="shared" si="18"/>
        <v>7.6923076923076927E-2</v>
      </c>
      <c r="G63" s="75">
        <f t="shared" si="18"/>
        <v>0.30769230769230771</v>
      </c>
    </row>
    <row r="64" spans="1:7" ht="16.5" thickBot="1" x14ac:dyDescent="0.3">
      <c r="A64" s="16" t="s">
        <v>18</v>
      </c>
      <c r="B64" s="76">
        <f t="shared" ref="B64:G64" si="19">B42/6.5</f>
        <v>1</v>
      </c>
      <c r="C64" s="77">
        <f t="shared" si="19"/>
        <v>0.75</v>
      </c>
      <c r="D64" s="77">
        <f t="shared" si="19"/>
        <v>0.69230769230769229</v>
      </c>
      <c r="E64" s="77">
        <f t="shared" si="19"/>
        <v>1</v>
      </c>
      <c r="F64" s="77">
        <f t="shared" si="19"/>
        <v>3.8461538461538464E-2</v>
      </c>
      <c r="G64" s="78">
        <f t="shared" si="19"/>
        <v>0.26923076923076922</v>
      </c>
    </row>
    <row r="65" spans="1:12" x14ac:dyDescent="0.25">
      <c r="B65" s="79"/>
      <c r="C65" s="79"/>
      <c r="D65" s="79"/>
      <c r="E65" s="79"/>
      <c r="F65" s="79"/>
      <c r="G65" s="79"/>
    </row>
    <row r="66" spans="1:12" x14ac:dyDescent="0.25">
      <c r="B66" s="79"/>
      <c r="C66" s="79"/>
      <c r="D66" s="79"/>
      <c r="E66" s="79"/>
      <c r="F66" s="79"/>
      <c r="G66" s="79"/>
    </row>
    <row r="67" spans="1:12" ht="15.75" x14ac:dyDescent="0.25">
      <c r="A67" s="16"/>
      <c r="B67" s="74"/>
      <c r="C67" s="74"/>
      <c r="D67" s="74"/>
      <c r="E67" s="74"/>
      <c r="F67" s="74"/>
      <c r="G67" s="74"/>
      <c r="H67" s="3"/>
      <c r="I67" s="80"/>
      <c r="J67" s="3"/>
      <c r="K67" s="3"/>
      <c r="L67" s="3"/>
    </row>
    <row r="68" spans="1:12" ht="15.75" x14ac:dyDescent="0.25">
      <c r="A68" s="16"/>
      <c r="B68" s="74"/>
      <c r="C68" s="74"/>
      <c r="D68" s="74"/>
      <c r="E68" s="74"/>
      <c r="F68" s="74"/>
      <c r="G68" s="74"/>
      <c r="H68" s="3"/>
      <c r="I68" s="80"/>
      <c r="J68" s="3"/>
      <c r="K68" s="3"/>
      <c r="L68" s="3"/>
    </row>
    <row r="69" spans="1:12" ht="15.75" x14ac:dyDescent="0.25">
      <c r="A69" s="16"/>
      <c r="B69" s="74"/>
      <c r="C69" s="74"/>
      <c r="D69" s="74"/>
      <c r="E69" s="74"/>
      <c r="F69" s="74"/>
      <c r="G69" s="74"/>
      <c r="H69" s="3"/>
      <c r="I69" s="80"/>
      <c r="J69" s="3"/>
      <c r="K69" s="3"/>
      <c r="L69" s="3"/>
    </row>
    <row r="70" spans="1:12" ht="15.75" x14ac:dyDescent="0.25">
      <c r="A70" s="16"/>
      <c r="B70" s="74"/>
      <c r="C70" s="74"/>
      <c r="D70" s="74"/>
      <c r="E70" s="74"/>
      <c r="F70" s="74"/>
      <c r="G70" s="74"/>
      <c r="H70" s="3"/>
      <c r="I70" s="80"/>
      <c r="J70" s="3"/>
      <c r="K70" s="3"/>
      <c r="L70" s="3"/>
    </row>
    <row r="71" spans="1:12" ht="15.75" x14ac:dyDescent="0.25">
      <c r="A71" s="16"/>
      <c r="B71" s="74"/>
      <c r="C71" s="74"/>
      <c r="D71" s="74"/>
      <c r="E71" s="74"/>
      <c r="F71" s="74"/>
      <c r="G71" s="74"/>
      <c r="H71" s="3"/>
      <c r="I71" s="80"/>
      <c r="J71" s="3"/>
      <c r="K71" s="3"/>
      <c r="L71" s="3"/>
    </row>
    <row r="72" spans="1:12" ht="15.75" x14ac:dyDescent="0.25">
      <c r="A72" s="16"/>
      <c r="B72" s="74"/>
      <c r="C72" s="74"/>
      <c r="D72" s="74"/>
      <c r="E72" s="74"/>
      <c r="F72" s="74"/>
      <c r="G72" s="74"/>
      <c r="H72" s="3"/>
      <c r="I72" s="80"/>
      <c r="J72" s="3"/>
      <c r="K72" s="3"/>
      <c r="L72" s="3"/>
    </row>
    <row r="73" spans="1:12" ht="15.75" x14ac:dyDescent="0.25">
      <c r="A73" s="16"/>
      <c r="B73" s="74"/>
      <c r="C73" s="74"/>
      <c r="D73" s="74"/>
      <c r="E73" s="74"/>
      <c r="F73" s="74"/>
      <c r="G73" s="74"/>
      <c r="H73" s="3"/>
      <c r="I73" s="80"/>
      <c r="J73" s="3"/>
      <c r="K73" s="3"/>
      <c r="L73" s="3"/>
    </row>
    <row r="74" spans="1:12" ht="15.75" x14ac:dyDescent="0.25">
      <c r="A74" s="16"/>
      <c r="B74" s="74"/>
      <c r="C74" s="74"/>
      <c r="D74" s="74"/>
      <c r="E74" s="74"/>
      <c r="F74" s="74"/>
      <c r="G74" s="74"/>
      <c r="H74" s="3"/>
      <c r="I74" s="80"/>
      <c r="J74" s="3"/>
      <c r="K74" s="3"/>
      <c r="L74" s="3"/>
    </row>
    <row r="75" spans="1:12" ht="15.75" x14ac:dyDescent="0.25">
      <c r="A75" s="16"/>
      <c r="B75" s="74"/>
      <c r="C75" s="74"/>
      <c r="D75" s="74"/>
      <c r="E75" s="74"/>
      <c r="F75" s="74"/>
      <c r="G75" s="74"/>
      <c r="H75" s="3"/>
      <c r="I75" s="80"/>
      <c r="J75" s="3"/>
      <c r="K75" s="3"/>
      <c r="L75" s="3"/>
    </row>
    <row r="76" spans="1:12" ht="15.75" x14ac:dyDescent="0.25">
      <c r="A76" s="16"/>
      <c r="B76" s="74"/>
      <c r="C76" s="74"/>
      <c r="D76" s="74"/>
      <c r="E76" s="74"/>
      <c r="F76" s="74"/>
      <c r="G76" s="74"/>
      <c r="H76" s="3"/>
      <c r="I76" s="80"/>
      <c r="J76" s="3"/>
      <c r="K76" s="3"/>
      <c r="L76" s="3"/>
    </row>
    <row r="77" spans="1:12" ht="15.75" x14ac:dyDescent="0.25">
      <c r="A77" s="16"/>
      <c r="B77" s="74"/>
      <c r="C77" s="74"/>
      <c r="D77" s="74"/>
      <c r="E77" s="74"/>
      <c r="F77" s="74"/>
      <c r="G77" s="74"/>
      <c r="H77" s="3"/>
      <c r="I77" s="80"/>
      <c r="J77" s="3"/>
      <c r="K77" s="3"/>
      <c r="L77" s="3"/>
    </row>
    <row r="78" spans="1:12" ht="15.75" x14ac:dyDescent="0.25">
      <c r="A78" s="16"/>
      <c r="B78" s="74"/>
      <c r="C78" s="74"/>
      <c r="D78" s="74"/>
      <c r="E78" s="74"/>
      <c r="F78" s="74"/>
      <c r="G78" s="74"/>
      <c r="H78" s="3"/>
      <c r="I78" s="80"/>
      <c r="J78" s="3"/>
      <c r="K78" s="3"/>
      <c r="L78" s="3"/>
    </row>
    <row r="79" spans="1:12" ht="15.75" x14ac:dyDescent="0.25">
      <c r="A79" s="16"/>
      <c r="B79" s="74"/>
      <c r="C79" s="74"/>
      <c r="D79" s="74"/>
      <c r="E79" s="74"/>
      <c r="F79" s="74"/>
      <c r="G79" s="74"/>
      <c r="H79" s="3"/>
      <c r="I79" s="80"/>
      <c r="J79" s="3"/>
      <c r="K79" s="3"/>
      <c r="L79" s="3"/>
    </row>
    <row r="80" spans="1:12" ht="15.75" x14ac:dyDescent="0.25">
      <c r="A80" s="16"/>
      <c r="B80" s="74"/>
      <c r="C80" s="74"/>
      <c r="D80" s="74"/>
      <c r="E80" s="74"/>
      <c r="F80" s="74"/>
      <c r="G80" s="74"/>
      <c r="H80" s="3"/>
      <c r="I80" s="80"/>
      <c r="J80" s="3"/>
      <c r="K80" s="3"/>
      <c r="L80" s="3"/>
    </row>
    <row r="81" spans="1:12" ht="15.75" x14ac:dyDescent="0.25">
      <c r="A81" s="16"/>
      <c r="B81" s="74"/>
      <c r="C81" s="74"/>
      <c r="D81" s="74"/>
      <c r="E81" s="74"/>
      <c r="F81" s="74"/>
      <c r="G81" s="74"/>
      <c r="H81" s="3"/>
      <c r="I81" s="80"/>
      <c r="J81" s="3"/>
      <c r="K81" s="3"/>
      <c r="L81" s="3"/>
    </row>
    <row r="82" spans="1:12" ht="15.75" x14ac:dyDescent="0.25">
      <c r="A82" s="16"/>
      <c r="B82" s="74"/>
      <c r="C82" s="74"/>
      <c r="D82" s="74"/>
      <c r="E82" s="74"/>
      <c r="F82" s="74"/>
      <c r="G82" s="74"/>
      <c r="H82" s="3"/>
      <c r="I82" s="80"/>
      <c r="J82" s="3"/>
      <c r="K82" s="3"/>
      <c r="L82" s="3"/>
    </row>
    <row r="83" spans="1:12" ht="15.75" x14ac:dyDescent="0.25">
      <c r="A83" s="16"/>
      <c r="B83" s="74"/>
      <c r="C83" s="74"/>
      <c r="D83" s="74"/>
      <c r="E83" s="74"/>
      <c r="F83" s="74"/>
      <c r="G83" s="74"/>
      <c r="H83" s="3"/>
      <c r="I83" s="80"/>
      <c r="J83" s="3"/>
      <c r="K83" s="3"/>
      <c r="L83" s="3"/>
    </row>
    <row r="84" spans="1:12" ht="15.75" x14ac:dyDescent="0.25">
      <c r="A84" s="16"/>
      <c r="B84" s="74"/>
      <c r="C84" s="74"/>
      <c r="D84" s="74"/>
      <c r="E84" s="74"/>
      <c r="F84" s="74"/>
      <c r="G84" s="74"/>
      <c r="H84" s="3"/>
      <c r="I84" s="80"/>
      <c r="J84" s="3"/>
      <c r="K84" s="3"/>
      <c r="L84" s="3"/>
    </row>
    <row r="85" spans="1:12" ht="15.75" x14ac:dyDescent="0.25">
      <c r="A85" s="16"/>
      <c r="B85" s="74"/>
      <c r="C85" s="74"/>
      <c r="D85" s="74"/>
      <c r="E85" s="74"/>
      <c r="F85" s="74"/>
      <c r="G85" s="74"/>
      <c r="H85" s="3"/>
      <c r="I85" s="80"/>
      <c r="J85" s="3"/>
      <c r="K85" s="3"/>
      <c r="L85" s="3"/>
    </row>
    <row r="86" spans="1:12" x14ac:dyDescent="0.25">
      <c r="A86" s="3"/>
      <c r="B86" s="74"/>
      <c r="C86" s="74"/>
      <c r="D86" s="74"/>
      <c r="E86" s="74"/>
      <c r="F86" s="74"/>
      <c r="G86" s="74"/>
      <c r="H86" s="3"/>
      <c r="I86" s="3"/>
      <c r="J86" s="3"/>
      <c r="K86" s="3"/>
      <c r="L86" s="3"/>
    </row>
    <row r="87" spans="1:12" x14ac:dyDescent="0.25">
      <c r="A87" s="3"/>
      <c r="B87" s="74"/>
      <c r="C87" s="74"/>
      <c r="D87" s="74"/>
      <c r="E87" s="74"/>
      <c r="F87" s="74"/>
      <c r="G87" s="74"/>
      <c r="H87" s="3"/>
      <c r="I87" s="3"/>
      <c r="J87" s="3"/>
      <c r="K87" s="3"/>
      <c r="L87" s="3"/>
    </row>
    <row r="88" spans="1:12" ht="15.75" x14ac:dyDescent="0.25">
      <c r="A88" s="3"/>
      <c r="B88" s="74"/>
      <c r="C88" s="16"/>
      <c r="D88" s="3"/>
      <c r="E88" s="74"/>
      <c r="F88" s="74"/>
      <c r="G88" s="74"/>
      <c r="H88" s="3"/>
      <c r="I88" s="3"/>
      <c r="J88" s="3"/>
      <c r="K88" s="3"/>
      <c r="L88" s="3"/>
    </row>
    <row r="89" spans="1:12" ht="15.75" x14ac:dyDescent="0.25">
      <c r="A89" s="3"/>
      <c r="B89" s="74"/>
      <c r="C89" s="16"/>
      <c r="D89" s="3"/>
      <c r="E89" s="74"/>
      <c r="F89" s="74"/>
      <c r="G89" s="74"/>
      <c r="H89" s="3"/>
      <c r="I89" s="3"/>
      <c r="J89" s="3"/>
      <c r="K89" s="3"/>
      <c r="L89" s="3"/>
    </row>
    <row r="90" spans="1:12" ht="15.75" x14ac:dyDescent="0.25">
      <c r="A90" s="3"/>
      <c r="B90" s="74"/>
      <c r="C90" s="16"/>
      <c r="D90" s="74"/>
      <c r="E90" s="74"/>
      <c r="F90" s="74"/>
      <c r="G90" s="74"/>
      <c r="H90" s="3"/>
      <c r="I90" s="3"/>
      <c r="J90" s="3"/>
      <c r="K90" s="3"/>
      <c r="L90" s="3"/>
    </row>
    <row r="91" spans="1:12" ht="15.75" x14ac:dyDescent="0.25">
      <c r="A91" s="3"/>
      <c r="B91" s="3"/>
      <c r="C91" s="16"/>
      <c r="D91" s="3"/>
      <c r="E91" s="3"/>
      <c r="F91" s="3"/>
      <c r="G91" s="3"/>
      <c r="H91" s="3"/>
      <c r="I91" s="3"/>
      <c r="J91" s="3"/>
      <c r="K91" s="3"/>
      <c r="L91" s="3"/>
    </row>
    <row r="92" spans="1:12" ht="15.75" x14ac:dyDescent="0.25">
      <c r="A92" s="3"/>
      <c r="B92" s="3"/>
      <c r="C92" s="16"/>
      <c r="D92" s="3"/>
      <c r="E92" s="3"/>
      <c r="F92" s="3"/>
      <c r="G92" s="3"/>
      <c r="H92" s="3"/>
      <c r="I92" s="3"/>
      <c r="J92" s="3"/>
      <c r="K92" s="3"/>
      <c r="L92" s="3"/>
    </row>
    <row r="93" spans="1:12" ht="15.75" x14ac:dyDescent="0.25">
      <c r="A93" s="3"/>
      <c r="B93" s="3"/>
      <c r="C93" s="16"/>
      <c r="D93" s="3"/>
      <c r="E93" s="3"/>
      <c r="F93" s="3"/>
      <c r="G93" s="3"/>
      <c r="H93" s="3"/>
      <c r="I93" s="3"/>
      <c r="J93" s="3"/>
      <c r="K93" s="3"/>
      <c r="L93" s="3"/>
    </row>
    <row r="94" spans="1:12" ht="15.75" x14ac:dyDescent="0.25">
      <c r="A94" s="3"/>
      <c r="B94" s="3"/>
      <c r="C94" s="16"/>
      <c r="D94" s="3"/>
      <c r="E94" s="3"/>
      <c r="F94" s="3"/>
      <c r="G94" s="3"/>
      <c r="H94" s="3"/>
      <c r="I94" s="3"/>
      <c r="J94" s="3"/>
      <c r="K94" s="3"/>
      <c r="L94" s="3"/>
    </row>
    <row r="95" spans="1:12" ht="15.75" x14ac:dyDescent="0.25">
      <c r="A95" s="3"/>
      <c r="B95" s="3"/>
      <c r="C95" s="16"/>
      <c r="D95" s="3"/>
      <c r="E95" s="3"/>
      <c r="F95" s="3"/>
      <c r="G95" s="3"/>
      <c r="H95" s="3"/>
      <c r="I95" s="3"/>
      <c r="J95" s="3"/>
      <c r="K95" s="3"/>
      <c r="L95" s="3"/>
    </row>
    <row r="96" spans="1:12" ht="15.75" x14ac:dyDescent="0.25">
      <c r="A96" s="3"/>
      <c r="B96" s="3"/>
      <c r="C96" s="16"/>
      <c r="D96" s="3"/>
      <c r="E96" s="3"/>
      <c r="F96" s="3"/>
      <c r="G96" s="3"/>
      <c r="H96" s="3"/>
      <c r="I96" s="3"/>
      <c r="J96" s="3"/>
      <c r="K96" s="3"/>
      <c r="L96" s="3"/>
    </row>
    <row r="97" spans="1:12" ht="15.75" x14ac:dyDescent="0.25">
      <c r="A97" s="3"/>
      <c r="B97" s="3"/>
      <c r="C97" s="16"/>
      <c r="D97" s="3"/>
      <c r="E97" s="3"/>
      <c r="F97" s="3"/>
      <c r="G97" s="3"/>
      <c r="H97" s="3"/>
      <c r="I97" s="3"/>
      <c r="J97" s="3"/>
      <c r="K97" s="3"/>
      <c r="L97" s="3"/>
    </row>
    <row r="98" spans="1:12" ht="15.75" x14ac:dyDescent="0.25">
      <c r="A98" s="3"/>
      <c r="B98" s="3"/>
      <c r="C98" s="16"/>
      <c r="D98" s="3"/>
      <c r="E98" s="3"/>
      <c r="F98" s="3"/>
      <c r="G98" s="3"/>
      <c r="H98" s="3"/>
      <c r="I98" s="3"/>
      <c r="J98" s="3"/>
      <c r="K98" s="3"/>
      <c r="L98" s="3"/>
    </row>
    <row r="99" spans="1:12" ht="15.75" x14ac:dyDescent="0.25">
      <c r="A99" s="3"/>
      <c r="B99" s="3"/>
      <c r="C99" s="16"/>
      <c r="D99" s="3"/>
      <c r="E99" s="3"/>
      <c r="F99" s="3"/>
      <c r="G99" s="3"/>
      <c r="H99" s="3"/>
      <c r="I99" s="3"/>
      <c r="J99" s="3"/>
      <c r="K99" s="3"/>
      <c r="L99" s="3"/>
    </row>
    <row r="100" spans="1:12" ht="15.75" x14ac:dyDescent="0.25">
      <c r="A100" s="3"/>
      <c r="B100" s="3"/>
      <c r="C100" s="16"/>
      <c r="D100" s="3"/>
      <c r="E100" s="3"/>
      <c r="F100" s="3"/>
      <c r="G100" s="3"/>
      <c r="H100" s="3"/>
      <c r="I100" s="3"/>
      <c r="J100" s="3"/>
      <c r="K100" s="3"/>
      <c r="L100" s="3"/>
    </row>
    <row r="101" spans="1:12" ht="15.75" x14ac:dyDescent="0.25">
      <c r="A101" s="3"/>
      <c r="B101" s="3"/>
      <c r="C101" s="16"/>
      <c r="D101" s="74"/>
      <c r="E101" s="3"/>
      <c r="F101" s="3"/>
      <c r="G101" s="3"/>
      <c r="H101" s="3"/>
      <c r="I101" s="3"/>
      <c r="J101" s="3"/>
      <c r="K101" s="3"/>
      <c r="L101" s="3"/>
    </row>
    <row r="102" spans="1:12" ht="15.75" x14ac:dyDescent="0.25">
      <c r="A102" s="3"/>
      <c r="B102" s="3"/>
      <c r="C102" s="16"/>
      <c r="D102" s="3"/>
      <c r="E102" s="3"/>
      <c r="F102" s="3"/>
      <c r="G102" s="3"/>
      <c r="H102" s="3"/>
      <c r="I102" s="3"/>
      <c r="J102" s="3"/>
      <c r="K102" s="3"/>
      <c r="L102" s="3"/>
    </row>
    <row r="103" spans="1:12" ht="15.75" x14ac:dyDescent="0.25">
      <c r="A103" s="3"/>
      <c r="B103" s="3"/>
      <c r="C103" s="16"/>
      <c r="D103" s="74"/>
      <c r="E103" s="3"/>
      <c r="F103" s="3"/>
      <c r="G103" s="3"/>
      <c r="H103" s="3"/>
      <c r="I103" s="3"/>
      <c r="J103" s="3"/>
      <c r="K103" s="3"/>
      <c r="L103" s="3"/>
    </row>
    <row r="104" spans="1:12" ht="15.75" x14ac:dyDescent="0.25">
      <c r="A104" s="3"/>
      <c r="B104" s="3"/>
      <c r="C104" s="16"/>
      <c r="D104" s="3"/>
      <c r="E104" s="3"/>
      <c r="F104" s="3"/>
      <c r="G104" s="3"/>
      <c r="H104" s="3"/>
      <c r="I104" s="3"/>
      <c r="J104" s="3"/>
      <c r="K104" s="3"/>
      <c r="L104" s="3"/>
    </row>
    <row r="105" spans="1:12" ht="15.75" x14ac:dyDescent="0.25">
      <c r="A105" s="3"/>
      <c r="B105" s="3"/>
      <c r="C105" s="16"/>
      <c r="D105" s="3"/>
      <c r="E105" s="3"/>
      <c r="F105" s="3"/>
      <c r="G105" s="3"/>
      <c r="H105" s="3"/>
      <c r="I105" s="3"/>
      <c r="J105" s="3"/>
      <c r="K105" s="3"/>
      <c r="L105" s="3"/>
    </row>
    <row r="106" spans="1:12" ht="15.75" x14ac:dyDescent="0.25">
      <c r="A106" s="3"/>
      <c r="B106" s="3"/>
      <c r="C106" s="16"/>
      <c r="D106" s="3"/>
      <c r="E106" s="3"/>
      <c r="F106" s="3"/>
      <c r="G106" s="3"/>
      <c r="H106" s="3"/>
      <c r="I106" s="3"/>
      <c r="J106" s="3"/>
      <c r="K106" s="3"/>
      <c r="L106" s="3"/>
    </row>
    <row r="107" spans="1:12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1:1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1:1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1:12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spans="1:1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</row>
    <row r="126" spans="1:1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1:12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</row>
    <row r="128" spans="1:1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1:12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</row>
    <row r="130" spans="1:12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1:12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</row>
    <row r="132" spans="1:12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</row>
    <row r="133" spans="1:12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</row>
    <row r="134" spans="1:12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</row>
    <row r="135" spans="1:12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</row>
    <row r="136" spans="1:12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</row>
    <row r="137" spans="1:12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</row>
    <row r="138" spans="1:12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</row>
    <row r="139" spans="1:12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</row>
    <row r="140" spans="1:12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</row>
    <row r="141" spans="1:12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</row>
    <row r="142" spans="1:12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</row>
    <row r="143" spans="1:12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</row>
    <row r="144" spans="1:12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</row>
    <row r="145" spans="1:12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</row>
    <row r="146" spans="1:12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</row>
    <row r="147" spans="1:12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</row>
    <row r="148" spans="1:12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</row>
    <row r="149" spans="1:12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</row>
    <row r="150" spans="1:12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</row>
    <row r="151" spans="1:12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</row>
    <row r="152" spans="1:12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</row>
    <row r="153" spans="1:12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</row>
    <row r="154" spans="1:12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</row>
    <row r="155" spans="1:12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</row>
    <row r="156" spans="1:12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</row>
    <row r="157" spans="1:12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</row>
    <row r="158" spans="1:12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</row>
    <row r="159" spans="1:12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</row>
    <row r="160" spans="1:12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</row>
    <row r="161" spans="1:12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</row>
    <row r="162" spans="1:12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</row>
    <row r="163" spans="1:12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</row>
    <row r="164" spans="1:12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</row>
    <row r="165" spans="1:12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</row>
    <row r="166" spans="1:12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</row>
    <row r="167" spans="1:12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</row>
    <row r="168" spans="1:12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</row>
    <row r="169" spans="1:12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</row>
    <row r="170" spans="1:12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</row>
    <row r="171" spans="1:1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</row>
    <row r="173" spans="1:1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</row>
    <row r="174" spans="1:1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</row>
    <row r="175" spans="1:12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</row>
    <row r="176" spans="1:12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</row>
    <row r="177" spans="1:12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</row>
    <row r="178" spans="1:12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</row>
    <row r="179" spans="1:12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</row>
    <row r="180" spans="1:12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</row>
    <row r="181" spans="1:12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</row>
    <row r="182" spans="1:12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</row>
    <row r="183" spans="1:12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</row>
    <row r="184" spans="1:12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</row>
    <row r="185" spans="1:12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</row>
    <row r="186" spans="1:12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</row>
    <row r="187" spans="1:12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</row>
    <row r="188" spans="1:12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</row>
    <row r="189" spans="1:12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</row>
    <row r="190" spans="1:12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</row>
    <row r="191" spans="1:12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</row>
    <row r="192" spans="1:12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</row>
    <row r="193" spans="1:12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</row>
    <row r="194" spans="1:12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</row>
    <row r="195" spans="1:12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</row>
    <row r="196" spans="1:12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</row>
    <row r="197" spans="1:12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</row>
    <row r="198" spans="1:12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</row>
    <row r="199" spans="1:12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</row>
    <row r="200" spans="1:12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</row>
    <row r="201" spans="1:12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</row>
    <row r="202" spans="1:12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</row>
    <row r="203" spans="1:12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</row>
    <row r="204" spans="1:12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</row>
    <row r="205" spans="1:12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</row>
    <row r="206" spans="1:12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</row>
    <row r="207" spans="1:12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</row>
    <row r="208" spans="1:12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</row>
    <row r="209" spans="1:12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</row>
    <row r="210" spans="1:12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</row>
    <row r="211" spans="1:12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</row>
    <row r="212" spans="1:12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</row>
    <row r="213" spans="1:12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</row>
    <row r="214" spans="1:12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</row>
    <row r="215" spans="1:12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</row>
    <row r="216" spans="1:12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</row>
    <row r="217" spans="1:12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</row>
    <row r="218" spans="1:12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</row>
    <row r="219" spans="1:12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</row>
    <row r="220" spans="1:12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</row>
    <row r="221" spans="1:12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</row>
    <row r="222" spans="1:12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</row>
    <row r="223" spans="1:12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</row>
    <row r="224" spans="1:12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</row>
    <row r="225" spans="1:12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</row>
    <row r="226" spans="1:12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</row>
    <row r="227" spans="1:12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</row>
    <row r="228" spans="1:12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</row>
    <row r="229" spans="1:12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</row>
    <row r="230" spans="1:12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</row>
    <row r="231" spans="1:12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</row>
    <row r="232" spans="1:12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</row>
    <row r="233" spans="1:12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</row>
    <row r="234" spans="1:12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</row>
    <row r="235" spans="1:12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</row>
    <row r="236" spans="1:12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</row>
    <row r="237" spans="1:12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</row>
    <row r="238" spans="1:12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</row>
    <row r="239" spans="1:12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</row>
    <row r="240" spans="1:12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</row>
    <row r="241" spans="1:12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</row>
  </sheetData>
  <mergeCells count="2">
    <mergeCell ref="B22:G22"/>
    <mergeCell ref="B44:G44"/>
  </mergeCells>
  <conditionalFormatting sqref="B2:E20 G2:G20">
    <cfRule type="dataBar" priority="5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{EEE035D0-3D8B-4429-A3B0-39243A175257}</x14:id>
        </ext>
      </extLst>
    </cfRule>
  </conditionalFormatting>
  <conditionalFormatting sqref="F2:F20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{2DE80746-91F8-4C27-884A-4852F875E3F7}</x14:id>
        </ext>
      </extLst>
    </cfRule>
  </conditionalFormatting>
  <conditionalFormatting sqref="B2:G20">
    <cfRule type="dataBar" priority="3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{B60F33EC-6126-40F3-A1EF-74E37F8D8EF1}</x14:id>
        </ext>
      </extLst>
    </cfRule>
  </conditionalFormatting>
  <conditionalFormatting sqref="B1:G1">
    <cfRule type="dataBar" priority="1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{54DD1BCF-7E12-4CCA-B711-06F68B10E033}</x14:id>
        </ext>
      </extLs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EE035D0-3D8B-4429-A3B0-39243A17525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B2:E20 G2:G20</xm:sqref>
        </x14:conditionalFormatting>
        <x14:conditionalFormatting xmlns:xm="http://schemas.microsoft.com/office/excel/2006/main">
          <x14:cfRule type="dataBar" id="{2DE80746-91F8-4C27-884A-4852F875E3F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F2:F20</xm:sqref>
        </x14:conditionalFormatting>
        <x14:conditionalFormatting xmlns:xm="http://schemas.microsoft.com/office/excel/2006/main">
          <x14:cfRule type="dataBar" id="{B60F33EC-6126-40F3-A1EF-74E37F8D8EF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B2:G20</xm:sqref>
        </x14:conditionalFormatting>
        <x14:conditionalFormatting xmlns:xm="http://schemas.microsoft.com/office/excel/2006/main">
          <x14:cfRule type="dataBar" id="{54DD1BCF-7E12-4CCA-B711-06F68B10E03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B1:G1</xm:sqref>
        </x14:conditionalFormatting>
      </x14:conditionalFormattings>
    </ext>
  </extLst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sqref="A1:C1"/>
    </sheetView>
  </sheetViews>
  <sheetFormatPr defaultRowHeight="15" x14ac:dyDescent="0.25"/>
  <cols>
    <col min="1" max="1" width="64.28515625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857</v>
      </c>
      <c r="B2" t="s">
        <v>858</v>
      </c>
      <c r="C2" s="5">
        <v>41659</v>
      </c>
    </row>
    <row r="3" spans="1:3" x14ac:dyDescent="0.25">
      <c r="A3" t="s">
        <v>853</v>
      </c>
      <c r="B3" t="s">
        <v>854</v>
      </c>
      <c r="C3" s="5">
        <v>41842</v>
      </c>
    </row>
    <row r="4" spans="1:3" x14ac:dyDescent="0.25">
      <c r="A4" t="s">
        <v>859</v>
      </c>
      <c r="B4" t="s">
        <v>860</v>
      </c>
      <c r="C4" s="5">
        <v>41847</v>
      </c>
    </row>
    <row r="5" spans="1:3" x14ac:dyDescent="0.25">
      <c r="A5" t="s">
        <v>855</v>
      </c>
      <c r="B5" t="s">
        <v>856</v>
      </c>
      <c r="C5" s="5">
        <v>41848</v>
      </c>
    </row>
    <row r="7" spans="1:3" x14ac:dyDescent="0.25">
      <c r="A7" s="4" t="s">
        <v>1419</v>
      </c>
    </row>
    <row r="8" spans="1:3" x14ac:dyDescent="0.25">
      <c r="A8" s="4" t="s">
        <v>1420</v>
      </c>
    </row>
  </sheetData>
  <sortState ref="A1:C4">
    <sortCondition ref="C1:C4"/>
  </sortState>
  <hyperlinks>
    <hyperlink ref="A7" location="SOURCES!A1" display="BACK"/>
    <hyperlink ref="A8" location="INTRODUCTION!A1" display="BACK TO INTRODUCTION"/>
  </hyperlink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C1"/>
    </sheetView>
  </sheetViews>
  <sheetFormatPr defaultRowHeight="15" x14ac:dyDescent="0.25"/>
  <cols>
    <col min="1" max="1" width="73.85546875" customWidth="1"/>
    <col min="3" max="3" width="10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873</v>
      </c>
      <c r="B2" t="s">
        <v>874</v>
      </c>
      <c r="C2" s="5">
        <v>41590</v>
      </c>
    </row>
    <row r="3" spans="1:3" x14ac:dyDescent="0.25">
      <c r="A3" t="s">
        <v>877</v>
      </c>
      <c r="B3" t="s">
        <v>878</v>
      </c>
      <c r="C3" s="5">
        <v>41626</v>
      </c>
    </row>
    <row r="4" spans="1:3" x14ac:dyDescent="0.25">
      <c r="A4" t="s">
        <v>867</v>
      </c>
      <c r="B4" t="s">
        <v>868</v>
      </c>
      <c r="C4" s="5">
        <v>41628</v>
      </c>
    </row>
    <row r="5" spans="1:3" x14ac:dyDescent="0.25">
      <c r="A5" t="s">
        <v>869</v>
      </c>
      <c r="B5" t="s">
        <v>870</v>
      </c>
      <c r="C5" s="5">
        <v>41793</v>
      </c>
    </row>
    <row r="6" spans="1:3" x14ac:dyDescent="0.25">
      <c r="A6" t="s">
        <v>863</v>
      </c>
      <c r="B6" t="s">
        <v>864</v>
      </c>
      <c r="C6" s="5">
        <v>41836</v>
      </c>
    </row>
    <row r="7" spans="1:3" x14ac:dyDescent="0.25">
      <c r="A7" t="s">
        <v>865</v>
      </c>
      <c r="B7" t="s">
        <v>866</v>
      </c>
      <c r="C7" s="5">
        <v>41849</v>
      </c>
    </row>
    <row r="8" spans="1:3" x14ac:dyDescent="0.25">
      <c r="A8" t="s">
        <v>879</v>
      </c>
      <c r="B8" t="s">
        <v>880</v>
      </c>
      <c r="C8" s="5">
        <v>41853</v>
      </c>
    </row>
    <row r="9" spans="1:3" x14ac:dyDescent="0.25">
      <c r="A9" t="s">
        <v>861</v>
      </c>
      <c r="B9" t="s">
        <v>862</v>
      </c>
      <c r="C9" s="5">
        <v>41855</v>
      </c>
    </row>
    <row r="10" spans="1:3" x14ac:dyDescent="0.25">
      <c r="A10" t="s">
        <v>871</v>
      </c>
      <c r="B10" t="s">
        <v>872</v>
      </c>
      <c r="C10" s="5">
        <v>41934</v>
      </c>
    </row>
    <row r="11" spans="1:3" x14ac:dyDescent="0.25">
      <c r="A11" t="s">
        <v>875</v>
      </c>
      <c r="B11" t="s">
        <v>876</v>
      </c>
      <c r="C11" s="5">
        <v>41934</v>
      </c>
    </row>
    <row r="13" spans="1:3" x14ac:dyDescent="0.25">
      <c r="A13" s="4" t="s">
        <v>1419</v>
      </c>
    </row>
    <row r="14" spans="1:3" x14ac:dyDescent="0.25">
      <c r="A14" s="4" t="s">
        <v>1420</v>
      </c>
    </row>
  </sheetData>
  <sortState ref="A1:C10">
    <sortCondition ref="C1:C10"/>
  </sortState>
  <hyperlinks>
    <hyperlink ref="A13" location="SOURCES!A1" display="BACK"/>
    <hyperlink ref="A14" location="INTRODUCTION!A1" display="BACK TO INTRODUCTION"/>
  </hyperlink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sqref="A1:C1"/>
    </sheetView>
  </sheetViews>
  <sheetFormatPr defaultRowHeight="15" x14ac:dyDescent="0.25"/>
  <cols>
    <col min="1" max="1" width="85.85546875" customWidth="1"/>
    <col min="3" max="3" width="10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885</v>
      </c>
      <c r="B2" t="s">
        <v>886</v>
      </c>
      <c r="C2" s="5">
        <v>41599</v>
      </c>
    </row>
    <row r="3" spans="1:3" x14ac:dyDescent="0.25">
      <c r="A3" t="s">
        <v>881</v>
      </c>
      <c r="B3" t="s">
        <v>882</v>
      </c>
      <c r="C3" s="5">
        <v>41837</v>
      </c>
    </row>
    <row r="4" spans="1:3" x14ac:dyDescent="0.25">
      <c r="A4" t="s">
        <v>891</v>
      </c>
      <c r="B4" t="s">
        <v>892</v>
      </c>
      <c r="C4" s="5">
        <v>41838</v>
      </c>
    </row>
    <row r="5" spans="1:3" x14ac:dyDescent="0.25">
      <c r="A5" t="s">
        <v>889</v>
      </c>
      <c r="B5" t="s">
        <v>890</v>
      </c>
      <c r="C5" s="5">
        <v>41851</v>
      </c>
    </row>
    <row r="6" spans="1:3" x14ac:dyDescent="0.25">
      <c r="A6" t="s">
        <v>883</v>
      </c>
      <c r="B6" t="s">
        <v>884</v>
      </c>
      <c r="C6" s="5">
        <v>41901</v>
      </c>
    </row>
    <row r="7" spans="1:3" x14ac:dyDescent="0.25">
      <c r="A7" t="s">
        <v>887</v>
      </c>
      <c r="B7" t="s">
        <v>888</v>
      </c>
      <c r="C7" s="5">
        <v>41926</v>
      </c>
    </row>
    <row r="10" spans="1:3" x14ac:dyDescent="0.25">
      <c r="A10" s="4" t="s">
        <v>1419</v>
      </c>
    </row>
    <row r="11" spans="1:3" x14ac:dyDescent="0.25">
      <c r="A11" s="4" t="s">
        <v>1420</v>
      </c>
    </row>
  </sheetData>
  <sortState ref="A1:C6">
    <sortCondition ref="C1:C6"/>
  </sortState>
  <hyperlinks>
    <hyperlink ref="A10" location="SOURCES!A1" display="BACK"/>
    <hyperlink ref="A11" location="INTRODUCTION!A1" display="BACK TO INTRODUCTION"/>
  </hyperlink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sqref="A1:C1"/>
    </sheetView>
  </sheetViews>
  <sheetFormatPr defaultRowHeight="15" x14ac:dyDescent="0.25"/>
  <cols>
    <col min="1" max="1" width="75.85546875" customWidth="1"/>
    <col min="3" max="3" width="9.71093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893</v>
      </c>
      <c r="B2" t="s">
        <v>894</v>
      </c>
      <c r="C2" s="5">
        <v>41688</v>
      </c>
    </row>
    <row r="3" spans="1:3" x14ac:dyDescent="0.25">
      <c r="A3" t="s">
        <v>899</v>
      </c>
      <c r="B3" t="s">
        <v>900</v>
      </c>
      <c r="C3" s="5">
        <v>41692</v>
      </c>
    </row>
    <row r="4" spans="1:3" x14ac:dyDescent="0.25">
      <c r="A4" t="s">
        <v>895</v>
      </c>
      <c r="B4" t="s">
        <v>896</v>
      </c>
      <c r="C4" s="5">
        <v>41695</v>
      </c>
    </row>
    <row r="5" spans="1:3" x14ac:dyDescent="0.25">
      <c r="A5" t="s">
        <v>901</v>
      </c>
      <c r="B5" t="s">
        <v>902</v>
      </c>
      <c r="C5" s="5">
        <v>41838</v>
      </c>
    </row>
    <row r="6" spans="1:3" x14ac:dyDescent="0.25">
      <c r="A6" t="s">
        <v>897</v>
      </c>
      <c r="B6" t="s">
        <v>898</v>
      </c>
      <c r="C6" s="5">
        <v>41926</v>
      </c>
    </row>
    <row r="8" spans="1:3" x14ac:dyDescent="0.25">
      <c r="A8" s="4" t="s">
        <v>1419</v>
      </c>
    </row>
    <row r="9" spans="1:3" x14ac:dyDescent="0.25">
      <c r="A9" s="4" t="s">
        <v>1420</v>
      </c>
    </row>
  </sheetData>
  <sortState ref="A1:C5">
    <sortCondition ref="C1:C5"/>
  </sortState>
  <hyperlinks>
    <hyperlink ref="A8" location="SOURCES!A1" display="BACK"/>
    <hyperlink ref="A9" location="INTRODUCTION!A1" display="BACK TO INTRODUCTION"/>
  </hyperlink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sqref="A1:C1"/>
    </sheetView>
  </sheetViews>
  <sheetFormatPr defaultRowHeight="15" x14ac:dyDescent="0.25"/>
  <cols>
    <col min="1" max="1" width="73" customWidth="1"/>
    <col min="3" max="3" width="9.4257812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917</v>
      </c>
      <c r="B2" t="s">
        <v>918</v>
      </c>
      <c r="C2" s="5">
        <v>41793</v>
      </c>
    </row>
    <row r="3" spans="1:3" x14ac:dyDescent="0.25">
      <c r="A3" t="s">
        <v>909</v>
      </c>
      <c r="B3" t="s">
        <v>910</v>
      </c>
      <c r="C3" s="5">
        <v>41838</v>
      </c>
    </row>
    <row r="4" spans="1:3" x14ac:dyDescent="0.25">
      <c r="A4" t="s">
        <v>913</v>
      </c>
      <c r="B4" t="s">
        <v>914</v>
      </c>
      <c r="C4" s="5">
        <v>41841</v>
      </c>
    </row>
    <row r="5" spans="1:3" x14ac:dyDescent="0.25">
      <c r="A5" t="s">
        <v>915</v>
      </c>
      <c r="B5" t="s">
        <v>916</v>
      </c>
      <c r="C5" s="5">
        <v>41841</v>
      </c>
    </row>
    <row r="6" spans="1:3" x14ac:dyDescent="0.25">
      <c r="A6" t="s">
        <v>905</v>
      </c>
      <c r="B6" t="s">
        <v>906</v>
      </c>
      <c r="C6" s="5">
        <v>41847</v>
      </c>
    </row>
    <row r="7" spans="1:3" x14ac:dyDescent="0.25">
      <c r="A7" t="s">
        <v>907</v>
      </c>
      <c r="B7" t="s">
        <v>908</v>
      </c>
      <c r="C7" s="5">
        <v>41851</v>
      </c>
    </row>
    <row r="8" spans="1:3" x14ac:dyDescent="0.25">
      <c r="A8" t="s">
        <v>903</v>
      </c>
      <c r="B8" t="s">
        <v>904</v>
      </c>
      <c r="C8" s="5">
        <v>41854</v>
      </c>
    </row>
    <row r="9" spans="1:3" x14ac:dyDescent="0.25">
      <c r="A9" t="s">
        <v>911</v>
      </c>
      <c r="B9" t="s">
        <v>912</v>
      </c>
      <c r="C9" s="5">
        <v>41934</v>
      </c>
    </row>
    <row r="11" spans="1:3" x14ac:dyDescent="0.25">
      <c r="A11" s="4" t="s">
        <v>1419</v>
      </c>
    </row>
    <row r="12" spans="1:3" x14ac:dyDescent="0.25">
      <c r="A12" s="4" t="s">
        <v>1420</v>
      </c>
    </row>
  </sheetData>
  <sortState ref="A1:C8">
    <sortCondition ref="C1:C8"/>
  </sortState>
  <hyperlinks>
    <hyperlink ref="A11" location="SOURCES!A1" display="BACK"/>
    <hyperlink ref="A12" location="INTRODUCTION!A1" display="BACK TO INTRODUCTION"/>
  </hyperlink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sqref="A1:C1"/>
    </sheetView>
  </sheetViews>
  <sheetFormatPr defaultRowHeight="15" x14ac:dyDescent="0.25"/>
  <cols>
    <col min="1" max="1" width="64.42578125" customWidth="1"/>
    <col min="3" max="3" width="9.4257812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921</v>
      </c>
      <c r="B2" t="s">
        <v>922</v>
      </c>
      <c r="C2" s="5">
        <v>41814</v>
      </c>
    </row>
    <row r="3" spans="1:3" x14ac:dyDescent="0.25">
      <c r="A3" t="s">
        <v>923</v>
      </c>
      <c r="B3" t="s">
        <v>924</v>
      </c>
      <c r="C3" s="5">
        <v>41831</v>
      </c>
    </row>
    <row r="4" spans="1:3" x14ac:dyDescent="0.25">
      <c r="A4" t="s">
        <v>925</v>
      </c>
      <c r="B4" t="s">
        <v>926</v>
      </c>
      <c r="C4" s="5">
        <v>41831</v>
      </c>
    </row>
    <row r="5" spans="1:3" x14ac:dyDescent="0.25">
      <c r="A5" t="s">
        <v>919</v>
      </c>
      <c r="B5" t="s">
        <v>920</v>
      </c>
      <c r="C5" s="5">
        <v>41840</v>
      </c>
    </row>
    <row r="7" spans="1:3" x14ac:dyDescent="0.25">
      <c r="A7" s="4" t="s">
        <v>1419</v>
      </c>
    </row>
    <row r="8" spans="1:3" x14ac:dyDescent="0.25">
      <c r="A8" s="4" t="s">
        <v>1420</v>
      </c>
    </row>
  </sheetData>
  <sortState ref="A1:C4">
    <sortCondition ref="C1:C4"/>
  </sortState>
  <hyperlinks>
    <hyperlink ref="A7" location="SOURCES!A1" display="BACK"/>
    <hyperlink ref="A8" location="INTRODUCTION!A1" display="BACK TO INTRODUCTION"/>
  </hyperlink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sqref="A1:C1"/>
    </sheetView>
  </sheetViews>
  <sheetFormatPr defaultRowHeight="15" x14ac:dyDescent="0.25"/>
  <cols>
    <col min="1" max="1" width="80.5703125" customWidth="1"/>
    <col min="3" max="3" width="9.4257812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935</v>
      </c>
      <c r="B2" t="s">
        <v>936</v>
      </c>
      <c r="C2" s="5">
        <v>41656</v>
      </c>
    </row>
    <row r="3" spans="1:3" x14ac:dyDescent="0.25">
      <c r="A3" t="s">
        <v>933</v>
      </c>
      <c r="B3" t="s">
        <v>934</v>
      </c>
      <c r="C3" s="5">
        <v>41817</v>
      </c>
    </row>
    <row r="4" spans="1:3" x14ac:dyDescent="0.25">
      <c r="A4" t="s">
        <v>927</v>
      </c>
      <c r="B4" t="s">
        <v>928</v>
      </c>
      <c r="C4" s="5">
        <v>41850</v>
      </c>
    </row>
    <row r="5" spans="1:3" x14ac:dyDescent="0.25">
      <c r="A5" t="s">
        <v>929</v>
      </c>
      <c r="B5" t="s">
        <v>930</v>
      </c>
      <c r="C5" s="5">
        <v>41853</v>
      </c>
    </row>
    <row r="6" spans="1:3" x14ac:dyDescent="0.25">
      <c r="A6" t="s">
        <v>937</v>
      </c>
      <c r="B6" t="s">
        <v>938</v>
      </c>
      <c r="C6" s="5">
        <v>41926</v>
      </c>
    </row>
    <row r="7" spans="1:3" x14ac:dyDescent="0.25">
      <c r="A7" t="s">
        <v>931</v>
      </c>
      <c r="B7" t="s">
        <v>932</v>
      </c>
      <c r="C7" s="5">
        <v>41927</v>
      </c>
    </row>
    <row r="9" spans="1:3" x14ac:dyDescent="0.25">
      <c r="A9" s="4" t="s">
        <v>1419</v>
      </c>
    </row>
    <row r="10" spans="1:3" x14ac:dyDescent="0.25">
      <c r="A10" s="4" t="s">
        <v>1420</v>
      </c>
    </row>
  </sheetData>
  <sortState ref="A1:C6">
    <sortCondition ref="C1:C6"/>
  </sortState>
  <hyperlinks>
    <hyperlink ref="A9" location="SOURCES!A1" display="BACK"/>
    <hyperlink ref="A10" location="INTRODUCTION!A1" display="BACK TO INTRODUCTION"/>
  </hyperlink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sqref="A1:C1"/>
    </sheetView>
  </sheetViews>
  <sheetFormatPr defaultRowHeight="15" x14ac:dyDescent="0.25"/>
  <cols>
    <col min="1" max="1" width="84.140625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945</v>
      </c>
      <c r="B2" t="s">
        <v>946</v>
      </c>
      <c r="C2" s="5">
        <v>41699</v>
      </c>
    </row>
    <row r="3" spans="1:3" x14ac:dyDescent="0.25">
      <c r="A3" t="s">
        <v>947</v>
      </c>
      <c r="B3" t="s">
        <v>948</v>
      </c>
      <c r="C3" s="5">
        <v>41829</v>
      </c>
    </row>
    <row r="4" spans="1:3" x14ac:dyDescent="0.25">
      <c r="A4" t="s">
        <v>941</v>
      </c>
      <c r="B4" t="s">
        <v>942</v>
      </c>
      <c r="C4" s="5">
        <v>41831</v>
      </c>
    </row>
    <row r="5" spans="1:3" x14ac:dyDescent="0.25">
      <c r="A5" t="s">
        <v>943</v>
      </c>
      <c r="B5" t="s">
        <v>944</v>
      </c>
      <c r="C5" s="5">
        <v>41838</v>
      </c>
    </row>
    <row r="6" spans="1:3" x14ac:dyDescent="0.25">
      <c r="A6" t="s">
        <v>939</v>
      </c>
      <c r="B6" t="s">
        <v>940</v>
      </c>
      <c r="C6" s="5">
        <v>41920</v>
      </c>
    </row>
    <row r="8" spans="1:3" x14ac:dyDescent="0.25">
      <c r="A8" s="4" t="s">
        <v>1419</v>
      </c>
    </row>
    <row r="9" spans="1:3" x14ac:dyDescent="0.25">
      <c r="A9" s="4" t="s">
        <v>1420</v>
      </c>
    </row>
  </sheetData>
  <sortState ref="A1:C5">
    <sortCondition ref="C1:C5"/>
  </sortState>
  <hyperlinks>
    <hyperlink ref="A8" location="SOURCES!A1" display="BACK"/>
    <hyperlink ref="A9" location="INTRODUCTION!A1" display="BACK TO INTRODUCTION"/>
  </hyperlinks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sqref="A1:C1"/>
    </sheetView>
  </sheetViews>
  <sheetFormatPr defaultRowHeight="15" x14ac:dyDescent="0.25"/>
  <cols>
    <col min="1" max="1" width="57.42578125" customWidth="1"/>
    <col min="3" max="3" width="9.85546875" bestFit="1" customWidth="1"/>
  </cols>
  <sheetData>
    <row r="1" spans="1:3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951</v>
      </c>
      <c r="B2" t="s">
        <v>952</v>
      </c>
      <c r="C2" s="5">
        <v>41830</v>
      </c>
    </row>
    <row r="3" spans="1:3" x14ac:dyDescent="0.25">
      <c r="A3" t="s">
        <v>953</v>
      </c>
      <c r="B3" t="s">
        <v>954</v>
      </c>
      <c r="C3" s="5">
        <v>41830</v>
      </c>
    </row>
    <row r="4" spans="1:3" x14ac:dyDescent="0.25">
      <c r="A4" t="s">
        <v>949</v>
      </c>
      <c r="B4" t="s">
        <v>950</v>
      </c>
      <c r="C4" s="5">
        <v>41861</v>
      </c>
    </row>
    <row r="6" spans="1:3" x14ac:dyDescent="0.25">
      <c r="A6" s="4" t="s">
        <v>1419</v>
      </c>
    </row>
    <row r="7" spans="1:3" x14ac:dyDescent="0.25">
      <c r="A7" s="4" t="s">
        <v>1420</v>
      </c>
    </row>
  </sheetData>
  <sortState ref="A1:C3">
    <sortCondition ref="C1:C3"/>
  </sortState>
  <hyperlinks>
    <hyperlink ref="A6" location="SOURCES!A1" display="BACK"/>
    <hyperlink ref="A7" location="INTRODUCTION!A1" display="BACK TO INTRODUCTION"/>
  </hyperlink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sqref="A1:C1"/>
    </sheetView>
  </sheetViews>
  <sheetFormatPr defaultRowHeight="15" x14ac:dyDescent="0.25"/>
  <cols>
    <col min="1" max="1" width="77.28515625" customWidth="1"/>
    <col min="3" max="3" width="9.7109375" bestFit="1" customWidth="1"/>
  </cols>
  <sheetData>
    <row r="1" spans="1:3" ht="14.25" customHeight="1" x14ac:dyDescent="0.25">
      <c r="A1" s="11" t="s">
        <v>1520</v>
      </c>
      <c r="B1" s="11" t="s">
        <v>1518</v>
      </c>
      <c r="C1" s="11" t="s">
        <v>1519</v>
      </c>
    </row>
    <row r="2" spans="1:3" x14ac:dyDescent="0.25">
      <c r="A2" t="s">
        <v>957</v>
      </c>
      <c r="B2" t="s">
        <v>958</v>
      </c>
      <c r="C2" s="5">
        <v>41638</v>
      </c>
    </row>
    <row r="3" spans="1:3" x14ac:dyDescent="0.25">
      <c r="A3" t="s">
        <v>955</v>
      </c>
      <c r="B3" t="s">
        <v>956</v>
      </c>
      <c r="C3" s="5">
        <v>41696</v>
      </c>
    </row>
    <row r="4" spans="1:3" x14ac:dyDescent="0.25">
      <c r="A4" t="s">
        <v>963</v>
      </c>
      <c r="B4" t="s">
        <v>964</v>
      </c>
      <c r="C4" s="5">
        <v>41842</v>
      </c>
    </row>
    <row r="5" spans="1:3" x14ac:dyDescent="0.25">
      <c r="A5" t="s">
        <v>961</v>
      </c>
      <c r="B5" t="s">
        <v>962</v>
      </c>
      <c r="C5" s="5">
        <v>41921</v>
      </c>
    </row>
    <row r="6" spans="1:3" x14ac:dyDescent="0.25">
      <c r="A6" t="s">
        <v>959</v>
      </c>
      <c r="B6" t="s">
        <v>960</v>
      </c>
      <c r="C6" s="5">
        <v>41926</v>
      </c>
    </row>
    <row r="8" spans="1:3" x14ac:dyDescent="0.25">
      <c r="A8" s="4" t="s">
        <v>1419</v>
      </c>
    </row>
    <row r="9" spans="1:3" x14ac:dyDescent="0.25">
      <c r="A9" s="4" t="s">
        <v>1420</v>
      </c>
    </row>
  </sheetData>
  <sortState ref="A1:C5">
    <sortCondition ref="C1:C5"/>
  </sortState>
  <hyperlinks>
    <hyperlink ref="A8" location="SOURCES!A1" display="BACK"/>
    <hyperlink ref="A9" location="INTRODUCTION!A1" display="BACK TO INTRODUCTION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143</vt:i4>
      </vt:variant>
    </vt:vector>
  </HeadingPairs>
  <TitlesOfParts>
    <vt:vector size="143" baseType="lpstr">
      <vt:lpstr>INTRODUCTION</vt:lpstr>
      <vt:lpstr>Russia</vt:lpstr>
      <vt:lpstr>Ebola</vt:lpstr>
      <vt:lpstr>ISIS</vt:lpstr>
      <vt:lpstr>China</vt:lpstr>
      <vt:lpstr>Iran</vt:lpstr>
      <vt:lpstr>Climate</vt:lpstr>
      <vt:lpstr>SUMMARY</vt:lpstr>
      <vt:lpstr>CHART MAGNITUDES</vt:lpstr>
      <vt:lpstr>CHART ATTITUDES</vt:lpstr>
      <vt:lpstr>CONVERGENCE</vt:lpstr>
      <vt:lpstr>SOURCES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61</vt:lpstr>
      <vt:lpstr>62</vt:lpstr>
      <vt:lpstr>63</vt:lpstr>
      <vt:lpstr>64</vt:lpstr>
      <vt:lpstr>66</vt:lpstr>
      <vt:lpstr>67</vt:lpstr>
      <vt:lpstr>68</vt:lpstr>
      <vt:lpstr>69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101</vt:lpstr>
      <vt:lpstr>102</vt:lpstr>
      <vt:lpstr>103</vt:lpstr>
      <vt:lpstr>104</vt:lpstr>
      <vt:lpstr>105</vt:lpstr>
      <vt:lpstr>106</vt:lpstr>
      <vt:lpstr>107</vt:lpstr>
      <vt:lpstr>108</vt:lpstr>
      <vt:lpstr>109</vt:lpstr>
      <vt:lpstr>110</vt:lpstr>
      <vt:lpstr>111</vt:lpstr>
      <vt:lpstr>112</vt:lpstr>
      <vt:lpstr>113</vt:lpstr>
      <vt:lpstr>114</vt:lpstr>
      <vt:lpstr>115</vt:lpstr>
      <vt:lpstr>116</vt:lpstr>
      <vt:lpstr>117</vt:lpstr>
      <vt:lpstr>118</vt:lpstr>
      <vt:lpstr>119</vt:lpstr>
      <vt:lpstr>121</vt:lpstr>
      <vt:lpstr>122</vt:lpstr>
      <vt:lpstr>123</vt:lpstr>
      <vt:lpstr>124</vt:lpstr>
      <vt:lpstr>125</vt:lpstr>
      <vt:lpstr>126</vt:lpstr>
      <vt:lpstr>127</vt:lpstr>
      <vt:lpstr>128</vt:lpstr>
      <vt:lpstr>129</vt:lpstr>
      <vt:lpstr>130</vt:lpstr>
      <vt:lpstr>131</vt:lpstr>
      <vt:lpstr>132</vt:lpstr>
      <vt:lpstr>133</vt:lpstr>
      <vt:lpstr>134</vt:lpstr>
      <vt:lpstr>135</vt:lpstr>
      <vt:lpstr>136</vt:lpstr>
      <vt:lpstr>137</vt:lpstr>
      <vt:lpstr>138</vt:lpstr>
      <vt:lpstr>139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2014-11-17T21:19:20Z</dcterms:modified>
</cp:coreProperties>
</file>