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480" windowHeight="11640" activeTab="0"/>
  </bookViews>
  <sheets>
    <sheet name="Passing Muster Calculator" sheetId="1" r:id="rId1"/>
    <sheet name="Passing Muster Worked Example" sheetId="2" r:id="rId2"/>
  </sheets>
  <definedNames>
    <definedName name="_xlnm.Print_Area" localSheetId="0">'Passing Muster Calculator'!$A$1:$F$119</definedName>
    <definedName name="_xlnm.Print_Area" localSheetId="1">'Passing Muster Worked Example'!$A$14:$E$17</definedName>
  </definedNames>
  <calcPr fullCalcOnLoad="1"/>
</workbook>
</file>

<file path=xl/comments1.xml><?xml version="1.0" encoding="utf-8"?>
<comments xmlns="http://schemas.openxmlformats.org/spreadsheetml/2006/main">
  <authors>
    <author>Russ Whitehurst</author>
  </authors>
  <commentList>
    <comment ref="D9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Square root of year to year correlation in value added is estimate of the reliability of value-added and represents the maximum correlation that could be obtained from a measure </t>
        </r>
      </text>
    </comment>
    <comment ref="E9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Division of correlation from step two by sqrt of the correlation in step three corrects for unreliability in the value-added measure.</t>
        </r>
      </text>
    </comment>
    <comment ref="F9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Proportion of the true variance in value-added in year 2 predicted by the evaluation score in year 1.  This is the value for the lookup table.</t>
        </r>
      </text>
    </comment>
    <comment ref="D8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Square root of year to year correlation in value added is estimate of the reliability of value-added and represents the maximum correlation that could be obtained from a measure </t>
        </r>
      </text>
    </comment>
    <comment ref="E8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Division of correlation from step five by sqrt of the correlation in step three corrects for unreliability in the value-added measure.</t>
        </r>
      </text>
    </comment>
    <comment ref="F8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Proportion of the true variance in value-added in year 2 predicted by the non-value added evaluation scores in year 1.  This is the value for the lookup table.</t>
        </r>
      </text>
    </comment>
  </commentList>
</comments>
</file>

<file path=xl/comments2.xml><?xml version="1.0" encoding="utf-8"?>
<comments xmlns="http://schemas.openxmlformats.org/spreadsheetml/2006/main">
  <authors>
    <author>Russ Whitehurst</author>
  </authors>
  <commentList>
    <comment ref="D9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Square root of year to year correlation in value added is estimate of the reliability of value-added and represents the maximum correlation that could be obtained from a measure </t>
        </r>
      </text>
    </comment>
    <comment ref="E9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Division of correlation from step two by sqrt of the correlation in step three corrects for unreliability in the value-added measure.</t>
        </r>
      </text>
    </comment>
    <comment ref="F9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Proportion of the true variance in value-added in year 2 predicted by the evaluation score in year 1.  This is the value for the lookup table.</t>
        </r>
      </text>
    </comment>
    <comment ref="D8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Square root of year to year correlation in value added is estimate of the reliability of value-added and represents the maximum correlation that could be obtained from a measure </t>
        </r>
      </text>
    </comment>
    <comment ref="E8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Division of correlation from step five by sqrt of the correlation in step three corrects for unreliability in the value-added measure.</t>
        </r>
      </text>
    </comment>
    <comment ref="F8" authorId="0">
      <text>
        <r>
          <rPr>
            <b/>
            <sz val="8"/>
            <rFont val="Tahoma"/>
            <family val="0"/>
          </rPr>
          <t>Russ Whitehurst:</t>
        </r>
        <r>
          <rPr>
            <sz val="8"/>
            <rFont val="Tahoma"/>
            <family val="0"/>
          </rPr>
          <t xml:space="preserve">
Proportion of the true variance in value-added in year 2 predicted by the non-value added evaluation scores in year 1.  This is the value for the lookup table.</t>
        </r>
      </text>
    </comment>
  </commentList>
</comments>
</file>

<file path=xl/sharedStrings.xml><?xml version="1.0" encoding="utf-8"?>
<sst xmlns="http://schemas.openxmlformats.org/spreadsheetml/2006/main" count="52" uniqueCount="26">
  <si>
    <t>Target percentile of true value-added</t>
  </si>
  <si>
    <t>Teachers with all components of evaluation score</t>
  </si>
  <si>
    <t>Total number of eligible teachers</t>
  </si>
  <si>
    <t>Parameters to set</t>
  </si>
  <si>
    <t>Fill in the blue cells with your values</t>
  </si>
  <si>
    <t>Teachers with only non-valued-added components</t>
  </si>
  <si>
    <t>STEP SIX</t>
  </si>
  <si>
    <t>STEP ONE (Exceptionality)</t>
  </si>
  <si>
    <t>STEP TWO (Tolerance)</t>
  </si>
  <si>
    <r>
      <t xml:space="preserve">STEP THREE (Full evaluation 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)</t>
    </r>
  </si>
  <si>
    <r>
      <t xml:space="preserve">STEP FIVE (Value-added </t>
    </r>
    <r>
      <rPr>
        <i/>
        <sz val="10"/>
        <rFont val="Arial"/>
        <family val="2"/>
      </rPr>
      <t>r)</t>
    </r>
  </si>
  <si>
    <r>
      <t>STEP FOUR (Non value-added</t>
    </r>
    <r>
      <rPr>
        <i/>
        <sz val="10"/>
        <rFont val="Arial"/>
        <family val="2"/>
      </rPr>
      <t xml:space="preserve"> r</t>
    </r>
    <r>
      <rPr>
        <sz val="10"/>
        <rFont val="Arial"/>
        <family val="2"/>
      </rPr>
      <t>)</t>
    </r>
  </si>
  <si>
    <t>% of persistent teacher value-added explained by the evaluation score</t>
  </si>
  <si>
    <t>Correlation of teacher-level total evaluation score from baseline year(s) with next year's teacher-level value-added for teachers for whom both value-added and non-valued added components are available</t>
  </si>
  <si>
    <t>Correlation of non value-added components of evaluation score from baseline year(s) with the next year's value-added scores for all teachers teachers used in step three</t>
  </si>
  <si>
    <t>Correlation of teacher-level value-added score from baseline year(s) with next year's teacher-level value-added scores for all teachers used in step three.</t>
  </si>
  <si>
    <t>Number of current teachers subject to the same evaluation system used to calculate the correlation in step three</t>
  </si>
  <si>
    <t>Number of current teachers subject only to the non-value-added evaluation system (must be the same non value-added system that was used for the teachers for whom data are presented in step four</t>
  </si>
  <si>
    <t>Tolerance for errors of over-inclusion (default is .5)</t>
  </si>
  <si>
    <t>STEP SEVEN</t>
  </si>
  <si>
    <t>average value-added of eligible exceptional teachers (teacher SD units above average)</t>
  </si>
  <si>
    <t>average value-added of non-exceptional teachers (teacher SD units above average)</t>
  </si>
  <si>
    <t>% of teachers eligible for identification</t>
  </si>
  <si>
    <t>Passing Muster Calculator</t>
  </si>
  <si>
    <t>The Brookings Brown Center Task Group on Teacher Quality</t>
  </si>
  <si>
    <r>
      <t xml:space="preserve">For the technical explaination of the calculator, see Glazerman, S., Goldhaber, D., Loeb, S., Raudenbush, S., Staiger, D.O., and Whitehurst, G.J. (2011). </t>
    </r>
    <r>
      <rPr>
        <i/>
        <sz val="10"/>
        <rFont val="Arial"/>
        <family val="2"/>
      </rPr>
      <t>Passing Muster: Evaluating Teacher Evaluation Systems</t>
    </r>
    <r>
      <rPr>
        <sz val="10"/>
        <rFont val="Arial"/>
        <family val="2"/>
      </rPr>
      <t>, Washington, DC: The Brookings Institution.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</si>
</sst>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%"/>
    <numFmt numFmtId="165" formatCode="0.0%"/>
    <numFmt numFmtId="166" formatCode="0.000"/>
  </numFmts>
  <fonts count="42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top" wrapText="1"/>
    </xf>
    <xf numFmtId="1" fontId="0" fillId="32" borderId="11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9" fontId="0" fillId="33" borderId="12" xfId="0" applyNumberFormat="1" applyFill="1" applyBorder="1" applyAlignment="1" applyProtection="1">
      <alignment/>
      <protection locked="0"/>
    </xf>
    <xf numFmtId="166" fontId="0" fillId="33" borderId="13" xfId="0" applyNumberFormat="1" applyFill="1" applyBorder="1" applyAlignment="1" applyProtection="1">
      <alignment/>
      <protection locked="0"/>
    </xf>
    <xf numFmtId="1" fontId="0" fillId="33" borderId="13" xfId="0" applyNumberForma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390525</xdr:colOff>
      <xdr:row>0</xdr:row>
      <xdr:rowOff>361950</xdr:rowOff>
    </xdr:to>
    <xdr:pic>
      <xdr:nvPicPr>
        <xdr:cNvPr id="1" name="Picture 7" descr="Brook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266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1</xdr:col>
      <xdr:colOff>390525</xdr:colOff>
      <xdr:row>0</xdr:row>
      <xdr:rowOff>371475</xdr:rowOff>
    </xdr:to>
    <xdr:pic>
      <xdr:nvPicPr>
        <xdr:cNvPr id="1" name="Picture 7" descr="Brook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266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9"/>
  <sheetViews>
    <sheetView tabSelected="1" zoomScalePageLayoutView="0" workbookViewId="0" topLeftCell="A1">
      <selection activeCell="A1" sqref="A1:F119"/>
    </sheetView>
  </sheetViews>
  <sheetFormatPr defaultColWidth="9.140625" defaultRowHeight="12.75"/>
  <cols>
    <col min="1" max="1" width="29.421875" style="0" customWidth="1"/>
    <col min="2" max="2" width="25.421875" style="0" customWidth="1"/>
    <col min="3" max="3" width="14.57421875" style="0" customWidth="1"/>
    <col min="4" max="4" width="17.28125" style="0" customWidth="1"/>
    <col min="5" max="5" width="17.421875" style="0" customWidth="1"/>
    <col min="6" max="6" width="17.00390625" style="0" customWidth="1"/>
  </cols>
  <sheetData>
    <row r="1" ht="37.5" customHeight="1"/>
    <row r="2" ht="18.75">
      <c r="A2" s="8" t="s">
        <v>23</v>
      </c>
    </row>
    <row r="3" ht="18.75">
      <c r="A3" s="8" t="s">
        <v>24</v>
      </c>
    </row>
    <row r="5" spans="2:3" ht="38.25">
      <c r="B5" s="8" t="s">
        <v>3</v>
      </c>
      <c r="C5" s="6" t="s">
        <v>4</v>
      </c>
    </row>
    <row r="6" spans="1:3" ht="26.25" thickBot="1">
      <c r="A6" s="7" t="s">
        <v>7</v>
      </c>
      <c r="B6" s="17" t="s">
        <v>0</v>
      </c>
      <c r="C6" s="21"/>
    </row>
    <row r="7" spans="1:6" ht="39" thickBot="1">
      <c r="A7" s="7" t="s">
        <v>8</v>
      </c>
      <c r="B7" s="18" t="s">
        <v>18</v>
      </c>
      <c r="C7" s="22"/>
      <c r="D7" s="7"/>
      <c r="E7" s="7"/>
      <c r="F7" s="7"/>
    </row>
    <row r="8" spans="1:6" ht="115.5" thickBot="1">
      <c r="A8" s="7" t="s">
        <v>9</v>
      </c>
      <c r="B8" s="18" t="s">
        <v>13</v>
      </c>
      <c r="C8" s="22"/>
      <c r="D8" s="16">
        <f>SQRT(C10)</f>
        <v>0</v>
      </c>
      <c r="E8" s="16" t="e">
        <f>C8/D8</f>
        <v>#DIV/0!</v>
      </c>
      <c r="F8" s="16" t="e">
        <f>E8*E8</f>
        <v>#DIV/0!</v>
      </c>
    </row>
    <row r="9" spans="1:6" ht="78.75" customHeight="1" thickBot="1">
      <c r="A9" s="7" t="s">
        <v>11</v>
      </c>
      <c r="B9" s="18" t="s">
        <v>14</v>
      </c>
      <c r="C9" s="22"/>
      <c r="D9" s="16">
        <f>SQRT(C10)</f>
        <v>0</v>
      </c>
      <c r="E9" s="16" t="e">
        <f>C9/D9</f>
        <v>#DIV/0!</v>
      </c>
      <c r="F9" s="16" t="e">
        <f>E9*E9</f>
        <v>#DIV/0!</v>
      </c>
    </row>
    <row r="10" spans="1:9" ht="90" thickBot="1">
      <c r="A10" s="7" t="s">
        <v>10</v>
      </c>
      <c r="B10" s="18" t="s">
        <v>15</v>
      </c>
      <c r="C10" s="22"/>
      <c r="G10" s="16"/>
      <c r="H10" s="16"/>
      <c r="I10" s="16"/>
    </row>
    <row r="11" spans="1:6" ht="64.5" thickBot="1">
      <c r="A11" s="7" t="s">
        <v>6</v>
      </c>
      <c r="B11" s="18" t="s">
        <v>16</v>
      </c>
      <c r="C11" s="23"/>
      <c r="D11" s="5"/>
      <c r="E11" s="1"/>
      <c r="F11" s="1"/>
    </row>
    <row r="12" spans="1:6" ht="102.75" thickBot="1">
      <c r="A12" s="7" t="s">
        <v>19</v>
      </c>
      <c r="B12" s="19" t="s">
        <v>17</v>
      </c>
      <c r="C12" s="23">
        <v>600</v>
      </c>
      <c r="D12" s="5"/>
      <c r="E12" s="1"/>
      <c r="F12" s="1"/>
    </row>
    <row r="13" ht="13.5" thickBot="1"/>
    <row r="14" spans="1:5" ht="76.5">
      <c r="A14" s="20"/>
      <c r="B14" s="19" t="s">
        <v>12</v>
      </c>
      <c r="C14" s="19" t="s">
        <v>22</v>
      </c>
      <c r="D14" s="19" t="s">
        <v>20</v>
      </c>
      <c r="E14" s="19" t="s">
        <v>21</v>
      </c>
    </row>
    <row r="15" spans="1:5" ht="25.5">
      <c r="A15" s="6" t="s">
        <v>1</v>
      </c>
      <c r="B15" s="2" t="e">
        <f>VLOOKUP(F8,A18:E117,1,TRUE)</f>
        <v>#DIV/0!</v>
      </c>
      <c r="C15" s="4" t="e">
        <f>VLOOKUP(F8,A18:E117,3,TRUE)</f>
        <v>#DIV/0!</v>
      </c>
      <c r="D15" s="3" t="e">
        <f>VLOOKUP(F8,A18:E117,4,TRUE)</f>
        <v>#DIV/0!</v>
      </c>
      <c r="E15" s="3" t="e">
        <f>VLOOKUP(F8,A18:E117,5,TRUE)</f>
        <v>#DIV/0!</v>
      </c>
    </row>
    <row r="16" spans="1:5" ht="25.5">
      <c r="A16" s="6" t="s">
        <v>5</v>
      </c>
      <c r="B16" s="2" t="e">
        <f>VLOOKUP(F9,A18:E117,1,TRUE)</f>
        <v>#DIV/0!</v>
      </c>
      <c r="C16" s="4" t="e">
        <f>VLOOKUP(F9,A18:E117,3,TRUE)</f>
        <v>#DIV/0!</v>
      </c>
      <c r="D16" s="3" t="e">
        <f>VLOOKUP(F9,A18:E117,4,TRUE)</f>
        <v>#DIV/0!</v>
      </c>
      <c r="E16" s="3" t="e">
        <f>VLOOKUP(F9,A18:E117,5,TRUE)</f>
        <v>#DIV/0!</v>
      </c>
    </row>
    <row r="17" spans="1:5" ht="13.5" thickBot="1">
      <c r="A17" s="9" t="s">
        <v>2</v>
      </c>
      <c r="B17" s="10" t="e">
        <f>(C15*C11)+(C16*C12)</f>
        <v>#DIV/0!</v>
      </c>
      <c r="C17" s="11"/>
      <c r="D17" s="12"/>
      <c r="E17" s="11"/>
    </row>
    <row r="18" spans="1:5" ht="13.5" hidden="1" thickTop="1">
      <c r="A18" s="13">
        <v>0.01</v>
      </c>
      <c r="B18" s="14" t="e">
        <f aca="true" t="shared" si="0" ref="B18:B49">(NORMSINV($C$6)+NORMSINV($C$7)*SQRT(1-A18))/SQRT(A18)</f>
        <v>#NUM!</v>
      </c>
      <c r="C18" s="15" t="e">
        <f aca="true" t="shared" si="1" ref="C18:C49">1-NORMSDIST(B18)</f>
        <v>#NUM!</v>
      </c>
      <c r="D18" s="14" t="e">
        <f aca="true" t="shared" si="2" ref="D18:D49">SQRT(A18)*(EXP(-0.5*(B18^2))/SQRT(2*PI()))/(1-NORMSDIST(B18))</f>
        <v>#NUM!</v>
      </c>
      <c r="E18" s="14" t="e">
        <f aca="true" t="shared" si="3" ref="E18:E49">-SQRT(A18)*(EXP(-0.5*(B18^2))/SQRT(2*PI()))/(1-NORMSDIST(-B18))</f>
        <v>#NUM!</v>
      </c>
    </row>
    <row r="19" spans="1:5" ht="12.75" hidden="1">
      <c r="A19" s="13">
        <f aca="true" t="shared" si="4" ref="A19:A50">A18+0.01</f>
        <v>0.02</v>
      </c>
      <c r="B19" s="14" t="e">
        <f t="shared" si="0"/>
        <v>#NUM!</v>
      </c>
      <c r="C19" s="15" t="e">
        <f t="shared" si="1"/>
        <v>#NUM!</v>
      </c>
      <c r="D19" s="14" t="e">
        <f t="shared" si="2"/>
        <v>#NUM!</v>
      </c>
      <c r="E19" s="14" t="e">
        <f t="shared" si="3"/>
        <v>#NUM!</v>
      </c>
    </row>
    <row r="20" spans="1:5" ht="12.75" hidden="1">
      <c r="A20" s="13">
        <f t="shared" si="4"/>
        <v>0.03</v>
      </c>
      <c r="B20" s="14" t="e">
        <f t="shared" si="0"/>
        <v>#NUM!</v>
      </c>
      <c r="C20" s="15" t="e">
        <f t="shared" si="1"/>
        <v>#NUM!</v>
      </c>
      <c r="D20" s="14" t="e">
        <f t="shared" si="2"/>
        <v>#NUM!</v>
      </c>
      <c r="E20" s="14" t="e">
        <f t="shared" si="3"/>
        <v>#NUM!</v>
      </c>
    </row>
    <row r="21" spans="1:5" ht="12.75" hidden="1">
      <c r="A21" s="13">
        <f t="shared" si="4"/>
        <v>0.04</v>
      </c>
      <c r="B21" s="14" t="e">
        <f t="shared" si="0"/>
        <v>#NUM!</v>
      </c>
      <c r="C21" s="15" t="e">
        <f t="shared" si="1"/>
        <v>#NUM!</v>
      </c>
      <c r="D21" s="14" t="e">
        <f t="shared" si="2"/>
        <v>#NUM!</v>
      </c>
      <c r="E21" s="14" t="e">
        <f t="shared" si="3"/>
        <v>#NUM!</v>
      </c>
    </row>
    <row r="22" spans="1:5" ht="12.75" hidden="1">
      <c r="A22" s="13">
        <f t="shared" si="4"/>
        <v>0.05</v>
      </c>
      <c r="B22" s="14" t="e">
        <f t="shared" si="0"/>
        <v>#NUM!</v>
      </c>
      <c r="C22" s="15" t="e">
        <f t="shared" si="1"/>
        <v>#NUM!</v>
      </c>
      <c r="D22" s="14" t="e">
        <f t="shared" si="2"/>
        <v>#NUM!</v>
      </c>
      <c r="E22" s="14" t="e">
        <f t="shared" si="3"/>
        <v>#NUM!</v>
      </c>
    </row>
    <row r="23" spans="1:5" ht="12.75" hidden="1">
      <c r="A23" s="13">
        <f t="shared" si="4"/>
        <v>0.060000000000000005</v>
      </c>
      <c r="B23" s="14" t="e">
        <f t="shared" si="0"/>
        <v>#NUM!</v>
      </c>
      <c r="C23" s="15" t="e">
        <f t="shared" si="1"/>
        <v>#NUM!</v>
      </c>
      <c r="D23" s="14" t="e">
        <f t="shared" si="2"/>
        <v>#NUM!</v>
      </c>
      <c r="E23" s="14" t="e">
        <f t="shared" si="3"/>
        <v>#NUM!</v>
      </c>
    </row>
    <row r="24" spans="1:5" ht="12.75" hidden="1">
      <c r="A24" s="13">
        <f t="shared" si="4"/>
        <v>0.07</v>
      </c>
      <c r="B24" s="14" t="e">
        <f t="shared" si="0"/>
        <v>#NUM!</v>
      </c>
      <c r="C24" s="15" t="e">
        <f t="shared" si="1"/>
        <v>#NUM!</v>
      </c>
      <c r="D24" s="14" t="e">
        <f t="shared" si="2"/>
        <v>#NUM!</v>
      </c>
      <c r="E24" s="14" t="e">
        <f t="shared" si="3"/>
        <v>#NUM!</v>
      </c>
    </row>
    <row r="25" spans="1:5" ht="12.75" hidden="1">
      <c r="A25" s="13">
        <f t="shared" si="4"/>
        <v>0.08</v>
      </c>
      <c r="B25" s="14" t="e">
        <f t="shared" si="0"/>
        <v>#NUM!</v>
      </c>
      <c r="C25" s="15" t="e">
        <f t="shared" si="1"/>
        <v>#NUM!</v>
      </c>
      <c r="D25" s="14" t="e">
        <f t="shared" si="2"/>
        <v>#NUM!</v>
      </c>
      <c r="E25" s="14" t="e">
        <f t="shared" si="3"/>
        <v>#NUM!</v>
      </c>
    </row>
    <row r="26" spans="1:5" ht="12.75" hidden="1">
      <c r="A26" s="13">
        <f t="shared" si="4"/>
        <v>0.09</v>
      </c>
      <c r="B26" s="14" t="e">
        <f t="shared" si="0"/>
        <v>#NUM!</v>
      </c>
      <c r="C26" s="15" t="e">
        <f t="shared" si="1"/>
        <v>#NUM!</v>
      </c>
      <c r="D26" s="14" t="e">
        <f t="shared" si="2"/>
        <v>#NUM!</v>
      </c>
      <c r="E26" s="14" t="e">
        <f t="shared" si="3"/>
        <v>#NUM!</v>
      </c>
    </row>
    <row r="27" spans="1:5" ht="12.75" hidden="1">
      <c r="A27" s="13">
        <f t="shared" si="4"/>
        <v>0.09999999999999999</v>
      </c>
      <c r="B27" s="14" t="e">
        <f t="shared" si="0"/>
        <v>#NUM!</v>
      </c>
      <c r="C27" s="15" t="e">
        <f t="shared" si="1"/>
        <v>#NUM!</v>
      </c>
      <c r="D27" s="14" t="e">
        <f t="shared" si="2"/>
        <v>#NUM!</v>
      </c>
      <c r="E27" s="14" t="e">
        <f t="shared" si="3"/>
        <v>#NUM!</v>
      </c>
    </row>
    <row r="28" spans="1:5" ht="12.75" hidden="1">
      <c r="A28" s="13">
        <f t="shared" si="4"/>
        <v>0.10999999999999999</v>
      </c>
      <c r="B28" s="14" t="e">
        <f t="shared" si="0"/>
        <v>#NUM!</v>
      </c>
      <c r="C28" s="15" t="e">
        <f t="shared" si="1"/>
        <v>#NUM!</v>
      </c>
      <c r="D28" s="14" t="e">
        <f t="shared" si="2"/>
        <v>#NUM!</v>
      </c>
      <c r="E28" s="14" t="e">
        <f t="shared" si="3"/>
        <v>#NUM!</v>
      </c>
    </row>
    <row r="29" spans="1:5" ht="12.75" hidden="1">
      <c r="A29" s="13">
        <f t="shared" si="4"/>
        <v>0.11999999999999998</v>
      </c>
      <c r="B29" s="14" t="e">
        <f t="shared" si="0"/>
        <v>#NUM!</v>
      </c>
      <c r="C29" s="15" t="e">
        <f t="shared" si="1"/>
        <v>#NUM!</v>
      </c>
      <c r="D29" s="14" t="e">
        <f t="shared" si="2"/>
        <v>#NUM!</v>
      </c>
      <c r="E29" s="14" t="e">
        <f t="shared" si="3"/>
        <v>#NUM!</v>
      </c>
    </row>
    <row r="30" spans="1:5" ht="12.75" hidden="1">
      <c r="A30" s="13">
        <f t="shared" si="4"/>
        <v>0.12999999999999998</v>
      </c>
      <c r="B30" s="14" t="e">
        <f t="shared" si="0"/>
        <v>#NUM!</v>
      </c>
      <c r="C30" s="15" t="e">
        <f t="shared" si="1"/>
        <v>#NUM!</v>
      </c>
      <c r="D30" s="14" t="e">
        <f t="shared" si="2"/>
        <v>#NUM!</v>
      </c>
      <c r="E30" s="14" t="e">
        <f t="shared" si="3"/>
        <v>#NUM!</v>
      </c>
    </row>
    <row r="31" spans="1:5" ht="12.75" hidden="1">
      <c r="A31" s="13">
        <f t="shared" si="4"/>
        <v>0.13999999999999999</v>
      </c>
      <c r="B31" s="14" t="e">
        <f t="shared" si="0"/>
        <v>#NUM!</v>
      </c>
      <c r="C31" s="15" t="e">
        <f t="shared" si="1"/>
        <v>#NUM!</v>
      </c>
      <c r="D31" s="14" t="e">
        <f t="shared" si="2"/>
        <v>#NUM!</v>
      </c>
      <c r="E31" s="14" t="e">
        <f t="shared" si="3"/>
        <v>#NUM!</v>
      </c>
    </row>
    <row r="32" spans="1:5" ht="12.75" hidden="1">
      <c r="A32" s="13">
        <f t="shared" si="4"/>
        <v>0.15</v>
      </c>
      <c r="B32" s="14" t="e">
        <f t="shared" si="0"/>
        <v>#NUM!</v>
      </c>
      <c r="C32" s="15" t="e">
        <f t="shared" si="1"/>
        <v>#NUM!</v>
      </c>
      <c r="D32" s="14" t="e">
        <f t="shared" si="2"/>
        <v>#NUM!</v>
      </c>
      <c r="E32" s="14" t="e">
        <f t="shared" si="3"/>
        <v>#NUM!</v>
      </c>
    </row>
    <row r="33" spans="1:5" ht="12.75" hidden="1">
      <c r="A33" s="13">
        <f t="shared" si="4"/>
        <v>0.16</v>
      </c>
      <c r="B33" s="14" t="e">
        <f t="shared" si="0"/>
        <v>#NUM!</v>
      </c>
      <c r="C33" s="15" t="e">
        <f t="shared" si="1"/>
        <v>#NUM!</v>
      </c>
      <c r="D33" s="14" t="e">
        <f t="shared" si="2"/>
        <v>#NUM!</v>
      </c>
      <c r="E33" s="14" t="e">
        <f t="shared" si="3"/>
        <v>#NUM!</v>
      </c>
    </row>
    <row r="34" spans="1:5" ht="12.75" hidden="1">
      <c r="A34" s="13">
        <f t="shared" si="4"/>
        <v>0.17</v>
      </c>
      <c r="B34" s="14" t="e">
        <f t="shared" si="0"/>
        <v>#NUM!</v>
      </c>
      <c r="C34" s="15" t="e">
        <f t="shared" si="1"/>
        <v>#NUM!</v>
      </c>
      <c r="D34" s="14" t="e">
        <f t="shared" si="2"/>
        <v>#NUM!</v>
      </c>
      <c r="E34" s="14" t="e">
        <f t="shared" si="3"/>
        <v>#NUM!</v>
      </c>
    </row>
    <row r="35" spans="1:5" ht="12.75" hidden="1">
      <c r="A35" s="13">
        <f t="shared" si="4"/>
        <v>0.18000000000000002</v>
      </c>
      <c r="B35" s="14" t="e">
        <f t="shared" si="0"/>
        <v>#NUM!</v>
      </c>
      <c r="C35" s="15" t="e">
        <f t="shared" si="1"/>
        <v>#NUM!</v>
      </c>
      <c r="D35" s="14" t="e">
        <f t="shared" si="2"/>
        <v>#NUM!</v>
      </c>
      <c r="E35" s="14" t="e">
        <f t="shared" si="3"/>
        <v>#NUM!</v>
      </c>
    </row>
    <row r="36" spans="1:5" ht="12.75" hidden="1">
      <c r="A36" s="13">
        <f t="shared" si="4"/>
        <v>0.19000000000000003</v>
      </c>
      <c r="B36" s="14" t="e">
        <f t="shared" si="0"/>
        <v>#NUM!</v>
      </c>
      <c r="C36" s="15" t="e">
        <f t="shared" si="1"/>
        <v>#NUM!</v>
      </c>
      <c r="D36" s="14" t="e">
        <f t="shared" si="2"/>
        <v>#NUM!</v>
      </c>
      <c r="E36" s="14" t="e">
        <f t="shared" si="3"/>
        <v>#NUM!</v>
      </c>
    </row>
    <row r="37" spans="1:5" ht="12.75" hidden="1">
      <c r="A37" s="13">
        <f t="shared" si="4"/>
        <v>0.20000000000000004</v>
      </c>
      <c r="B37" s="14" t="e">
        <f t="shared" si="0"/>
        <v>#NUM!</v>
      </c>
      <c r="C37" s="15" t="e">
        <f t="shared" si="1"/>
        <v>#NUM!</v>
      </c>
      <c r="D37" s="14" t="e">
        <f t="shared" si="2"/>
        <v>#NUM!</v>
      </c>
      <c r="E37" s="14" t="e">
        <f t="shared" si="3"/>
        <v>#NUM!</v>
      </c>
    </row>
    <row r="38" spans="1:5" ht="12.75" hidden="1">
      <c r="A38" s="13">
        <f t="shared" si="4"/>
        <v>0.21000000000000005</v>
      </c>
      <c r="B38" s="14" t="e">
        <f t="shared" si="0"/>
        <v>#NUM!</v>
      </c>
      <c r="C38" s="15" t="e">
        <f t="shared" si="1"/>
        <v>#NUM!</v>
      </c>
      <c r="D38" s="14" t="e">
        <f t="shared" si="2"/>
        <v>#NUM!</v>
      </c>
      <c r="E38" s="14" t="e">
        <f t="shared" si="3"/>
        <v>#NUM!</v>
      </c>
    </row>
    <row r="39" spans="1:5" ht="12.75" hidden="1">
      <c r="A39" s="13">
        <f t="shared" si="4"/>
        <v>0.22000000000000006</v>
      </c>
      <c r="B39" s="14" t="e">
        <f t="shared" si="0"/>
        <v>#NUM!</v>
      </c>
      <c r="C39" s="15" t="e">
        <f t="shared" si="1"/>
        <v>#NUM!</v>
      </c>
      <c r="D39" s="14" t="e">
        <f t="shared" si="2"/>
        <v>#NUM!</v>
      </c>
      <c r="E39" s="14" t="e">
        <f t="shared" si="3"/>
        <v>#NUM!</v>
      </c>
    </row>
    <row r="40" spans="1:5" ht="12.75" hidden="1">
      <c r="A40" s="13">
        <f t="shared" si="4"/>
        <v>0.23000000000000007</v>
      </c>
      <c r="B40" s="14" t="e">
        <f t="shared" si="0"/>
        <v>#NUM!</v>
      </c>
      <c r="C40" s="15" t="e">
        <f t="shared" si="1"/>
        <v>#NUM!</v>
      </c>
      <c r="D40" s="14" t="e">
        <f t="shared" si="2"/>
        <v>#NUM!</v>
      </c>
      <c r="E40" s="14" t="e">
        <f t="shared" si="3"/>
        <v>#NUM!</v>
      </c>
    </row>
    <row r="41" spans="1:5" ht="12.75" hidden="1">
      <c r="A41" s="13">
        <f t="shared" si="4"/>
        <v>0.24000000000000007</v>
      </c>
      <c r="B41" s="14" t="e">
        <f t="shared" si="0"/>
        <v>#NUM!</v>
      </c>
      <c r="C41" s="15" t="e">
        <f t="shared" si="1"/>
        <v>#NUM!</v>
      </c>
      <c r="D41" s="14" t="e">
        <f t="shared" si="2"/>
        <v>#NUM!</v>
      </c>
      <c r="E41" s="14" t="e">
        <f t="shared" si="3"/>
        <v>#NUM!</v>
      </c>
    </row>
    <row r="42" spans="1:5" ht="12.75" hidden="1">
      <c r="A42" s="13">
        <f t="shared" si="4"/>
        <v>0.25000000000000006</v>
      </c>
      <c r="B42" s="14" t="e">
        <f t="shared" si="0"/>
        <v>#NUM!</v>
      </c>
      <c r="C42" s="15" t="e">
        <f t="shared" si="1"/>
        <v>#NUM!</v>
      </c>
      <c r="D42" s="14" t="e">
        <f t="shared" si="2"/>
        <v>#NUM!</v>
      </c>
      <c r="E42" s="14" t="e">
        <f t="shared" si="3"/>
        <v>#NUM!</v>
      </c>
    </row>
    <row r="43" spans="1:5" ht="12.75" hidden="1">
      <c r="A43" s="13">
        <f t="shared" si="4"/>
        <v>0.26000000000000006</v>
      </c>
      <c r="B43" s="14" t="e">
        <f t="shared" si="0"/>
        <v>#NUM!</v>
      </c>
      <c r="C43" s="15" t="e">
        <f t="shared" si="1"/>
        <v>#NUM!</v>
      </c>
      <c r="D43" s="14" t="e">
        <f t="shared" si="2"/>
        <v>#NUM!</v>
      </c>
      <c r="E43" s="14" t="e">
        <f t="shared" si="3"/>
        <v>#NUM!</v>
      </c>
    </row>
    <row r="44" spans="1:5" ht="12.75" hidden="1">
      <c r="A44" s="13">
        <f t="shared" si="4"/>
        <v>0.2700000000000001</v>
      </c>
      <c r="B44" s="14" t="e">
        <f t="shared" si="0"/>
        <v>#NUM!</v>
      </c>
      <c r="C44" s="15" t="e">
        <f t="shared" si="1"/>
        <v>#NUM!</v>
      </c>
      <c r="D44" s="14" t="e">
        <f t="shared" si="2"/>
        <v>#NUM!</v>
      </c>
      <c r="E44" s="14" t="e">
        <f t="shared" si="3"/>
        <v>#NUM!</v>
      </c>
    </row>
    <row r="45" spans="1:5" ht="12.75" hidden="1">
      <c r="A45" s="13">
        <f t="shared" si="4"/>
        <v>0.2800000000000001</v>
      </c>
      <c r="B45" s="14" t="e">
        <f t="shared" si="0"/>
        <v>#NUM!</v>
      </c>
      <c r="C45" s="15" t="e">
        <f t="shared" si="1"/>
        <v>#NUM!</v>
      </c>
      <c r="D45" s="14" t="e">
        <f t="shared" si="2"/>
        <v>#NUM!</v>
      </c>
      <c r="E45" s="14" t="e">
        <f t="shared" si="3"/>
        <v>#NUM!</v>
      </c>
    </row>
    <row r="46" spans="1:5" ht="12.75" hidden="1">
      <c r="A46" s="13">
        <f t="shared" si="4"/>
        <v>0.2900000000000001</v>
      </c>
      <c r="B46" s="14" t="e">
        <f t="shared" si="0"/>
        <v>#NUM!</v>
      </c>
      <c r="C46" s="15" t="e">
        <f t="shared" si="1"/>
        <v>#NUM!</v>
      </c>
      <c r="D46" s="14" t="e">
        <f t="shared" si="2"/>
        <v>#NUM!</v>
      </c>
      <c r="E46" s="14" t="e">
        <f t="shared" si="3"/>
        <v>#NUM!</v>
      </c>
    </row>
    <row r="47" spans="1:5" ht="12.75" hidden="1">
      <c r="A47" s="13">
        <f t="shared" si="4"/>
        <v>0.3000000000000001</v>
      </c>
      <c r="B47" s="14" t="e">
        <f t="shared" si="0"/>
        <v>#NUM!</v>
      </c>
      <c r="C47" s="15" t="e">
        <f t="shared" si="1"/>
        <v>#NUM!</v>
      </c>
      <c r="D47" s="14" t="e">
        <f t="shared" si="2"/>
        <v>#NUM!</v>
      </c>
      <c r="E47" s="14" t="e">
        <f t="shared" si="3"/>
        <v>#NUM!</v>
      </c>
    </row>
    <row r="48" spans="1:5" ht="12.75" hidden="1">
      <c r="A48" s="13">
        <f t="shared" si="4"/>
        <v>0.3100000000000001</v>
      </c>
      <c r="B48" s="14" t="e">
        <f t="shared" si="0"/>
        <v>#NUM!</v>
      </c>
      <c r="C48" s="15" t="e">
        <f t="shared" si="1"/>
        <v>#NUM!</v>
      </c>
      <c r="D48" s="14" t="e">
        <f t="shared" si="2"/>
        <v>#NUM!</v>
      </c>
      <c r="E48" s="14" t="e">
        <f t="shared" si="3"/>
        <v>#NUM!</v>
      </c>
    </row>
    <row r="49" spans="1:5" ht="12.75" hidden="1">
      <c r="A49" s="13">
        <f t="shared" si="4"/>
        <v>0.3200000000000001</v>
      </c>
      <c r="B49" s="14" t="e">
        <f t="shared" si="0"/>
        <v>#NUM!</v>
      </c>
      <c r="C49" s="15" t="e">
        <f t="shared" si="1"/>
        <v>#NUM!</v>
      </c>
      <c r="D49" s="14" t="e">
        <f t="shared" si="2"/>
        <v>#NUM!</v>
      </c>
      <c r="E49" s="14" t="e">
        <f t="shared" si="3"/>
        <v>#NUM!</v>
      </c>
    </row>
    <row r="50" spans="1:5" ht="12.75" hidden="1">
      <c r="A50" s="13">
        <f t="shared" si="4"/>
        <v>0.3300000000000001</v>
      </c>
      <c r="B50" s="14" t="e">
        <f aca="true" t="shared" si="5" ref="B50:B81">(NORMSINV($C$6)+NORMSINV($C$7)*SQRT(1-A50))/SQRT(A50)</f>
        <v>#NUM!</v>
      </c>
      <c r="C50" s="15" t="e">
        <f aca="true" t="shared" si="6" ref="C50:C81">1-NORMSDIST(B50)</f>
        <v>#NUM!</v>
      </c>
      <c r="D50" s="14" t="e">
        <f aca="true" t="shared" si="7" ref="D50:D81">SQRT(A50)*(EXP(-0.5*(B50^2))/SQRT(2*PI()))/(1-NORMSDIST(B50))</f>
        <v>#NUM!</v>
      </c>
      <c r="E50" s="14" t="e">
        <f aca="true" t="shared" si="8" ref="E50:E81">-SQRT(A50)*(EXP(-0.5*(B50^2))/SQRT(2*PI()))/(1-NORMSDIST(-B50))</f>
        <v>#NUM!</v>
      </c>
    </row>
    <row r="51" spans="1:5" ht="12.75" hidden="1">
      <c r="A51" s="13">
        <f aca="true" t="shared" si="9" ref="A51:A82">A50+0.01</f>
        <v>0.34000000000000014</v>
      </c>
      <c r="B51" s="14" t="e">
        <f t="shared" si="5"/>
        <v>#NUM!</v>
      </c>
      <c r="C51" s="15" t="e">
        <f t="shared" si="6"/>
        <v>#NUM!</v>
      </c>
      <c r="D51" s="14" t="e">
        <f t="shared" si="7"/>
        <v>#NUM!</v>
      </c>
      <c r="E51" s="14" t="e">
        <f t="shared" si="8"/>
        <v>#NUM!</v>
      </c>
    </row>
    <row r="52" spans="1:5" ht="12.75" hidden="1">
      <c r="A52" s="13">
        <f t="shared" si="9"/>
        <v>0.35000000000000014</v>
      </c>
      <c r="B52" s="14" t="e">
        <f t="shared" si="5"/>
        <v>#NUM!</v>
      </c>
      <c r="C52" s="15" t="e">
        <f t="shared" si="6"/>
        <v>#NUM!</v>
      </c>
      <c r="D52" s="14" t="e">
        <f t="shared" si="7"/>
        <v>#NUM!</v>
      </c>
      <c r="E52" s="14" t="e">
        <f t="shared" si="8"/>
        <v>#NUM!</v>
      </c>
    </row>
    <row r="53" spans="1:5" ht="12.75" hidden="1">
      <c r="A53" s="13">
        <f t="shared" si="9"/>
        <v>0.36000000000000015</v>
      </c>
      <c r="B53" s="14" t="e">
        <f t="shared" si="5"/>
        <v>#NUM!</v>
      </c>
      <c r="C53" s="15" t="e">
        <f t="shared" si="6"/>
        <v>#NUM!</v>
      </c>
      <c r="D53" s="14" t="e">
        <f t="shared" si="7"/>
        <v>#NUM!</v>
      </c>
      <c r="E53" s="14" t="e">
        <f t="shared" si="8"/>
        <v>#NUM!</v>
      </c>
    </row>
    <row r="54" spans="1:5" ht="12.75" hidden="1">
      <c r="A54" s="13">
        <f t="shared" si="9"/>
        <v>0.37000000000000016</v>
      </c>
      <c r="B54" s="14" t="e">
        <f t="shared" si="5"/>
        <v>#NUM!</v>
      </c>
      <c r="C54" s="15" t="e">
        <f t="shared" si="6"/>
        <v>#NUM!</v>
      </c>
      <c r="D54" s="14" t="e">
        <f t="shared" si="7"/>
        <v>#NUM!</v>
      </c>
      <c r="E54" s="14" t="e">
        <f t="shared" si="8"/>
        <v>#NUM!</v>
      </c>
    </row>
    <row r="55" spans="1:5" ht="12.75" hidden="1">
      <c r="A55" s="13">
        <f t="shared" si="9"/>
        <v>0.38000000000000017</v>
      </c>
      <c r="B55" s="14" t="e">
        <f t="shared" si="5"/>
        <v>#NUM!</v>
      </c>
      <c r="C55" s="15" t="e">
        <f t="shared" si="6"/>
        <v>#NUM!</v>
      </c>
      <c r="D55" s="14" t="e">
        <f t="shared" si="7"/>
        <v>#NUM!</v>
      </c>
      <c r="E55" s="14" t="e">
        <f t="shared" si="8"/>
        <v>#NUM!</v>
      </c>
    </row>
    <row r="56" spans="1:5" ht="12.75" hidden="1">
      <c r="A56" s="13">
        <f t="shared" si="9"/>
        <v>0.3900000000000002</v>
      </c>
      <c r="B56" s="14" t="e">
        <f t="shared" si="5"/>
        <v>#NUM!</v>
      </c>
      <c r="C56" s="15" t="e">
        <f t="shared" si="6"/>
        <v>#NUM!</v>
      </c>
      <c r="D56" s="14" t="e">
        <f t="shared" si="7"/>
        <v>#NUM!</v>
      </c>
      <c r="E56" s="14" t="e">
        <f t="shared" si="8"/>
        <v>#NUM!</v>
      </c>
    </row>
    <row r="57" spans="1:5" ht="12.75" hidden="1">
      <c r="A57" s="13">
        <f t="shared" si="9"/>
        <v>0.4000000000000002</v>
      </c>
      <c r="B57" s="14" t="e">
        <f t="shared" si="5"/>
        <v>#NUM!</v>
      </c>
      <c r="C57" s="15" t="e">
        <f t="shared" si="6"/>
        <v>#NUM!</v>
      </c>
      <c r="D57" s="14" t="e">
        <f t="shared" si="7"/>
        <v>#NUM!</v>
      </c>
      <c r="E57" s="14" t="e">
        <f t="shared" si="8"/>
        <v>#NUM!</v>
      </c>
    </row>
    <row r="58" spans="1:5" ht="12.75" hidden="1">
      <c r="A58" s="13">
        <f t="shared" si="9"/>
        <v>0.4100000000000002</v>
      </c>
      <c r="B58" s="14" t="e">
        <f t="shared" si="5"/>
        <v>#NUM!</v>
      </c>
      <c r="C58" s="15" t="e">
        <f t="shared" si="6"/>
        <v>#NUM!</v>
      </c>
      <c r="D58" s="14" t="e">
        <f t="shared" si="7"/>
        <v>#NUM!</v>
      </c>
      <c r="E58" s="14" t="e">
        <f t="shared" si="8"/>
        <v>#NUM!</v>
      </c>
    </row>
    <row r="59" spans="1:5" ht="12.75" hidden="1">
      <c r="A59" s="13">
        <f t="shared" si="9"/>
        <v>0.4200000000000002</v>
      </c>
      <c r="B59" s="14" t="e">
        <f t="shared" si="5"/>
        <v>#NUM!</v>
      </c>
      <c r="C59" s="15" t="e">
        <f t="shared" si="6"/>
        <v>#NUM!</v>
      </c>
      <c r="D59" s="14" t="e">
        <f t="shared" si="7"/>
        <v>#NUM!</v>
      </c>
      <c r="E59" s="14" t="e">
        <f t="shared" si="8"/>
        <v>#NUM!</v>
      </c>
    </row>
    <row r="60" spans="1:5" ht="12.75" hidden="1">
      <c r="A60" s="13">
        <f t="shared" si="9"/>
        <v>0.4300000000000002</v>
      </c>
      <c r="B60" s="14" t="e">
        <f t="shared" si="5"/>
        <v>#NUM!</v>
      </c>
      <c r="C60" s="15" t="e">
        <f t="shared" si="6"/>
        <v>#NUM!</v>
      </c>
      <c r="D60" s="14" t="e">
        <f t="shared" si="7"/>
        <v>#NUM!</v>
      </c>
      <c r="E60" s="14" t="e">
        <f t="shared" si="8"/>
        <v>#NUM!</v>
      </c>
    </row>
    <row r="61" spans="1:5" ht="12.75" hidden="1">
      <c r="A61" s="13">
        <f t="shared" si="9"/>
        <v>0.4400000000000002</v>
      </c>
      <c r="B61" s="14" t="e">
        <f t="shared" si="5"/>
        <v>#NUM!</v>
      </c>
      <c r="C61" s="15" t="e">
        <f t="shared" si="6"/>
        <v>#NUM!</v>
      </c>
      <c r="D61" s="14" t="e">
        <f t="shared" si="7"/>
        <v>#NUM!</v>
      </c>
      <c r="E61" s="14" t="e">
        <f t="shared" si="8"/>
        <v>#NUM!</v>
      </c>
    </row>
    <row r="62" spans="1:5" ht="12.75" hidden="1">
      <c r="A62" s="13">
        <f t="shared" si="9"/>
        <v>0.45000000000000023</v>
      </c>
      <c r="B62" s="14" t="e">
        <f t="shared" si="5"/>
        <v>#NUM!</v>
      </c>
      <c r="C62" s="15" t="e">
        <f t="shared" si="6"/>
        <v>#NUM!</v>
      </c>
      <c r="D62" s="14" t="e">
        <f t="shared" si="7"/>
        <v>#NUM!</v>
      </c>
      <c r="E62" s="14" t="e">
        <f t="shared" si="8"/>
        <v>#NUM!</v>
      </c>
    </row>
    <row r="63" spans="1:5" ht="12.75" hidden="1">
      <c r="A63" s="13">
        <f t="shared" si="9"/>
        <v>0.46000000000000024</v>
      </c>
      <c r="B63" s="14" t="e">
        <f t="shared" si="5"/>
        <v>#NUM!</v>
      </c>
      <c r="C63" s="15" t="e">
        <f t="shared" si="6"/>
        <v>#NUM!</v>
      </c>
      <c r="D63" s="14" t="e">
        <f t="shared" si="7"/>
        <v>#NUM!</v>
      </c>
      <c r="E63" s="14" t="e">
        <f t="shared" si="8"/>
        <v>#NUM!</v>
      </c>
    </row>
    <row r="64" spans="1:5" ht="12.75" hidden="1">
      <c r="A64" s="13">
        <f t="shared" si="9"/>
        <v>0.47000000000000025</v>
      </c>
      <c r="B64" s="14" t="e">
        <f t="shared" si="5"/>
        <v>#NUM!</v>
      </c>
      <c r="C64" s="15" t="e">
        <f t="shared" si="6"/>
        <v>#NUM!</v>
      </c>
      <c r="D64" s="14" t="e">
        <f t="shared" si="7"/>
        <v>#NUM!</v>
      </c>
      <c r="E64" s="14" t="e">
        <f t="shared" si="8"/>
        <v>#NUM!</v>
      </c>
    </row>
    <row r="65" spans="1:5" ht="12.75" hidden="1">
      <c r="A65" s="13">
        <f t="shared" si="9"/>
        <v>0.48000000000000026</v>
      </c>
      <c r="B65" s="14" t="e">
        <f t="shared" si="5"/>
        <v>#NUM!</v>
      </c>
      <c r="C65" s="15" t="e">
        <f t="shared" si="6"/>
        <v>#NUM!</v>
      </c>
      <c r="D65" s="14" t="e">
        <f t="shared" si="7"/>
        <v>#NUM!</v>
      </c>
      <c r="E65" s="14" t="e">
        <f t="shared" si="8"/>
        <v>#NUM!</v>
      </c>
    </row>
    <row r="66" spans="1:5" ht="12.75" hidden="1">
      <c r="A66" s="13">
        <f t="shared" si="9"/>
        <v>0.49000000000000027</v>
      </c>
      <c r="B66" s="14" t="e">
        <f t="shared" si="5"/>
        <v>#NUM!</v>
      </c>
      <c r="C66" s="15" t="e">
        <f t="shared" si="6"/>
        <v>#NUM!</v>
      </c>
      <c r="D66" s="14" t="e">
        <f t="shared" si="7"/>
        <v>#NUM!</v>
      </c>
      <c r="E66" s="14" t="e">
        <f t="shared" si="8"/>
        <v>#NUM!</v>
      </c>
    </row>
    <row r="67" spans="1:5" ht="12.75" hidden="1">
      <c r="A67" s="13">
        <f t="shared" si="9"/>
        <v>0.5000000000000002</v>
      </c>
      <c r="B67" s="14" t="e">
        <f t="shared" si="5"/>
        <v>#NUM!</v>
      </c>
      <c r="C67" s="15" t="e">
        <f t="shared" si="6"/>
        <v>#NUM!</v>
      </c>
      <c r="D67" s="14" t="e">
        <f t="shared" si="7"/>
        <v>#NUM!</v>
      </c>
      <c r="E67" s="14" t="e">
        <f t="shared" si="8"/>
        <v>#NUM!</v>
      </c>
    </row>
    <row r="68" spans="1:5" ht="12.75" hidden="1">
      <c r="A68" s="13">
        <f t="shared" si="9"/>
        <v>0.5100000000000002</v>
      </c>
      <c r="B68" s="14" t="e">
        <f t="shared" si="5"/>
        <v>#NUM!</v>
      </c>
      <c r="C68" s="15" t="e">
        <f t="shared" si="6"/>
        <v>#NUM!</v>
      </c>
      <c r="D68" s="14" t="e">
        <f t="shared" si="7"/>
        <v>#NUM!</v>
      </c>
      <c r="E68" s="14" t="e">
        <f t="shared" si="8"/>
        <v>#NUM!</v>
      </c>
    </row>
    <row r="69" spans="1:5" ht="12.75" hidden="1">
      <c r="A69" s="13">
        <f t="shared" si="9"/>
        <v>0.5200000000000002</v>
      </c>
      <c r="B69" s="14" t="e">
        <f t="shared" si="5"/>
        <v>#NUM!</v>
      </c>
      <c r="C69" s="15" t="e">
        <f t="shared" si="6"/>
        <v>#NUM!</v>
      </c>
      <c r="D69" s="14" t="e">
        <f t="shared" si="7"/>
        <v>#NUM!</v>
      </c>
      <c r="E69" s="14" t="e">
        <f t="shared" si="8"/>
        <v>#NUM!</v>
      </c>
    </row>
    <row r="70" spans="1:5" ht="12.75" hidden="1">
      <c r="A70" s="13">
        <f t="shared" si="9"/>
        <v>0.5300000000000002</v>
      </c>
      <c r="B70" s="14" t="e">
        <f t="shared" si="5"/>
        <v>#NUM!</v>
      </c>
      <c r="C70" s="15" t="e">
        <f t="shared" si="6"/>
        <v>#NUM!</v>
      </c>
      <c r="D70" s="14" t="e">
        <f t="shared" si="7"/>
        <v>#NUM!</v>
      </c>
      <c r="E70" s="14" t="e">
        <f t="shared" si="8"/>
        <v>#NUM!</v>
      </c>
    </row>
    <row r="71" spans="1:5" ht="12.75" hidden="1">
      <c r="A71" s="13">
        <f t="shared" si="9"/>
        <v>0.5400000000000003</v>
      </c>
      <c r="B71" s="14" t="e">
        <f t="shared" si="5"/>
        <v>#NUM!</v>
      </c>
      <c r="C71" s="15" t="e">
        <f t="shared" si="6"/>
        <v>#NUM!</v>
      </c>
      <c r="D71" s="14" t="e">
        <f t="shared" si="7"/>
        <v>#NUM!</v>
      </c>
      <c r="E71" s="14" t="e">
        <f t="shared" si="8"/>
        <v>#NUM!</v>
      </c>
    </row>
    <row r="72" spans="1:5" ht="12.75" hidden="1">
      <c r="A72" s="13">
        <f t="shared" si="9"/>
        <v>0.5500000000000003</v>
      </c>
      <c r="B72" s="14" t="e">
        <f t="shared" si="5"/>
        <v>#NUM!</v>
      </c>
      <c r="C72" s="15" t="e">
        <f t="shared" si="6"/>
        <v>#NUM!</v>
      </c>
      <c r="D72" s="14" t="e">
        <f t="shared" si="7"/>
        <v>#NUM!</v>
      </c>
      <c r="E72" s="14" t="e">
        <f t="shared" si="8"/>
        <v>#NUM!</v>
      </c>
    </row>
    <row r="73" spans="1:5" ht="12.75" hidden="1">
      <c r="A73" s="13">
        <f t="shared" si="9"/>
        <v>0.5600000000000003</v>
      </c>
      <c r="B73" s="14" t="e">
        <f t="shared" si="5"/>
        <v>#NUM!</v>
      </c>
      <c r="C73" s="15" t="e">
        <f t="shared" si="6"/>
        <v>#NUM!</v>
      </c>
      <c r="D73" s="14" t="e">
        <f t="shared" si="7"/>
        <v>#NUM!</v>
      </c>
      <c r="E73" s="14" t="e">
        <f t="shared" si="8"/>
        <v>#NUM!</v>
      </c>
    </row>
    <row r="74" spans="1:5" ht="12.75" hidden="1">
      <c r="A74" s="13">
        <f t="shared" si="9"/>
        <v>0.5700000000000003</v>
      </c>
      <c r="B74" s="14" t="e">
        <f t="shared" si="5"/>
        <v>#NUM!</v>
      </c>
      <c r="C74" s="15" t="e">
        <f t="shared" si="6"/>
        <v>#NUM!</v>
      </c>
      <c r="D74" s="14" t="e">
        <f t="shared" si="7"/>
        <v>#NUM!</v>
      </c>
      <c r="E74" s="14" t="e">
        <f t="shared" si="8"/>
        <v>#NUM!</v>
      </c>
    </row>
    <row r="75" spans="1:5" ht="12.75" hidden="1">
      <c r="A75" s="13">
        <f t="shared" si="9"/>
        <v>0.5800000000000003</v>
      </c>
      <c r="B75" s="14" t="e">
        <f t="shared" si="5"/>
        <v>#NUM!</v>
      </c>
      <c r="C75" s="15" t="e">
        <f t="shared" si="6"/>
        <v>#NUM!</v>
      </c>
      <c r="D75" s="14" t="e">
        <f t="shared" si="7"/>
        <v>#NUM!</v>
      </c>
      <c r="E75" s="14" t="e">
        <f t="shared" si="8"/>
        <v>#NUM!</v>
      </c>
    </row>
    <row r="76" spans="1:5" ht="12.75" hidden="1">
      <c r="A76" s="13">
        <f t="shared" si="9"/>
        <v>0.5900000000000003</v>
      </c>
      <c r="B76" s="14" t="e">
        <f t="shared" si="5"/>
        <v>#NUM!</v>
      </c>
      <c r="C76" s="15" t="e">
        <f t="shared" si="6"/>
        <v>#NUM!</v>
      </c>
      <c r="D76" s="14" t="e">
        <f t="shared" si="7"/>
        <v>#NUM!</v>
      </c>
      <c r="E76" s="14" t="e">
        <f t="shared" si="8"/>
        <v>#NUM!</v>
      </c>
    </row>
    <row r="77" spans="1:5" ht="12.75" hidden="1">
      <c r="A77" s="13">
        <f t="shared" si="9"/>
        <v>0.6000000000000003</v>
      </c>
      <c r="B77" s="14" t="e">
        <f t="shared" si="5"/>
        <v>#NUM!</v>
      </c>
      <c r="C77" s="15" t="e">
        <f t="shared" si="6"/>
        <v>#NUM!</v>
      </c>
      <c r="D77" s="14" t="e">
        <f t="shared" si="7"/>
        <v>#NUM!</v>
      </c>
      <c r="E77" s="14" t="e">
        <f t="shared" si="8"/>
        <v>#NUM!</v>
      </c>
    </row>
    <row r="78" spans="1:5" ht="12.75" hidden="1">
      <c r="A78" s="13">
        <f t="shared" si="9"/>
        <v>0.6100000000000003</v>
      </c>
      <c r="B78" s="14" t="e">
        <f t="shared" si="5"/>
        <v>#NUM!</v>
      </c>
      <c r="C78" s="15" t="e">
        <f t="shared" si="6"/>
        <v>#NUM!</v>
      </c>
      <c r="D78" s="14" t="e">
        <f t="shared" si="7"/>
        <v>#NUM!</v>
      </c>
      <c r="E78" s="14" t="e">
        <f t="shared" si="8"/>
        <v>#NUM!</v>
      </c>
    </row>
    <row r="79" spans="1:5" ht="12.75" hidden="1">
      <c r="A79" s="13">
        <f t="shared" si="9"/>
        <v>0.6200000000000003</v>
      </c>
      <c r="B79" s="14" t="e">
        <f t="shared" si="5"/>
        <v>#NUM!</v>
      </c>
      <c r="C79" s="15" t="e">
        <f t="shared" si="6"/>
        <v>#NUM!</v>
      </c>
      <c r="D79" s="14" t="e">
        <f t="shared" si="7"/>
        <v>#NUM!</v>
      </c>
      <c r="E79" s="14" t="e">
        <f t="shared" si="8"/>
        <v>#NUM!</v>
      </c>
    </row>
    <row r="80" spans="1:5" ht="12.75" hidden="1">
      <c r="A80" s="13">
        <f t="shared" si="9"/>
        <v>0.6300000000000003</v>
      </c>
      <c r="B80" s="14" t="e">
        <f t="shared" si="5"/>
        <v>#NUM!</v>
      </c>
      <c r="C80" s="15" t="e">
        <f t="shared" si="6"/>
        <v>#NUM!</v>
      </c>
      <c r="D80" s="14" t="e">
        <f t="shared" si="7"/>
        <v>#NUM!</v>
      </c>
      <c r="E80" s="14" t="e">
        <f t="shared" si="8"/>
        <v>#NUM!</v>
      </c>
    </row>
    <row r="81" spans="1:5" ht="12.75" hidden="1">
      <c r="A81" s="13">
        <f t="shared" si="9"/>
        <v>0.6400000000000003</v>
      </c>
      <c r="B81" s="14" t="e">
        <f t="shared" si="5"/>
        <v>#NUM!</v>
      </c>
      <c r="C81" s="15" t="e">
        <f t="shared" si="6"/>
        <v>#NUM!</v>
      </c>
      <c r="D81" s="14" t="e">
        <f t="shared" si="7"/>
        <v>#NUM!</v>
      </c>
      <c r="E81" s="14" t="e">
        <f t="shared" si="8"/>
        <v>#NUM!</v>
      </c>
    </row>
    <row r="82" spans="1:5" ht="12.75" hidden="1">
      <c r="A82" s="13">
        <f t="shared" si="9"/>
        <v>0.6500000000000004</v>
      </c>
      <c r="B82" s="14" t="e">
        <f aca="true" t="shared" si="10" ref="B82:B113">(NORMSINV($C$6)+NORMSINV($C$7)*SQRT(1-A82))/SQRT(A82)</f>
        <v>#NUM!</v>
      </c>
      <c r="C82" s="15" t="e">
        <f aca="true" t="shared" si="11" ref="C82:C113">1-NORMSDIST(B82)</f>
        <v>#NUM!</v>
      </c>
      <c r="D82" s="14" t="e">
        <f aca="true" t="shared" si="12" ref="D82:D117">SQRT(A82)*(EXP(-0.5*(B82^2))/SQRT(2*PI()))/(1-NORMSDIST(B82))</f>
        <v>#NUM!</v>
      </c>
      <c r="E82" s="14" t="e">
        <f aca="true" t="shared" si="13" ref="E82:E117">-SQRT(A82)*(EXP(-0.5*(B82^2))/SQRT(2*PI()))/(1-NORMSDIST(-B82))</f>
        <v>#NUM!</v>
      </c>
    </row>
    <row r="83" spans="1:5" ht="12.75" hidden="1">
      <c r="A83" s="13">
        <f aca="true" t="shared" si="14" ref="A83:A116">A82+0.01</f>
        <v>0.6600000000000004</v>
      </c>
      <c r="B83" s="14" t="e">
        <f t="shared" si="10"/>
        <v>#NUM!</v>
      </c>
      <c r="C83" s="15" t="e">
        <f t="shared" si="11"/>
        <v>#NUM!</v>
      </c>
      <c r="D83" s="14" t="e">
        <f t="shared" si="12"/>
        <v>#NUM!</v>
      </c>
      <c r="E83" s="14" t="e">
        <f t="shared" si="13"/>
        <v>#NUM!</v>
      </c>
    </row>
    <row r="84" spans="1:5" ht="12.75" hidden="1">
      <c r="A84" s="13">
        <f t="shared" si="14"/>
        <v>0.6700000000000004</v>
      </c>
      <c r="B84" s="14" t="e">
        <f t="shared" si="10"/>
        <v>#NUM!</v>
      </c>
      <c r="C84" s="15" t="e">
        <f t="shared" si="11"/>
        <v>#NUM!</v>
      </c>
      <c r="D84" s="14" t="e">
        <f t="shared" si="12"/>
        <v>#NUM!</v>
      </c>
      <c r="E84" s="14" t="e">
        <f t="shared" si="13"/>
        <v>#NUM!</v>
      </c>
    </row>
    <row r="85" spans="1:5" ht="12.75" hidden="1">
      <c r="A85" s="13">
        <f t="shared" si="14"/>
        <v>0.6800000000000004</v>
      </c>
      <c r="B85" s="14" t="e">
        <f t="shared" si="10"/>
        <v>#NUM!</v>
      </c>
      <c r="C85" s="15" t="e">
        <f t="shared" si="11"/>
        <v>#NUM!</v>
      </c>
      <c r="D85" s="14" t="e">
        <f t="shared" si="12"/>
        <v>#NUM!</v>
      </c>
      <c r="E85" s="14" t="e">
        <f t="shared" si="13"/>
        <v>#NUM!</v>
      </c>
    </row>
    <row r="86" spans="1:5" ht="12.75" hidden="1">
      <c r="A86" s="13">
        <f t="shared" si="14"/>
        <v>0.6900000000000004</v>
      </c>
      <c r="B86" s="14" t="e">
        <f t="shared" si="10"/>
        <v>#NUM!</v>
      </c>
      <c r="C86" s="15" t="e">
        <f t="shared" si="11"/>
        <v>#NUM!</v>
      </c>
      <c r="D86" s="14" t="e">
        <f t="shared" si="12"/>
        <v>#NUM!</v>
      </c>
      <c r="E86" s="14" t="e">
        <f t="shared" si="13"/>
        <v>#NUM!</v>
      </c>
    </row>
    <row r="87" spans="1:5" ht="12.75" hidden="1">
      <c r="A87" s="13">
        <f t="shared" si="14"/>
        <v>0.7000000000000004</v>
      </c>
      <c r="B87" s="14" t="e">
        <f t="shared" si="10"/>
        <v>#NUM!</v>
      </c>
      <c r="C87" s="15" t="e">
        <f t="shared" si="11"/>
        <v>#NUM!</v>
      </c>
      <c r="D87" s="14" t="e">
        <f t="shared" si="12"/>
        <v>#NUM!</v>
      </c>
      <c r="E87" s="14" t="e">
        <f t="shared" si="13"/>
        <v>#NUM!</v>
      </c>
    </row>
    <row r="88" spans="1:5" ht="12.75" hidden="1">
      <c r="A88" s="13">
        <f t="shared" si="14"/>
        <v>0.7100000000000004</v>
      </c>
      <c r="B88" s="14" t="e">
        <f t="shared" si="10"/>
        <v>#NUM!</v>
      </c>
      <c r="C88" s="15" t="e">
        <f t="shared" si="11"/>
        <v>#NUM!</v>
      </c>
      <c r="D88" s="14" t="e">
        <f t="shared" si="12"/>
        <v>#NUM!</v>
      </c>
      <c r="E88" s="14" t="e">
        <f t="shared" si="13"/>
        <v>#NUM!</v>
      </c>
    </row>
    <row r="89" spans="1:5" ht="12.75" hidden="1">
      <c r="A89" s="13">
        <f t="shared" si="14"/>
        <v>0.7200000000000004</v>
      </c>
      <c r="B89" s="14" t="e">
        <f t="shared" si="10"/>
        <v>#NUM!</v>
      </c>
      <c r="C89" s="15" t="e">
        <f t="shared" si="11"/>
        <v>#NUM!</v>
      </c>
      <c r="D89" s="14" t="e">
        <f t="shared" si="12"/>
        <v>#NUM!</v>
      </c>
      <c r="E89" s="14" t="e">
        <f t="shared" si="13"/>
        <v>#NUM!</v>
      </c>
    </row>
    <row r="90" spans="1:5" ht="12.75" hidden="1">
      <c r="A90" s="13">
        <f t="shared" si="14"/>
        <v>0.7300000000000004</v>
      </c>
      <c r="B90" s="14" t="e">
        <f t="shared" si="10"/>
        <v>#NUM!</v>
      </c>
      <c r="C90" s="15" t="e">
        <f t="shared" si="11"/>
        <v>#NUM!</v>
      </c>
      <c r="D90" s="14" t="e">
        <f t="shared" si="12"/>
        <v>#NUM!</v>
      </c>
      <c r="E90" s="14" t="e">
        <f t="shared" si="13"/>
        <v>#NUM!</v>
      </c>
    </row>
    <row r="91" spans="1:5" ht="12.75" hidden="1">
      <c r="A91" s="13">
        <f t="shared" si="14"/>
        <v>0.7400000000000004</v>
      </c>
      <c r="B91" s="14" t="e">
        <f t="shared" si="10"/>
        <v>#NUM!</v>
      </c>
      <c r="C91" s="15" t="e">
        <f t="shared" si="11"/>
        <v>#NUM!</v>
      </c>
      <c r="D91" s="14" t="e">
        <f t="shared" si="12"/>
        <v>#NUM!</v>
      </c>
      <c r="E91" s="14" t="e">
        <f t="shared" si="13"/>
        <v>#NUM!</v>
      </c>
    </row>
    <row r="92" spans="1:5" ht="12.75" hidden="1">
      <c r="A92" s="13">
        <f t="shared" si="14"/>
        <v>0.7500000000000004</v>
      </c>
      <c r="B92" s="14" t="e">
        <f t="shared" si="10"/>
        <v>#NUM!</v>
      </c>
      <c r="C92" s="15" t="e">
        <f t="shared" si="11"/>
        <v>#NUM!</v>
      </c>
      <c r="D92" s="14" t="e">
        <f t="shared" si="12"/>
        <v>#NUM!</v>
      </c>
      <c r="E92" s="14" t="e">
        <f t="shared" si="13"/>
        <v>#NUM!</v>
      </c>
    </row>
    <row r="93" spans="1:5" ht="12.75" hidden="1">
      <c r="A93" s="13">
        <f t="shared" si="14"/>
        <v>0.7600000000000005</v>
      </c>
      <c r="B93" s="14" t="e">
        <f t="shared" si="10"/>
        <v>#NUM!</v>
      </c>
      <c r="C93" s="15" t="e">
        <f t="shared" si="11"/>
        <v>#NUM!</v>
      </c>
      <c r="D93" s="14" t="e">
        <f t="shared" si="12"/>
        <v>#NUM!</v>
      </c>
      <c r="E93" s="14" t="e">
        <f t="shared" si="13"/>
        <v>#NUM!</v>
      </c>
    </row>
    <row r="94" spans="1:5" ht="12.75" hidden="1">
      <c r="A94" s="13">
        <f t="shared" si="14"/>
        <v>0.7700000000000005</v>
      </c>
      <c r="B94" s="14" t="e">
        <f t="shared" si="10"/>
        <v>#NUM!</v>
      </c>
      <c r="C94" s="15" t="e">
        <f t="shared" si="11"/>
        <v>#NUM!</v>
      </c>
      <c r="D94" s="14" t="e">
        <f t="shared" si="12"/>
        <v>#NUM!</v>
      </c>
      <c r="E94" s="14" t="e">
        <f t="shared" si="13"/>
        <v>#NUM!</v>
      </c>
    </row>
    <row r="95" spans="1:5" ht="12.75" hidden="1">
      <c r="A95" s="13">
        <f t="shared" si="14"/>
        <v>0.7800000000000005</v>
      </c>
      <c r="B95" s="14" t="e">
        <f t="shared" si="10"/>
        <v>#NUM!</v>
      </c>
      <c r="C95" s="15" t="e">
        <f t="shared" si="11"/>
        <v>#NUM!</v>
      </c>
      <c r="D95" s="14" t="e">
        <f t="shared" si="12"/>
        <v>#NUM!</v>
      </c>
      <c r="E95" s="14" t="e">
        <f t="shared" si="13"/>
        <v>#NUM!</v>
      </c>
    </row>
    <row r="96" spans="1:5" ht="12.75" hidden="1">
      <c r="A96" s="13">
        <f t="shared" si="14"/>
        <v>0.7900000000000005</v>
      </c>
      <c r="B96" s="14" t="e">
        <f t="shared" si="10"/>
        <v>#NUM!</v>
      </c>
      <c r="C96" s="15" t="e">
        <f t="shared" si="11"/>
        <v>#NUM!</v>
      </c>
      <c r="D96" s="14" t="e">
        <f t="shared" si="12"/>
        <v>#NUM!</v>
      </c>
      <c r="E96" s="14" t="e">
        <f t="shared" si="13"/>
        <v>#NUM!</v>
      </c>
    </row>
    <row r="97" spans="1:5" ht="12.75" hidden="1">
      <c r="A97" s="13">
        <f t="shared" si="14"/>
        <v>0.8000000000000005</v>
      </c>
      <c r="B97" s="14" t="e">
        <f t="shared" si="10"/>
        <v>#NUM!</v>
      </c>
      <c r="C97" s="15" t="e">
        <f t="shared" si="11"/>
        <v>#NUM!</v>
      </c>
      <c r="D97" s="14" t="e">
        <f t="shared" si="12"/>
        <v>#NUM!</v>
      </c>
      <c r="E97" s="14" t="e">
        <f t="shared" si="13"/>
        <v>#NUM!</v>
      </c>
    </row>
    <row r="98" spans="1:5" ht="12.75" hidden="1">
      <c r="A98" s="13">
        <f t="shared" si="14"/>
        <v>0.8100000000000005</v>
      </c>
      <c r="B98" s="14" t="e">
        <f t="shared" si="10"/>
        <v>#NUM!</v>
      </c>
      <c r="C98" s="15" t="e">
        <f t="shared" si="11"/>
        <v>#NUM!</v>
      </c>
      <c r="D98" s="14" t="e">
        <f t="shared" si="12"/>
        <v>#NUM!</v>
      </c>
      <c r="E98" s="14" t="e">
        <f t="shared" si="13"/>
        <v>#NUM!</v>
      </c>
    </row>
    <row r="99" spans="1:5" ht="12.75" hidden="1">
      <c r="A99" s="13">
        <f t="shared" si="14"/>
        <v>0.8200000000000005</v>
      </c>
      <c r="B99" s="14" t="e">
        <f t="shared" si="10"/>
        <v>#NUM!</v>
      </c>
      <c r="C99" s="15" t="e">
        <f t="shared" si="11"/>
        <v>#NUM!</v>
      </c>
      <c r="D99" s="14" t="e">
        <f t="shared" si="12"/>
        <v>#NUM!</v>
      </c>
      <c r="E99" s="14" t="e">
        <f t="shared" si="13"/>
        <v>#NUM!</v>
      </c>
    </row>
    <row r="100" spans="1:5" ht="12.75" hidden="1">
      <c r="A100" s="13">
        <f t="shared" si="14"/>
        <v>0.8300000000000005</v>
      </c>
      <c r="B100" s="14" t="e">
        <f t="shared" si="10"/>
        <v>#NUM!</v>
      </c>
      <c r="C100" s="15" t="e">
        <f t="shared" si="11"/>
        <v>#NUM!</v>
      </c>
      <c r="D100" s="14" t="e">
        <f t="shared" si="12"/>
        <v>#NUM!</v>
      </c>
      <c r="E100" s="14" t="e">
        <f t="shared" si="13"/>
        <v>#NUM!</v>
      </c>
    </row>
    <row r="101" spans="1:5" ht="12.75" hidden="1">
      <c r="A101" s="13">
        <f t="shared" si="14"/>
        <v>0.8400000000000005</v>
      </c>
      <c r="B101" s="14" t="e">
        <f t="shared" si="10"/>
        <v>#NUM!</v>
      </c>
      <c r="C101" s="15" t="e">
        <f t="shared" si="11"/>
        <v>#NUM!</v>
      </c>
      <c r="D101" s="14" t="e">
        <f t="shared" si="12"/>
        <v>#NUM!</v>
      </c>
      <c r="E101" s="14" t="e">
        <f t="shared" si="13"/>
        <v>#NUM!</v>
      </c>
    </row>
    <row r="102" spans="1:5" ht="12.75" hidden="1">
      <c r="A102" s="13">
        <f t="shared" si="14"/>
        <v>0.8500000000000005</v>
      </c>
      <c r="B102" s="14" t="e">
        <f t="shared" si="10"/>
        <v>#NUM!</v>
      </c>
      <c r="C102" s="15" t="e">
        <f t="shared" si="11"/>
        <v>#NUM!</v>
      </c>
      <c r="D102" s="14" t="e">
        <f t="shared" si="12"/>
        <v>#NUM!</v>
      </c>
      <c r="E102" s="14" t="e">
        <f t="shared" si="13"/>
        <v>#NUM!</v>
      </c>
    </row>
    <row r="103" spans="1:5" ht="12.75" hidden="1">
      <c r="A103" s="13">
        <f t="shared" si="14"/>
        <v>0.8600000000000005</v>
      </c>
      <c r="B103" s="14" t="e">
        <f t="shared" si="10"/>
        <v>#NUM!</v>
      </c>
      <c r="C103" s="15" t="e">
        <f t="shared" si="11"/>
        <v>#NUM!</v>
      </c>
      <c r="D103" s="14" t="e">
        <f t="shared" si="12"/>
        <v>#NUM!</v>
      </c>
      <c r="E103" s="14" t="e">
        <f t="shared" si="13"/>
        <v>#NUM!</v>
      </c>
    </row>
    <row r="104" spans="1:5" ht="12.75" hidden="1">
      <c r="A104" s="13">
        <f t="shared" si="14"/>
        <v>0.8700000000000006</v>
      </c>
      <c r="B104" s="14" t="e">
        <f t="shared" si="10"/>
        <v>#NUM!</v>
      </c>
      <c r="C104" s="15" t="e">
        <f t="shared" si="11"/>
        <v>#NUM!</v>
      </c>
      <c r="D104" s="14" t="e">
        <f t="shared" si="12"/>
        <v>#NUM!</v>
      </c>
      <c r="E104" s="14" t="e">
        <f t="shared" si="13"/>
        <v>#NUM!</v>
      </c>
    </row>
    <row r="105" spans="1:5" ht="12.75" hidden="1">
      <c r="A105" s="13">
        <f t="shared" si="14"/>
        <v>0.8800000000000006</v>
      </c>
      <c r="B105" s="14" t="e">
        <f t="shared" si="10"/>
        <v>#NUM!</v>
      </c>
      <c r="C105" s="15" t="e">
        <f t="shared" si="11"/>
        <v>#NUM!</v>
      </c>
      <c r="D105" s="14" t="e">
        <f t="shared" si="12"/>
        <v>#NUM!</v>
      </c>
      <c r="E105" s="14" t="e">
        <f t="shared" si="13"/>
        <v>#NUM!</v>
      </c>
    </row>
    <row r="106" spans="1:5" ht="12.75" hidden="1">
      <c r="A106" s="13">
        <f t="shared" si="14"/>
        <v>0.8900000000000006</v>
      </c>
      <c r="B106" s="14" t="e">
        <f t="shared" si="10"/>
        <v>#NUM!</v>
      </c>
      <c r="C106" s="15" t="e">
        <f t="shared" si="11"/>
        <v>#NUM!</v>
      </c>
      <c r="D106" s="14" t="e">
        <f t="shared" si="12"/>
        <v>#NUM!</v>
      </c>
      <c r="E106" s="14" t="e">
        <f t="shared" si="13"/>
        <v>#NUM!</v>
      </c>
    </row>
    <row r="107" spans="1:5" ht="12.75" hidden="1">
      <c r="A107" s="13">
        <f t="shared" si="14"/>
        <v>0.9000000000000006</v>
      </c>
      <c r="B107" s="14" t="e">
        <f t="shared" si="10"/>
        <v>#NUM!</v>
      </c>
      <c r="C107" s="15" t="e">
        <f t="shared" si="11"/>
        <v>#NUM!</v>
      </c>
      <c r="D107" s="14" t="e">
        <f t="shared" si="12"/>
        <v>#NUM!</v>
      </c>
      <c r="E107" s="14" t="e">
        <f t="shared" si="13"/>
        <v>#NUM!</v>
      </c>
    </row>
    <row r="108" spans="1:5" ht="12.75" hidden="1">
      <c r="A108" s="13">
        <f t="shared" si="14"/>
        <v>0.9100000000000006</v>
      </c>
      <c r="B108" s="14" t="e">
        <f t="shared" si="10"/>
        <v>#NUM!</v>
      </c>
      <c r="C108" s="15" t="e">
        <f t="shared" si="11"/>
        <v>#NUM!</v>
      </c>
      <c r="D108" s="14" t="e">
        <f t="shared" si="12"/>
        <v>#NUM!</v>
      </c>
      <c r="E108" s="14" t="e">
        <f t="shared" si="13"/>
        <v>#NUM!</v>
      </c>
    </row>
    <row r="109" spans="1:5" ht="12.75" hidden="1">
      <c r="A109" s="13">
        <f t="shared" si="14"/>
        <v>0.9200000000000006</v>
      </c>
      <c r="B109" s="14" t="e">
        <f t="shared" si="10"/>
        <v>#NUM!</v>
      </c>
      <c r="C109" s="15" t="e">
        <f t="shared" si="11"/>
        <v>#NUM!</v>
      </c>
      <c r="D109" s="14" t="e">
        <f t="shared" si="12"/>
        <v>#NUM!</v>
      </c>
      <c r="E109" s="14" t="e">
        <f t="shared" si="13"/>
        <v>#NUM!</v>
      </c>
    </row>
    <row r="110" spans="1:5" ht="12.75" hidden="1">
      <c r="A110" s="13">
        <f t="shared" si="14"/>
        <v>0.9300000000000006</v>
      </c>
      <c r="B110" s="14" t="e">
        <f t="shared" si="10"/>
        <v>#NUM!</v>
      </c>
      <c r="C110" s="15" t="e">
        <f t="shared" si="11"/>
        <v>#NUM!</v>
      </c>
      <c r="D110" s="14" t="e">
        <f t="shared" si="12"/>
        <v>#NUM!</v>
      </c>
      <c r="E110" s="14" t="e">
        <f t="shared" si="13"/>
        <v>#NUM!</v>
      </c>
    </row>
    <row r="111" spans="1:5" ht="12.75" hidden="1">
      <c r="A111" s="13">
        <f t="shared" si="14"/>
        <v>0.9400000000000006</v>
      </c>
      <c r="B111" s="14" t="e">
        <f t="shared" si="10"/>
        <v>#NUM!</v>
      </c>
      <c r="C111" s="15" t="e">
        <f t="shared" si="11"/>
        <v>#NUM!</v>
      </c>
      <c r="D111" s="14" t="e">
        <f t="shared" si="12"/>
        <v>#NUM!</v>
      </c>
      <c r="E111" s="14" t="e">
        <f t="shared" si="13"/>
        <v>#NUM!</v>
      </c>
    </row>
    <row r="112" spans="1:5" ht="12.75" hidden="1">
      <c r="A112" s="13">
        <f t="shared" si="14"/>
        <v>0.9500000000000006</v>
      </c>
      <c r="B112" s="14" t="e">
        <f t="shared" si="10"/>
        <v>#NUM!</v>
      </c>
      <c r="C112" s="15" t="e">
        <f t="shared" si="11"/>
        <v>#NUM!</v>
      </c>
      <c r="D112" s="14" t="e">
        <f t="shared" si="12"/>
        <v>#NUM!</v>
      </c>
      <c r="E112" s="14" t="e">
        <f t="shared" si="13"/>
        <v>#NUM!</v>
      </c>
    </row>
    <row r="113" spans="1:5" ht="12.75" hidden="1">
      <c r="A113" s="13">
        <f t="shared" si="14"/>
        <v>0.9600000000000006</v>
      </c>
      <c r="B113" s="14" t="e">
        <f t="shared" si="10"/>
        <v>#NUM!</v>
      </c>
      <c r="C113" s="15" t="e">
        <f t="shared" si="11"/>
        <v>#NUM!</v>
      </c>
      <c r="D113" s="14" t="e">
        <f t="shared" si="12"/>
        <v>#NUM!</v>
      </c>
      <c r="E113" s="14" t="e">
        <f t="shared" si="13"/>
        <v>#NUM!</v>
      </c>
    </row>
    <row r="114" spans="1:5" ht="12.75" hidden="1">
      <c r="A114" s="13">
        <f t="shared" si="14"/>
        <v>0.9700000000000006</v>
      </c>
      <c r="B114" s="14" t="e">
        <f>(NORMSINV($C$6)+NORMSINV($C$7)*SQRT(1-A114))/SQRT(A114)</f>
        <v>#NUM!</v>
      </c>
      <c r="C114" s="15" t="e">
        <f>1-NORMSDIST(B114)</f>
        <v>#NUM!</v>
      </c>
      <c r="D114" s="14" t="e">
        <f t="shared" si="12"/>
        <v>#NUM!</v>
      </c>
      <c r="E114" s="14" t="e">
        <f t="shared" si="13"/>
        <v>#NUM!</v>
      </c>
    </row>
    <row r="115" spans="1:5" ht="12.75" hidden="1">
      <c r="A115" s="13">
        <f t="shared" si="14"/>
        <v>0.9800000000000006</v>
      </c>
      <c r="B115" s="14" t="e">
        <f>(NORMSINV($C$6)+NORMSINV($C$7)*SQRT(1-A115))/SQRT(A115)</f>
        <v>#NUM!</v>
      </c>
      <c r="C115" s="15" t="e">
        <f>1-NORMSDIST(B115)</f>
        <v>#NUM!</v>
      </c>
      <c r="D115" s="14" t="e">
        <f t="shared" si="12"/>
        <v>#NUM!</v>
      </c>
      <c r="E115" s="14" t="e">
        <f t="shared" si="13"/>
        <v>#NUM!</v>
      </c>
    </row>
    <row r="116" spans="1:5" ht="12.75" hidden="1">
      <c r="A116" s="13">
        <f t="shared" si="14"/>
        <v>0.9900000000000007</v>
      </c>
      <c r="B116" s="14" t="e">
        <f>(NORMSINV($C$6)+NORMSINV($C$7)*SQRT(1-A116))/SQRT(A116)</f>
        <v>#NUM!</v>
      </c>
      <c r="C116" s="15" t="e">
        <f>1-NORMSDIST(B116)</f>
        <v>#NUM!</v>
      </c>
      <c r="D116" s="14" t="e">
        <f t="shared" si="12"/>
        <v>#NUM!</v>
      </c>
      <c r="E116" s="14" t="e">
        <f t="shared" si="13"/>
        <v>#NUM!</v>
      </c>
    </row>
    <row r="117" spans="1:5" ht="12.75" hidden="1">
      <c r="A117" s="13">
        <v>0.999999</v>
      </c>
      <c r="B117" s="14" t="e">
        <f>(NORMSINV($C$6)+NORMSINV($C$7)*SQRT(1-A117))/SQRT(A117)</f>
        <v>#NUM!</v>
      </c>
      <c r="C117" s="15" t="e">
        <f>1-NORMSDIST(B117)</f>
        <v>#NUM!</v>
      </c>
      <c r="D117" s="14" t="e">
        <f t="shared" si="12"/>
        <v>#NUM!</v>
      </c>
      <c r="E117" s="14" t="e">
        <f t="shared" si="13"/>
        <v>#NUM!</v>
      </c>
    </row>
    <row r="118" ht="13.5" thickTop="1"/>
    <row r="119" spans="1:3" ht="63.75" customHeight="1">
      <c r="A119" s="24" t="s">
        <v>25</v>
      </c>
      <c r="B119" s="25"/>
      <c r="C119" s="25"/>
    </row>
  </sheetData>
  <sheetProtection password="EBE7" sheet="1"/>
  <mergeCells count="1">
    <mergeCell ref="A119:C119"/>
  </mergeCells>
  <printOptions/>
  <pageMargins left="0.41" right="0.18" top="0.48" bottom="0.4" header="0.5" footer="0.5"/>
  <pageSetup horizontalDpi="200" verticalDpi="2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B1">
      <selection activeCell="F10" sqref="F10"/>
    </sheetView>
  </sheetViews>
  <sheetFormatPr defaultColWidth="9.140625" defaultRowHeight="12.75"/>
  <cols>
    <col min="1" max="1" width="29.421875" style="0" customWidth="1"/>
    <col min="2" max="2" width="25.421875" style="0" customWidth="1"/>
    <col min="3" max="3" width="14.57421875" style="0" customWidth="1"/>
    <col min="4" max="4" width="17.28125" style="0" customWidth="1"/>
    <col min="5" max="5" width="17.421875" style="0" customWidth="1"/>
    <col min="6" max="6" width="17.00390625" style="0" customWidth="1"/>
  </cols>
  <sheetData>
    <row r="1" ht="37.5" customHeight="1"/>
    <row r="2" ht="18.75">
      <c r="A2" s="8" t="s">
        <v>23</v>
      </c>
    </row>
    <row r="3" ht="18.75">
      <c r="A3" s="8" t="s">
        <v>24</v>
      </c>
    </row>
    <row r="5" spans="2:3" ht="38.25">
      <c r="B5" s="8" t="s">
        <v>3</v>
      </c>
      <c r="C5" s="6" t="s">
        <v>4</v>
      </c>
    </row>
    <row r="6" spans="1:3" ht="26.25" thickBot="1">
      <c r="A6" s="7" t="s">
        <v>7</v>
      </c>
      <c r="B6" s="17" t="s">
        <v>0</v>
      </c>
      <c r="C6" s="21">
        <v>0.75</v>
      </c>
    </row>
    <row r="7" spans="1:6" ht="39" thickBot="1">
      <c r="A7" s="7" t="s">
        <v>8</v>
      </c>
      <c r="B7" s="18" t="s">
        <v>18</v>
      </c>
      <c r="C7" s="22">
        <v>0.5</v>
      </c>
      <c r="D7" s="7"/>
      <c r="E7" s="7"/>
      <c r="F7" s="7"/>
    </row>
    <row r="8" spans="1:6" ht="115.5" thickBot="1">
      <c r="A8" s="7" t="s">
        <v>9</v>
      </c>
      <c r="B8" s="18" t="s">
        <v>13</v>
      </c>
      <c r="C8" s="22">
        <v>0.4</v>
      </c>
      <c r="D8" s="16">
        <f>SQRT(C10)</f>
        <v>0.5477225575051661</v>
      </c>
      <c r="E8" s="16">
        <f>C8/D8</f>
        <v>0.7302967433402215</v>
      </c>
      <c r="F8" s="16">
        <f>E8*E8</f>
        <v>0.5333333333333334</v>
      </c>
    </row>
    <row r="9" spans="1:6" ht="78.75" customHeight="1" thickBot="1">
      <c r="A9" s="7" t="s">
        <v>11</v>
      </c>
      <c r="B9" s="18" t="s">
        <v>14</v>
      </c>
      <c r="C9" s="22">
        <v>0.182</v>
      </c>
      <c r="D9" s="16">
        <f>SQRT(C10)</f>
        <v>0.5477225575051661</v>
      </c>
      <c r="E9" s="16">
        <f>C9/D9</f>
        <v>0.3322850182198008</v>
      </c>
      <c r="F9" s="16">
        <f>E9*E9</f>
        <v>0.11041333333333334</v>
      </c>
    </row>
    <row r="10" spans="1:9" ht="77.25" thickBot="1">
      <c r="A10" s="7" t="s">
        <v>10</v>
      </c>
      <c r="B10" s="18" t="s">
        <v>15</v>
      </c>
      <c r="C10" s="22">
        <v>0.3</v>
      </c>
      <c r="G10" s="16"/>
      <c r="H10" s="16"/>
      <c r="I10" s="16"/>
    </row>
    <row r="11" spans="1:6" ht="64.5" thickBot="1">
      <c r="A11" s="7" t="s">
        <v>6</v>
      </c>
      <c r="B11" s="18" t="s">
        <v>16</v>
      </c>
      <c r="C11" s="23">
        <v>400</v>
      </c>
      <c r="D11" s="5"/>
      <c r="E11" s="1"/>
      <c r="F11" s="1"/>
    </row>
    <row r="12" spans="1:6" ht="102.75" thickBot="1">
      <c r="A12" s="7" t="s">
        <v>19</v>
      </c>
      <c r="B12" s="19" t="s">
        <v>17</v>
      </c>
      <c r="C12" s="23">
        <v>600</v>
      </c>
      <c r="D12" s="5"/>
      <c r="E12" s="1"/>
      <c r="F12" s="1"/>
    </row>
    <row r="13" ht="13.5" thickBot="1"/>
    <row r="14" spans="1:5" ht="76.5">
      <c r="A14" s="20"/>
      <c r="B14" s="19" t="s">
        <v>12</v>
      </c>
      <c r="C14" s="19" t="s">
        <v>22</v>
      </c>
      <c r="D14" s="19" t="s">
        <v>20</v>
      </c>
      <c r="E14" s="19" t="s">
        <v>21</v>
      </c>
    </row>
    <row r="15" spans="1:5" ht="25.5">
      <c r="A15" s="6" t="s">
        <v>1</v>
      </c>
      <c r="B15" s="2">
        <f>VLOOKUP(F8,A18:E117,1,TRUE)</f>
        <v>0.5300000000000002</v>
      </c>
      <c r="C15" s="4">
        <f>VLOOKUP(F8,A18:E117,3,TRUE)</f>
        <v>0.17709753345112844</v>
      </c>
      <c r="D15" s="3">
        <f>VLOOKUP(F8,A18:E117,4,TRUE)</f>
        <v>1.067683862126369</v>
      </c>
      <c r="E15" s="3">
        <f>VLOOKUP(F8,A18:E117,5,TRUE)</f>
        <v>-0.22977714391979534</v>
      </c>
    </row>
    <row r="16" spans="1:5" ht="25.5">
      <c r="A16" s="6" t="s">
        <v>5</v>
      </c>
      <c r="B16" s="2">
        <f>VLOOKUP(F9,A18:E117,1,TRUE)</f>
        <v>0.10999999999999999</v>
      </c>
      <c r="C16" s="4">
        <f>VLOOKUP(F9,A18:E117,3,TRUE)</f>
        <v>0.020992786761164117</v>
      </c>
      <c r="D16" s="3">
        <f>VLOOKUP(F9,A18:E117,4,TRUE)</f>
        <v>0.7970065082157085</v>
      </c>
      <c r="E16" s="3">
        <f>VLOOKUP(F9,A18:E117,5,TRUE)</f>
        <v>-0.01709015771076921</v>
      </c>
    </row>
    <row r="17" spans="1:5" ht="13.5" thickBot="1">
      <c r="A17" s="9" t="s">
        <v>2</v>
      </c>
      <c r="B17" s="10">
        <f>(C15*C11)+(C16*C12)</f>
        <v>83.43468543714985</v>
      </c>
      <c r="C17" s="11"/>
      <c r="D17" s="12"/>
      <c r="E17" s="11"/>
    </row>
    <row r="18" spans="1:5" ht="13.5" hidden="1" thickTop="1">
      <c r="A18" s="13">
        <v>0.01</v>
      </c>
      <c r="B18" s="14">
        <f aca="true" t="shared" si="0" ref="B18:B49">(NORMSINV($C$6)+NORMSINV($C$7)*SQRT(1-A18))/SQRT(A18)</f>
        <v>6.744897501960814</v>
      </c>
      <c r="C18" s="15">
        <f aca="true" t="shared" si="1" ref="C18:C49">1-NORMSDIST(B18)</f>
        <v>7.656764111629855E-12</v>
      </c>
      <c r="D18" s="14">
        <f aca="true" t="shared" si="2" ref="D18:D49">SQRT(A18)*(EXP(-0.5*(B18^2))/SQRT(2*PI()))/(1-NORMSDIST(B18))</f>
        <v>0.6887250659805219</v>
      </c>
      <c r="E18" s="14">
        <f aca="true" t="shared" si="3" ref="E18:E49">-SQRT(A18)*(EXP(-0.5*(B18^2))/SQRT(2*PI()))/(1-NORMSDIST(-B18))</f>
        <v>-5.273405368019941E-12</v>
      </c>
    </row>
    <row r="19" spans="1:5" ht="12.75" hidden="1">
      <c r="A19" s="13">
        <f aca="true" t="shared" si="4" ref="A19:A50">A18+0.01</f>
        <v>0.02</v>
      </c>
      <c r="B19" s="14">
        <f t="shared" si="0"/>
        <v>4.769362762044697</v>
      </c>
      <c r="C19" s="15">
        <f t="shared" si="1"/>
        <v>9.240479785788125E-07</v>
      </c>
      <c r="D19" s="14">
        <f t="shared" si="2"/>
        <v>0.701974098666052</v>
      </c>
      <c r="E19" s="14">
        <f t="shared" si="3"/>
        <v>-6.486583462784829E-07</v>
      </c>
    </row>
    <row r="20" spans="1:5" ht="12.75" hidden="1">
      <c r="A20" s="13">
        <f t="shared" si="4"/>
        <v>0.03</v>
      </c>
      <c r="B20" s="14">
        <f t="shared" si="0"/>
        <v>3.8941683884135108</v>
      </c>
      <c r="C20" s="15">
        <f t="shared" si="1"/>
        <v>4.9268093171406235E-05</v>
      </c>
      <c r="D20" s="14">
        <f t="shared" si="2"/>
        <v>0.7144392449762356</v>
      </c>
      <c r="E20" s="14">
        <f t="shared" si="3"/>
        <v>-3.5200793562775254E-05</v>
      </c>
    </row>
    <row r="21" spans="1:5" ht="12.75" hidden="1">
      <c r="A21" s="13">
        <f t="shared" si="4"/>
        <v>0.04</v>
      </c>
      <c r="B21" s="14">
        <f t="shared" si="0"/>
        <v>3.372448750980407</v>
      </c>
      <c r="C21" s="15">
        <f t="shared" si="1"/>
        <v>0.00037251475159572056</v>
      </c>
      <c r="D21" s="14">
        <f t="shared" si="2"/>
        <v>0.7262595542535241</v>
      </c>
      <c r="E21" s="14">
        <f t="shared" si="3"/>
        <v>-0.0002706432160371634</v>
      </c>
    </row>
    <row r="22" spans="1:5" ht="12.75" hidden="1">
      <c r="A22" s="13">
        <f t="shared" si="4"/>
        <v>0.05</v>
      </c>
      <c r="B22" s="14">
        <f t="shared" si="0"/>
        <v>3.0164098631305807</v>
      </c>
      <c r="C22" s="15">
        <f t="shared" si="1"/>
        <v>0.0012789362697787077</v>
      </c>
      <c r="D22" s="14">
        <f t="shared" si="2"/>
        <v>0.7375345714039782</v>
      </c>
      <c r="E22" s="14">
        <f t="shared" si="3"/>
        <v>-0.0009444676274886688</v>
      </c>
    </row>
    <row r="23" spans="1:5" ht="12.75" hidden="1">
      <c r="A23" s="13">
        <f t="shared" si="4"/>
        <v>0.060000000000000005</v>
      </c>
      <c r="B23" s="14">
        <f t="shared" si="0"/>
        <v>2.7535928745294824</v>
      </c>
      <c r="C23" s="15">
        <f t="shared" si="1"/>
        <v>0.0029472521518965067</v>
      </c>
      <c r="D23" s="14">
        <f t="shared" si="2"/>
        <v>0.748339344879781</v>
      </c>
      <c r="E23" s="14">
        <f t="shared" si="3"/>
        <v>-0.0022120642556834533</v>
      </c>
    </row>
    <row r="24" spans="1:5" ht="12.75" hidden="1">
      <c r="A24" s="13">
        <f t="shared" si="4"/>
        <v>0.07</v>
      </c>
      <c r="B24" s="14">
        <f t="shared" si="0"/>
        <v>2.5493316298298723</v>
      </c>
      <c r="C24" s="15">
        <f t="shared" si="1"/>
        <v>0.00539648064049858</v>
      </c>
      <c r="D24" s="14">
        <f t="shared" si="2"/>
        <v>0.7587323794765574</v>
      </c>
      <c r="E24" s="14">
        <f t="shared" si="3"/>
        <v>-0.0041167002905855435</v>
      </c>
    </row>
    <row r="25" spans="1:5" ht="12.75" hidden="1">
      <c r="A25" s="13">
        <f t="shared" si="4"/>
        <v>0.08</v>
      </c>
      <c r="B25" s="14">
        <f t="shared" si="0"/>
        <v>2.3846813810223484</v>
      </c>
      <c r="C25" s="15">
        <f t="shared" si="1"/>
        <v>0.008546959528944464</v>
      </c>
      <c r="D25" s="14">
        <f t="shared" si="2"/>
        <v>0.768760478082387</v>
      </c>
      <c r="E25" s="14">
        <f t="shared" si="3"/>
        <v>-0.006627207165051789</v>
      </c>
    </row>
    <row r="26" spans="1:5" ht="12.75" hidden="1">
      <c r="A26" s="13">
        <f t="shared" si="4"/>
        <v>0.09</v>
      </c>
      <c r="B26" s="14">
        <f t="shared" si="0"/>
        <v>2.2482991673202717</v>
      </c>
      <c r="C26" s="15">
        <f t="shared" si="1"/>
        <v>0.012278559892577423</v>
      </c>
      <c r="D26" s="14">
        <f t="shared" si="2"/>
        <v>0.7784618645720821</v>
      </c>
      <c r="E26" s="14">
        <f t="shared" si="3"/>
        <v>-0.009677212866004259</v>
      </c>
    </row>
    <row r="27" spans="1:5" ht="12.75" hidden="1">
      <c r="A27" s="13">
        <f t="shared" si="4"/>
        <v>0.09999999999999999</v>
      </c>
      <c r="B27" s="14">
        <f t="shared" si="0"/>
        <v>2.132923869057619</v>
      </c>
      <c r="C27" s="15">
        <f t="shared" si="1"/>
        <v>0.01646548597161579</v>
      </c>
      <c r="D27" s="14">
        <f t="shared" si="2"/>
        <v>0.7878682904890021</v>
      </c>
      <c r="E27" s="14">
        <f t="shared" si="3"/>
        <v>-0.013189810931386587</v>
      </c>
    </row>
    <row r="28" spans="1:5" ht="12.75" hidden="1">
      <c r="A28" s="13">
        <f t="shared" si="4"/>
        <v>0.10999999999999999</v>
      </c>
      <c r="B28" s="14">
        <f t="shared" si="0"/>
        <v>2.0336631148554045</v>
      </c>
      <c r="C28" s="15">
        <f t="shared" si="1"/>
        <v>0.020992786761164117</v>
      </c>
      <c r="D28" s="14">
        <f t="shared" si="2"/>
        <v>0.7970065082157085</v>
      </c>
      <c r="E28" s="14">
        <f t="shared" si="3"/>
        <v>-0.01709015771076921</v>
      </c>
    </row>
    <row r="29" spans="1:5" ht="12.75" hidden="1">
      <c r="A29" s="13">
        <f t="shared" si="4"/>
        <v>0.11999999999999998</v>
      </c>
      <c r="B29" s="14">
        <f t="shared" si="0"/>
        <v>1.9470841942067556</v>
      </c>
      <c r="C29" s="15">
        <f t="shared" si="1"/>
        <v>0.025762320804053607</v>
      </c>
      <c r="D29" s="14">
        <f t="shared" si="2"/>
        <v>0.8058993320390472</v>
      </c>
      <c r="E29" s="14">
        <f t="shared" si="3"/>
        <v>-0.021310854190014</v>
      </c>
    </row>
    <row r="30" spans="1:5" ht="12.75" hidden="1">
      <c r="A30" s="13">
        <f t="shared" si="4"/>
        <v>0.12999999999999998</v>
      </c>
      <c r="B30" s="14">
        <f t="shared" si="0"/>
        <v>1.870697983928361</v>
      </c>
      <c r="C30" s="15">
        <f t="shared" si="1"/>
        <v>0.03069347721198923</v>
      </c>
      <c r="D30" s="14">
        <f t="shared" si="2"/>
        <v>0.8145664215698427</v>
      </c>
      <c r="E30" s="14">
        <f t="shared" si="3"/>
        <v>-0.02579357025906813</v>
      </c>
    </row>
    <row r="31" spans="1:5" ht="12.75" hidden="1">
      <c r="A31" s="13">
        <f t="shared" si="4"/>
        <v>0.13999999999999999</v>
      </c>
      <c r="B31" s="14">
        <f t="shared" si="0"/>
        <v>1.8026496829460563</v>
      </c>
      <c r="C31" s="15">
        <f t="shared" si="1"/>
        <v>0.03572162454198646</v>
      </c>
      <c r="D31" s="14">
        <f t="shared" si="2"/>
        <v>0.8230248725142977</v>
      </c>
      <c r="E31" s="14">
        <f t="shared" si="3"/>
        <v>-0.03048889846846113</v>
      </c>
    </row>
    <row r="32" spans="1:5" ht="12.75" hidden="1">
      <c r="A32" s="13">
        <f t="shared" si="4"/>
        <v>0.15</v>
      </c>
      <c r="B32" s="14">
        <f t="shared" si="0"/>
        <v>1.7415250464646828</v>
      </c>
      <c r="C32" s="15">
        <f t="shared" si="1"/>
        <v>0.040795793434542205</v>
      </c>
      <c r="D32" s="14">
        <f t="shared" si="2"/>
        <v>0.8312896703698935</v>
      </c>
      <c r="E32" s="14">
        <f t="shared" si="3"/>
        <v>-0.035355476388191344</v>
      </c>
    </row>
    <row r="33" spans="1:5" ht="12.75" hidden="1">
      <c r="A33" s="13">
        <f t="shared" si="4"/>
        <v>0.16</v>
      </c>
      <c r="B33" s="14">
        <f t="shared" si="0"/>
        <v>1.6862243754902035</v>
      </c>
      <c r="C33" s="15">
        <f t="shared" si="1"/>
        <v>0.04587629531723114</v>
      </c>
      <c r="D33" s="14">
        <f t="shared" si="2"/>
        <v>0.839374044443634</v>
      </c>
      <c r="E33" s="14">
        <f t="shared" si="3"/>
        <v>-0.04035888779989796</v>
      </c>
    </row>
    <row r="34" spans="1:5" ht="12.75" hidden="1">
      <c r="A34" s="13">
        <f t="shared" si="4"/>
        <v>0.17</v>
      </c>
      <c r="B34" s="14">
        <f t="shared" si="0"/>
        <v>1.635877931444067</v>
      </c>
      <c r="C34" s="15">
        <f t="shared" si="1"/>
        <v>0.05093256877473351</v>
      </c>
      <c r="D34" s="14">
        <f t="shared" si="2"/>
        <v>0.8472897479963934</v>
      </c>
      <c r="E34" s="14">
        <f t="shared" si="3"/>
        <v>-0.045470576633568974</v>
      </c>
    </row>
    <row r="35" spans="1:5" ht="12.75" hidden="1">
      <c r="A35" s="13">
        <f t="shared" si="4"/>
        <v>0.18000000000000002</v>
      </c>
      <c r="B35" s="14">
        <f t="shared" si="0"/>
        <v>1.5897875873482321</v>
      </c>
      <c r="C35" s="15">
        <f t="shared" si="1"/>
        <v>0.05594134636179615</v>
      </c>
      <c r="D35" s="14">
        <f t="shared" si="2"/>
        <v>0.8550472827110821</v>
      </c>
      <c r="E35" s="14">
        <f t="shared" si="3"/>
        <v>-0.0506668690695402</v>
      </c>
    </row>
    <row r="36" spans="1:5" ht="12.75" hidden="1">
      <c r="A36" s="13">
        <f t="shared" si="4"/>
        <v>0.19000000000000003</v>
      </c>
      <c r="B36" s="14">
        <f t="shared" si="0"/>
        <v>1.547385610294059</v>
      </c>
      <c r="C36" s="15">
        <f t="shared" si="1"/>
        <v>0.060885144504956745</v>
      </c>
      <c r="D36" s="14">
        <f t="shared" si="2"/>
        <v>0.8626560805686955</v>
      </c>
      <c r="E36" s="14">
        <f t="shared" si="3"/>
        <v>-0.05592813255607355</v>
      </c>
    </row>
    <row r="37" spans="1:5" ht="12.75" hidden="1">
      <c r="A37" s="13">
        <f t="shared" si="4"/>
        <v>0.20000000000000004</v>
      </c>
      <c r="B37" s="14">
        <f t="shared" si="0"/>
        <v>1.5082049315652901</v>
      </c>
      <c r="C37" s="15">
        <f t="shared" si="1"/>
        <v>0.06575104275931554</v>
      </c>
      <c r="D37" s="14">
        <f t="shared" si="2"/>
        <v>0.8701246527030801</v>
      </c>
      <c r="E37" s="14">
        <f t="shared" si="3"/>
        <v>-0.0612380702193021</v>
      </c>
    </row>
    <row r="38" spans="1:5" ht="12.75" hidden="1">
      <c r="A38" s="13">
        <f t="shared" si="4"/>
        <v>0.21000000000000005</v>
      </c>
      <c r="B38" s="14">
        <f t="shared" si="0"/>
        <v>1.471857302735904</v>
      </c>
      <c r="C38" s="15">
        <f t="shared" si="1"/>
        <v>0.07052970783137691</v>
      </c>
      <c r="D38" s="14">
        <f t="shared" si="2"/>
        <v>0.8774607123441093</v>
      </c>
      <c r="E38" s="14">
        <f t="shared" si="3"/>
        <v>-0.0665831368647062</v>
      </c>
    </row>
    <row r="39" spans="1:5" ht="12.75" hidden="1">
      <c r="A39" s="13">
        <f t="shared" si="4"/>
        <v>0.22000000000000006</v>
      </c>
      <c r="B39" s="14">
        <f t="shared" si="0"/>
        <v>1.438016979163213</v>
      </c>
      <c r="C39" s="15">
        <f t="shared" si="1"/>
        <v>0.0752146183068706</v>
      </c>
      <c r="D39" s="14">
        <f t="shared" si="2"/>
        <v>0.884671277204988</v>
      </c>
      <c r="E39" s="14">
        <f t="shared" si="3"/>
        <v>-0.07195205910391958</v>
      </c>
    </row>
    <row r="40" spans="1:5" ht="12.75" hidden="1">
      <c r="A40" s="13">
        <f t="shared" si="4"/>
        <v>0.23000000000000007</v>
      </c>
      <c r="B40" s="14">
        <f t="shared" si="0"/>
        <v>1.4064083504963865</v>
      </c>
      <c r="C40" s="15">
        <f t="shared" si="1"/>
        <v>0.07980145103102876</v>
      </c>
      <c r="D40" s="14">
        <f t="shared" si="2"/>
        <v>0.8917627553991784</v>
      </c>
      <c r="E40" s="14">
        <f t="shared" si="3"/>
        <v>-0.07733544237384189</v>
      </c>
    </row>
    <row r="41" spans="1:5" ht="12.75" hidden="1">
      <c r="A41" s="13">
        <f t="shared" si="4"/>
        <v>0.24000000000000007</v>
      </c>
      <c r="B41" s="14">
        <f t="shared" si="0"/>
        <v>1.3767964372647412</v>
      </c>
      <c r="C41" s="15">
        <f t="shared" si="1"/>
        <v>0.08428759633198657</v>
      </c>
      <c r="D41" s="14">
        <f t="shared" si="2"/>
        <v>0.8987410180399499</v>
      </c>
      <c r="E41" s="14">
        <f t="shared" si="3"/>
        <v>-0.08272544942288856</v>
      </c>
    </row>
    <row r="42" spans="1:5" ht="12.75" hidden="1">
      <c r="A42" s="13">
        <f t="shared" si="4"/>
        <v>0.25000000000000006</v>
      </c>
      <c r="B42" s="14">
        <f t="shared" si="0"/>
        <v>1.348979500392163</v>
      </c>
      <c r="C42" s="15">
        <f t="shared" si="1"/>
        <v>0.0886717753261761</v>
      </c>
      <c r="D42" s="14">
        <f t="shared" si="2"/>
        <v>0.9056114609812883</v>
      </c>
      <c r="E42" s="14">
        <f t="shared" si="3"/>
        <v>-0.08811553711033593</v>
      </c>
    </row>
    <row r="43" spans="1:5" ht="12.75" hidden="1">
      <c r="A43" s="13">
        <f t="shared" si="4"/>
        <v>0.26000000000000006</v>
      </c>
      <c r="B43" s="14">
        <f t="shared" si="0"/>
        <v>1.322783229987747</v>
      </c>
      <c r="C43" s="15">
        <f t="shared" si="1"/>
        <v>0.09295373784973249</v>
      </c>
      <c r="D43" s="14">
        <f t="shared" si="2"/>
        <v>0.912379057636609</v>
      </c>
      <c r="E43" s="14">
        <f t="shared" si="3"/>
        <v>-0.09350024059642645</v>
      </c>
    </row>
    <row r="44" spans="1:5" ht="12.75" hidden="1">
      <c r="A44" s="13">
        <f t="shared" si="4"/>
        <v>0.2700000000000001</v>
      </c>
      <c r="B44" s="14">
        <f t="shared" si="0"/>
        <v>1.29805612947117</v>
      </c>
      <c r="C44" s="15">
        <f t="shared" si="1"/>
        <v>0.09713402398615978</v>
      </c>
      <c r="D44" s="14">
        <f t="shared" si="2"/>
        <v>0.9190484044137285</v>
      </c>
      <c r="E44" s="14">
        <f t="shared" si="3"/>
        <v>-0.09887499599098473</v>
      </c>
    </row>
    <row r="45" spans="1:5" ht="12.75" hidden="1">
      <c r="A45" s="13">
        <f t="shared" si="4"/>
        <v>0.2800000000000001</v>
      </c>
      <c r="B45" s="14">
        <f t="shared" si="0"/>
        <v>1.2746658149149361</v>
      </c>
      <c r="C45" s="15">
        <f t="shared" si="1"/>
        <v>0.10121377575112389</v>
      </c>
      <c r="D45" s="14">
        <f t="shared" si="2"/>
        <v>0.9256237599987966</v>
      </c>
      <c r="E45" s="14">
        <f t="shared" si="3"/>
        <v>-0.10423599421845219</v>
      </c>
    </row>
    <row r="46" spans="1:5" ht="12.75" hidden="1">
      <c r="A46" s="13">
        <f t="shared" si="4"/>
        <v>0.2900000000000001</v>
      </c>
      <c r="B46" s="14">
        <f t="shared" si="0"/>
        <v>1.2524960225961657</v>
      </c>
      <c r="C46" s="15">
        <f t="shared" si="1"/>
        <v>0.10519458836032736</v>
      </c>
      <c r="D46" s="14">
        <f t="shared" si="2"/>
        <v>0.9321090794843317</v>
      </c>
      <c r="E46" s="14">
        <f t="shared" si="3"/>
        <v>-0.10958006025422053</v>
      </c>
    </row>
    <row r="47" spans="1:5" ht="12.75" hidden="1">
      <c r="A47" s="13">
        <f t="shared" si="4"/>
        <v>0.3000000000000001</v>
      </c>
      <c r="B47" s="14">
        <f t="shared" si="0"/>
        <v>1.2314441699613945</v>
      </c>
      <c r="C47" s="15">
        <f t="shared" si="1"/>
        <v>0.10907839277027065</v>
      </c>
      <c r="D47" s="14">
        <f t="shared" si="2"/>
        <v>0.9385080441506358</v>
      </c>
      <c r="E47" s="14">
        <f t="shared" si="3"/>
        <v>-0.11490455302373714</v>
      </c>
    </row>
    <row r="48" spans="1:5" ht="12.75" hidden="1">
      <c r="A48" s="13">
        <f t="shared" si="4"/>
        <v>0.3100000000000001</v>
      </c>
      <c r="B48" s="14">
        <f t="shared" si="0"/>
        <v>1.2114193529793114</v>
      </c>
      <c r="C48" s="15">
        <f t="shared" si="1"/>
        <v>0.11286736296045818</v>
      </c>
      <c r="D48" s="14">
        <f t="shared" si="2"/>
        <v>0.944824087563044</v>
      </c>
      <c r="E48" s="14">
        <f t="shared" si="3"/>
        <v>-0.1202072821721794</v>
      </c>
    </row>
    <row r="49" spans="1:5" ht="12.75" hidden="1">
      <c r="A49" s="13">
        <f t="shared" si="4"/>
        <v>0.3200000000000001</v>
      </c>
      <c r="B49" s="14">
        <f t="shared" si="0"/>
        <v>1.192340690511174</v>
      </c>
      <c r="C49" s="15">
        <f t="shared" si="1"/>
        <v>0.11656384281910293</v>
      </c>
      <c r="D49" s="14">
        <f t="shared" si="2"/>
        <v>0.951060418530753</v>
      </c>
      <c r="E49" s="14">
        <f t="shared" si="3"/>
        <v>-0.12548643864752843</v>
      </c>
    </row>
    <row r="50" spans="1:5" ht="12.75" hidden="1">
      <c r="A50" s="13">
        <f t="shared" si="4"/>
        <v>0.3300000000000001</v>
      </c>
      <c r="B50" s="14">
        <f aca="true" t="shared" si="5" ref="B50:B81">(NORMSINV($C$6)+NORMSINV($C$7)*SQRT(1-A50))/SQRT(A50)</f>
        <v>1.1741359468027803</v>
      </c>
      <c r="C50" s="15">
        <f aca="true" t="shared" si="6" ref="C50:C81">1-NORMSDIST(B50)</f>
        <v>0.12017028858484757</v>
      </c>
      <c r="D50" s="14">
        <f aca="true" t="shared" si="7" ref="D50:D81">SQRT(A50)*(EXP(-0.5*(B50^2))/SQRT(2*PI()))/(1-NORMSDIST(B50))</f>
        <v>0.9572200413793682</v>
      </c>
      <c r="E50" s="14">
        <f aca="true" t="shared" si="8" ref="E50:E81">-SQRT(A50)*(EXP(-0.5*(B50^2))/SQRT(2*PI()))/(1-NORMSDIST(-B50))</f>
        <v>-0.13074053662809434</v>
      </c>
    </row>
    <row r="51" spans="1:5" ht="12.75" hidden="1">
      <c r="A51" s="13">
        <f aca="true" t="shared" si="9" ref="A51:A82">A50+0.01</f>
        <v>0.34000000000000014</v>
      </c>
      <c r="B51" s="14">
        <f t="shared" si="5"/>
        <v>1.1567403785175217</v>
      </c>
      <c r="C51" s="15">
        <f t="shared" si="6"/>
        <v>0.12368922365039192</v>
      </c>
      <c r="D51" s="14">
        <f t="shared" si="7"/>
        <v>0.9633057739139929</v>
      </c>
      <c r="E51" s="14">
        <f t="shared" si="8"/>
        <v>-0.13596836479599117</v>
      </c>
    </row>
    <row r="52" spans="1:5" ht="12.75" hidden="1">
      <c r="A52" s="13">
        <f t="shared" si="9"/>
        <v>0.35000000000000014</v>
      </c>
      <c r="B52" s="14">
        <f t="shared" si="5"/>
        <v>1.140095764297985</v>
      </c>
      <c r="C52" s="15">
        <f t="shared" si="6"/>
        <v>0.12712320320240966</v>
      </c>
      <c r="D52" s="14">
        <f t="shared" si="7"/>
        <v>0.969320263388334</v>
      </c>
      <c r="E52" s="14">
        <f t="shared" si="8"/>
        <v>-0.1411689453345641</v>
      </c>
    </row>
    <row r="53" spans="1:5" ht="12.75" hidden="1">
      <c r="A53" s="13">
        <f t="shared" si="9"/>
        <v>0.36000000000000015</v>
      </c>
      <c r="B53" s="14">
        <f t="shared" si="5"/>
        <v>1.1241495836601356</v>
      </c>
      <c r="C53" s="15">
        <f t="shared" si="6"/>
        <v>0.13047478669653922</v>
      </c>
      <c r="D53" s="14">
        <f t="shared" si="7"/>
        <v>0.9752660007454794</v>
      </c>
      <c r="E53" s="14">
        <f t="shared" si="8"/>
        <v>-0.14634149932952478</v>
      </c>
    </row>
    <row r="54" spans="1:5" ht="12.75" hidden="1">
      <c r="A54" s="13">
        <f t="shared" si="9"/>
        <v>0.37000000000000016</v>
      </c>
      <c r="B54" s="14">
        <f t="shared" si="5"/>
        <v>1.1088543188007918</v>
      </c>
      <c r="C54" s="15">
        <f t="shared" si="6"/>
        <v>0.13374651657842473</v>
      </c>
      <c r="D54" s="14">
        <f t="shared" si="7"/>
        <v>0.9811453333548482</v>
      </c>
      <c r="E54" s="14">
        <f t="shared" si="8"/>
        <v>-0.15148541749589223</v>
      </c>
    </row>
    <row r="55" spans="1:5" ht="12.75" hidden="1">
      <c r="A55" s="13">
        <f t="shared" si="9"/>
        <v>0.38000000000000017</v>
      </c>
      <c r="B55" s="14">
        <f t="shared" si="5"/>
        <v>1.0941668581494133</v>
      </c>
      <c r="C55" s="15">
        <f t="shared" si="6"/>
        <v>0.13694090198643116</v>
      </c>
      <c r="D55" s="14">
        <f t="shared" si="7"/>
        <v>0.9869604764360806</v>
      </c>
      <c r="E55" s="14">
        <f t="shared" si="8"/>
        <v>-0.15660023534795045</v>
      </c>
    </row>
    <row r="56" spans="1:5" ht="12.75" hidden="1">
      <c r="A56" s="13">
        <f t="shared" si="9"/>
        <v>0.3900000000000002</v>
      </c>
      <c r="B56" s="14">
        <f t="shared" si="5"/>
        <v>1.0800479845935291</v>
      </c>
      <c r="C56" s="15">
        <f t="shared" si="6"/>
        <v>0.14006040642797168</v>
      </c>
      <c r="D56" s="14">
        <f t="shared" si="7"/>
        <v>0.9927135233324674</v>
      </c>
      <c r="E56" s="14">
        <f t="shared" si="8"/>
        <v>-0.16168561208694154</v>
      </c>
    </row>
    <row r="57" spans="1:5" ht="12.75" hidden="1">
      <c r="A57" s="13">
        <f t="shared" si="9"/>
        <v>0.4000000000000002</v>
      </c>
      <c r="B57" s="14">
        <f t="shared" si="5"/>
        <v>1.0664619345288093</v>
      </c>
      <c r="C57" s="15">
        <f t="shared" si="6"/>
        <v>0.1431074386242015</v>
      </c>
      <c r="D57" s="14">
        <f t="shared" si="7"/>
        <v>0.9984064547732082</v>
      </c>
      <c r="E57" s="14">
        <f t="shared" si="8"/>
        <v>-0.16674131260873715</v>
      </c>
    </row>
    <row r="58" spans="1:5" ht="12.75" hidden="1">
      <c r="A58" s="13">
        <f t="shared" si="9"/>
        <v>0.4100000000000002</v>
      </c>
      <c r="B58" s="14">
        <f t="shared" si="5"/>
        <v>1.053376016434282</v>
      </c>
      <c r="C58" s="15">
        <f t="shared" si="6"/>
        <v>0.1460843458787301</v>
      </c>
      <c r="D58" s="14">
        <f t="shared" si="7"/>
        <v>1.0040411472441506</v>
      </c>
      <c r="E58" s="14">
        <f t="shared" si="8"/>
        <v>-0.17176719213729427</v>
      </c>
    </row>
    <row r="59" spans="1:5" ht="12.75" hidden="1">
      <c r="A59" s="13">
        <f t="shared" si="9"/>
        <v>0.4200000000000002</v>
      </c>
      <c r="B59" s="14">
        <f t="shared" si="5"/>
        <v>1.040760279703499</v>
      </c>
      <c r="C59" s="15">
        <f t="shared" si="6"/>
        <v>0.14899340945393158</v>
      </c>
      <c r="D59" s="14">
        <f t="shared" si="7"/>
        <v>1.009619380570236</v>
      </c>
      <c r="E59" s="14">
        <f t="shared" si="8"/>
        <v>-0.17676318307405958</v>
      </c>
    </row>
    <row r="60" spans="1:5" ht="12.75" hidden="1">
      <c r="A60" s="13">
        <f t="shared" si="9"/>
        <v>0.4300000000000002</v>
      </c>
      <c r="B60" s="14">
        <f t="shared" si="5"/>
        <v>1.0285872260889806</v>
      </c>
      <c r="C60" s="15">
        <f t="shared" si="6"/>
        <v>0.15183684154039445</v>
      </c>
      <c r="D60" s="14">
        <f t="shared" si="7"/>
        <v>1.0151428447989688</v>
      </c>
      <c r="E60" s="14">
        <f t="shared" si="8"/>
        <v>-0.18172928372241612</v>
      </c>
    </row>
    <row r="61" spans="1:5" ht="12.75" hidden="1">
      <c r="A61" s="13">
        <f t="shared" si="9"/>
        <v>0.4400000000000002</v>
      </c>
      <c r="B61" s="14">
        <f t="shared" si="5"/>
        <v>1.0168315574277018</v>
      </c>
      <c r="C61" s="15">
        <f t="shared" si="6"/>
        <v>0.15461678348649754</v>
      </c>
      <c r="D61" s="14">
        <f t="shared" si="7"/>
        <v>1.0206131464624868</v>
      </c>
      <c r="E61" s="14">
        <f t="shared" si="8"/>
        <v>-0.1866655486027654</v>
      </c>
    </row>
    <row r="62" spans="1:5" ht="12.75" hidden="1">
      <c r="A62" s="13">
        <f t="shared" si="9"/>
        <v>0.45000000000000023</v>
      </c>
      <c r="B62" s="14">
        <f t="shared" si="5"/>
        <v>1.00546995437686</v>
      </c>
      <c r="C62" s="15">
        <f t="shared" si="6"/>
        <v>0.1573353050203098</v>
      </c>
      <c r="D62" s="14">
        <f t="shared" si="7"/>
        <v>1.0260318142857385</v>
      </c>
      <c r="E62" s="14">
        <f t="shared" si="8"/>
        <v>-0.19157208012028948</v>
      </c>
    </row>
    <row r="63" spans="1:5" ht="12.75" hidden="1">
      <c r="A63" s="13">
        <f t="shared" si="9"/>
        <v>0.46000000000000024</v>
      </c>
      <c r="B63" s="14">
        <f t="shared" si="5"/>
        <v>0.9944808817533813</v>
      </c>
      <c r="C63" s="15">
        <f t="shared" si="6"/>
        <v>0.15999440424830536</v>
      </c>
      <c r="D63" s="14">
        <f t="shared" si="7"/>
        <v>1.0314003043998121</v>
      </c>
      <c r="E63" s="14">
        <f t="shared" si="8"/>
        <v>-0.19644902138574336</v>
      </c>
    </row>
    <row r="64" spans="1:5" ht="12.75" hidden="1">
      <c r="A64" s="13">
        <f t="shared" si="9"/>
        <v>0.47000000000000025</v>
      </c>
      <c r="B64" s="14">
        <f t="shared" si="5"/>
        <v>0.9838444167776843</v>
      </c>
      <c r="C64" s="15">
        <f t="shared" si="6"/>
        <v>0.16259600825743759</v>
      </c>
      <c r="D64" s="14">
        <f t="shared" si="7"/>
        <v>1.036720005112068</v>
      </c>
      <c r="E64" s="14">
        <f t="shared" si="8"/>
        <v>-0.20129655002131136</v>
      </c>
    </row>
    <row r="65" spans="1:5" ht="12.75" hidden="1">
      <c r="A65" s="13">
        <f t="shared" si="9"/>
        <v>0.48000000000000026</v>
      </c>
      <c r="B65" s="14">
        <f t="shared" si="5"/>
        <v>0.9735420971033774</v>
      </c>
      <c r="C65" s="15">
        <f t="shared" si="6"/>
        <v>0.16514197418095677</v>
      </c>
      <c r="D65" s="14">
        <f t="shared" si="7"/>
        <v>1.0419922412785034</v>
      </c>
      <c r="E65" s="14">
        <f t="shared" si="8"/>
        <v>-0.2061148728098468</v>
      </c>
    </row>
    <row r="66" spans="1:5" ht="12.75" hidden="1">
      <c r="A66" s="13">
        <f t="shared" si="9"/>
        <v>0.49000000000000027</v>
      </c>
      <c r="B66" s="14">
        <f t="shared" si="5"/>
        <v>0.9635567859944019</v>
      </c>
      <c r="C66" s="15">
        <f t="shared" si="6"/>
        <v>0.1676340906156627</v>
      </c>
      <c r="D66" s="14">
        <f t="shared" si="7"/>
        <v>1.0472182783183144</v>
      </c>
      <c r="E66" s="14">
        <f t="shared" si="8"/>
        <v>-0.21090422106767498</v>
      </c>
    </row>
    <row r="67" spans="1:5" ht="12.75" hidden="1">
      <c r="A67" s="13">
        <f t="shared" si="9"/>
        <v>0.5000000000000002</v>
      </c>
      <c r="B67" s="14">
        <f t="shared" si="5"/>
        <v>0.9538725524089392</v>
      </c>
      <c r="C67" s="15">
        <f t="shared" si="6"/>
        <v>0.17007407930033347</v>
      </c>
      <c r="D67" s="14">
        <f t="shared" si="7"/>
        <v>1.0523993259059532</v>
      </c>
      <c r="E67" s="14">
        <f t="shared" si="8"/>
        <v>-0.21566484663938812</v>
      </c>
    </row>
    <row r="68" spans="1:5" ht="12.75" hidden="1">
      <c r="A68" s="13">
        <f t="shared" si="9"/>
        <v>0.5100000000000002</v>
      </c>
      <c r="B68" s="14">
        <f t="shared" si="5"/>
        <v>0.9444745640806</v>
      </c>
      <c r="C68" s="15">
        <f t="shared" si="6"/>
        <v>0.17246359698289426</v>
      </c>
      <c r="D68" s="14">
        <f t="shared" si="7"/>
        <v>1.0575365413719569</v>
      </c>
      <c r="E68" s="14">
        <f t="shared" si="8"/>
        <v>-0.22039701842830836</v>
      </c>
    </row>
    <row r="69" spans="1:5" ht="12.75" hidden="1">
      <c r="A69" s="13">
        <f t="shared" si="9"/>
        <v>0.5200000000000002</v>
      </c>
      <c r="B69" s="14">
        <f t="shared" si="5"/>
        <v>0.9353489919641802</v>
      </c>
      <c r="C69" s="15">
        <f t="shared" si="6"/>
        <v>0.1748042374183425</v>
      </c>
      <c r="D69" s="14">
        <f t="shared" si="7"/>
        <v>1.0626310328402175</v>
      </c>
      <c r="E69" s="14">
        <f t="shared" si="8"/>
        <v>-0.22510101938910368</v>
      </c>
    </row>
    <row r="70" spans="1:5" ht="12.75" hidden="1">
      <c r="A70" s="13">
        <f t="shared" si="9"/>
        <v>0.5300000000000002</v>
      </c>
      <c r="B70" s="14">
        <f t="shared" si="5"/>
        <v>0.926482924645441</v>
      </c>
      <c r="C70" s="15">
        <f t="shared" si="6"/>
        <v>0.17709753345112844</v>
      </c>
      <c r="D70" s="14">
        <f t="shared" si="7"/>
        <v>1.067683862126369</v>
      </c>
      <c r="E70" s="14">
        <f t="shared" si="8"/>
        <v>-0.22977714391979534</v>
      </c>
    </row>
    <row r="71" spans="1:5" ht="12.75" hidden="1">
      <c r="A71" s="13">
        <f t="shared" si="9"/>
        <v>0.5400000000000003</v>
      </c>
      <c r="B71" s="14">
        <f t="shared" si="5"/>
        <v>0.9178642915098274</v>
      </c>
      <c r="C71" s="15">
        <f t="shared" si="6"/>
        <v>0.179344959145183</v>
      </c>
      <c r="D71" s="14">
        <f t="shared" si="7"/>
        <v>1.0726960474192295</v>
      </c>
      <c r="E71" s="14">
        <f t="shared" si="8"/>
        <v>-0.23442569559946885</v>
      </c>
    </row>
    <row r="72" spans="1:5" ht="12.75" hidden="1">
      <c r="A72" s="13">
        <f t="shared" si="9"/>
        <v>0.5500000000000003</v>
      </c>
      <c r="B72" s="14">
        <f t="shared" si="5"/>
        <v>0.9094817936301292</v>
      </c>
      <c r="C72" s="15">
        <f t="shared" si="6"/>
        <v>0.18154793193247554</v>
      </c>
      <c r="D72" s="14">
        <f t="shared" si="7"/>
        <v>1.0776685657649026</v>
      </c>
      <c r="E72" s="14">
        <f t="shared" si="8"/>
        <v>-0.23904698522566814</v>
      </c>
    </row>
    <row r="73" spans="1:5" ht="12.75" hidden="1">
      <c r="A73" s="13">
        <f t="shared" si="9"/>
        <v>0.5600000000000003</v>
      </c>
      <c r="B73" s="14">
        <f t="shared" si="5"/>
        <v>0.9013248414730279</v>
      </c>
      <c r="C73" s="15">
        <f t="shared" si="6"/>
        <v>0.18370781475722286</v>
      </c>
      <c r="D73" s="14">
        <f t="shared" si="7"/>
        <v>1.0826023553710669</v>
      </c>
      <c r="E73" s="14">
        <f t="shared" si="8"/>
        <v>-0.2436413291119412</v>
      </c>
    </row>
    <row r="74" spans="1:5" ht="12.75" hidden="1">
      <c r="A74" s="13">
        <f t="shared" si="9"/>
        <v>0.5700000000000003</v>
      </c>
      <c r="B74" s="14">
        <f t="shared" si="5"/>
        <v>0.8933834986434283</v>
      </c>
      <c r="C74" s="15">
        <f t="shared" si="6"/>
        <v>0.18582591819793026</v>
      </c>
      <c r="D74" s="14">
        <f t="shared" si="7"/>
        <v>1.0874983177471906</v>
      </c>
      <c r="E74" s="14">
        <f t="shared" si="8"/>
        <v>-0.24820904761152088</v>
      </c>
    </row>
    <row r="75" spans="1:5" ht="12.75" hidden="1">
      <c r="A75" s="13">
        <f t="shared" si="9"/>
        <v>0.5800000000000003</v>
      </c>
      <c r="B75" s="14">
        <f t="shared" si="5"/>
        <v>0.8856484309869279</v>
      </c>
      <c r="C75" s="15">
        <f t="shared" si="6"/>
        <v>0.18790350255355226</v>
      </c>
      <c r="D75" s="14">
        <f t="shared" si="7"/>
        <v>1.0923573196947465</v>
      </c>
      <c r="E75" s="14">
        <f t="shared" si="8"/>
        <v>-0.25275046383781336</v>
      </c>
    </row>
    <row r="76" spans="1:5" ht="12.75" hidden="1">
      <c r="A76" s="13">
        <f t="shared" si="9"/>
        <v>0.5900000000000003</v>
      </c>
      <c r="B76" s="14">
        <f t="shared" si="5"/>
        <v>0.8781108604575576</v>
      </c>
      <c r="C76" s="15">
        <f t="shared" si="6"/>
        <v>0.18994177988337002</v>
      </c>
      <c r="D76" s="14">
        <f t="shared" si="7"/>
        <v>1.097180195160171</v>
      </c>
      <c r="E76" s="14">
        <f t="shared" si="8"/>
        <v>-0.2572659025563635</v>
      </c>
    </row>
    <row r="77" spans="1:5" ht="12.75" hidden="1">
      <c r="A77" s="13">
        <f t="shared" si="9"/>
        <v>0.6000000000000003</v>
      </c>
      <c r="B77" s="14">
        <f t="shared" si="5"/>
        <v>0.8707625232323412</v>
      </c>
      <c r="C77" s="15">
        <f t="shared" si="6"/>
        <v>0.19194191599287902</v>
      </c>
      <c r="D77" s="14">
        <f t="shared" si="7"/>
        <v>1.1019677469619675</v>
      </c>
      <c r="E77" s="14">
        <f t="shared" si="8"/>
        <v>-0.2617556892263851</v>
      </c>
    </row>
    <row r="78" spans="1:5" ht="12.75" hidden="1">
      <c r="A78" s="13">
        <f t="shared" si="9"/>
        <v>0.6100000000000003</v>
      </c>
      <c r="B78" s="14">
        <f t="shared" si="5"/>
        <v>0.8635956316182466</v>
      </c>
      <c r="C78" s="15">
        <f t="shared" si="6"/>
        <v>0.19390503236013723</v>
      </c>
      <c r="D78" s="14">
        <f t="shared" si="7"/>
        <v>1.1067207484022965</v>
      </c>
      <c r="E78" s="14">
        <f t="shared" si="8"/>
        <v>-0.2662201491728682</v>
      </c>
    </row>
    <row r="79" spans="1:5" ht="12.75" hidden="1">
      <c r="A79" s="13">
        <f t="shared" si="9"/>
        <v>0.6200000000000003</v>
      </c>
      <c r="B79" s="14">
        <f t="shared" si="5"/>
        <v>0.8566028393522909</v>
      </c>
      <c r="C79" s="15">
        <f t="shared" si="6"/>
        <v>0.19583220799876577</v>
      </c>
      <c r="D79" s="14">
        <f t="shared" si="7"/>
        <v>1.111439944772414</v>
      </c>
      <c r="E79" s="14">
        <f t="shared" si="8"/>
        <v>-0.2706596068727832</v>
      </c>
    </row>
    <row r="80" spans="1:5" ht="12.75" hidden="1">
      <c r="A80" s="13">
        <f t="shared" si="9"/>
        <v>0.6300000000000003</v>
      </c>
      <c r="B80" s="14">
        <f t="shared" si="5"/>
        <v>0.8497772099432906</v>
      </c>
      <c r="C80" s="15">
        <f t="shared" si="6"/>
        <v>0.19772448125520026</v>
      </c>
      <c r="D80" s="14">
        <f t="shared" si="7"/>
        <v>1.11612605476036</v>
      </c>
      <c r="E80" s="14">
        <f t="shared" si="8"/>
        <v>-0.27507438534105944</v>
      </c>
    </row>
    <row r="81" spans="1:5" ht="12.75" hidden="1">
      <c r="A81" s="13">
        <f t="shared" si="9"/>
        <v>0.6400000000000003</v>
      </c>
      <c r="B81" s="14">
        <f t="shared" si="5"/>
        <v>0.8431121877451015</v>
      </c>
      <c r="C81" s="15">
        <f t="shared" si="6"/>
        <v>0.199582851538891</v>
      </c>
      <c r="D81" s="14">
        <f t="shared" si="7"/>
        <v>1.1207797717686219</v>
      </c>
      <c r="E81" s="14">
        <f t="shared" si="8"/>
        <v>-0.2794648056038715</v>
      </c>
    </row>
    <row r="82" spans="1:5" ht="12.75" hidden="1">
      <c r="A82" s="13">
        <f t="shared" si="9"/>
        <v>0.6500000000000004</v>
      </c>
      <c r="B82" s="14">
        <f aca="true" t="shared" si="10" ref="B82:B113">(NORMSINV($C$6)+NORMSINV($C$7)*SQRT(1-A82))/SQRT(A82)</f>
        <v>0.8366015714871247</v>
      </c>
      <c r="C82" s="15">
        <f aca="true" t="shared" si="11" ref="C82:C113">1-NORMSDIST(B82)</f>
        <v>0.20140828098504437</v>
      </c>
      <c r="D82" s="14">
        <f aca="true" t="shared" si="12" ref="D82:D117">SQRT(A82)*(EXP(-0.5*(B82^2))/SQRT(2*PI()))/(1-NORMSDIST(B82))</f>
        <v>1.125401765148713</v>
      </c>
      <c r="E82" s="14">
        <f aca="true" t="shared" si="13" ref="E82:E117">-SQRT(A82)*(EXP(-0.5*(B82^2))/SQRT(2*PI()))/(1-NORMSDIST(-B82))</f>
        <v>-0.2838311862483663</v>
      </c>
    </row>
    <row r="83" spans="1:5" ht="12.75" hidden="1">
      <c r="A83" s="13">
        <f aca="true" t="shared" si="14" ref="A83:A116">A82+0.01</f>
        <v>0.6600000000000004</v>
      </c>
      <c r="B83" s="14">
        <f t="shared" si="10"/>
        <v>0.8302394900191333</v>
      </c>
      <c r="C83" s="15">
        <f t="shared" si="11"/>
        <v>0.20320169605019456</v>
      </c>
      <c r="D83" s="14">
        <f t="shared" si="12"/>
        <v>1.1299926813589838</v>
      </c>
      <c r="E83" s="14">
        <f t="shared" si="13"/>
        <v>-0.28817384303935134</v>
      </c>
    </row>
    <row r="84" spans="1:5" ht="12.75" hidden="1">
      <c r="A84" s="13">
        <f t="shared" si="14"/>
        <v>0.6700000000000004</v>
      </c>
      <c r="B84" s="14">
        <f t="shared" si="10"/>
        <v>0.8240203800547837</v>
      </c>
      <c r="C84" s="15">
        <f t="shared" si="11"/>
        <v>0.204963989041425</v>
      </c>
      <c r="D84" s="14">
        <f t="shared" si="12"/>
        <v>1.1345531450514845</v>
      </c>
      <c r="E84" s="14">
        <f t="shared" si="13"/>
        <v>-0.29249308859465395</v>
      </c>
    </row>
    <row r="85" spans="1:5" ht="12.75" hidden="1">
      <c r="A85" s="13">
        <f t="shared" si="14"/>
        <v>0.6800000000000004</v>
      </c>
      <c r="B85" s="14">
        <f t="shared" si="10"/>
        <v>0.8179389657220333</v>
      </c>
      <c r="C85" s="15">
        <f t="shared" si="11"/>
        <v>0.20669601958049488</v>
      </c>
      <c r="D85" s="14">
        <f t="shared" si="12"/>
        <v>1.1390837600930928</v>
      </c>
      <c r="E85" s="14">
        <f t="shared" si="13"/>
        <v>-0.2967892321119088</v>
      </c>
    </row>
    <row r="86" spans="1:5" ht="12.75" hidden="1">
      <c r="A86" s="13">
        <f t="shared" si="14"/>
        <v>0.6900000000000004</v>
      </c>
      <c r="B86" s="14">
        <f t="shared" si="10"/>
        <v>0.811990239749626</v>
      </c>
      <c r="C86" s="15">
        <f t="shared" si="11"/>
        <v>0.20839861600442622</v>
      </c>
      <c r="D86" s="14">
        <f t="shared" si="12"/>
        <v>1.1435851105257482</v>
      </c>
      <c r="E86" s="14">
        <f t="shared" si="13"/>
        <v>-0.30106257914042156</v>
      </c>
    </row>
    <row r="87" spans="1:5" ht="12.75" hidden="1">
      <c r="A87" s="13">
        <f t="shared" si="14"/>
        <v>0.7000000000000004</v>
      </c>
      <c r="B87" s="14">
        <f t="shared" si="10"/>
        <v>0.8061694461371648</v>
      </c>
      <c r="C87" s="15">
        <f t="shared" si="11"/>
        <v>0.21007257670435076</v>
      </c>
      <c r="D87" s="14">
        <f t="shared" si="12"/>
        <v>1.14805776147017</v>
      </c>
      <c r="E87" s="14">
        <f t="shared" si="13"/>
        <v>-0.3053134313925468</v>
      </c>
    </row>
    <row r="88" spans="1:5" ht="12.75" hidden="1">
      <c r="A88" s="13">
        <f t="shared" si="14"/>
        <v>0.7100000000000004</v>
      </c>
      <c r="B88" s="14">
        <f t="shared" si="10"/>
        <v>0.8004720641724632</v>
      </c>
      <c r="C88" s="15">
        <f t="shared" si="11"/>
        <v>0.21171867140457734</v>
      </c>
      <c r="D88" s="14">
        <f t="shared" si="12"/>
        <v>1.1525022599771002</v>
      </c>
      <c r="E88" s="14">
        <f t="shared" si="13"/>
        <v>-0.3095420865896954</v>
      </c>
    </row>
    <row r="89" spans="1:5" ht="12.75" hidden="1">
      <c r="A89" s="13">
        <f t="shared" si="14"/>
        <v>0.7200000000000004</v>
      </c>
      <c r="B89" s="14">
        <f t="shared" si="10"/>
        <v>0.794893793674116</v>
      </c>
      <c r="C89" s="15">
        <f t="shared" si="11"/>
        <v>0.21333764238395903</v>
      </c>
      <c r="D89" s="14">
        <f t="shared" si="12"/>
        <v>1.156919135829737</v>
      </c>
      <c r="E89" s="14">
        <f t="shared" si="13"/>
        <v>-0.3137488383386841</v>
      </c>
    </row>
    <row r="90" spans="1:5" ht="12.75" hidden="1">
      <c r="A90" s="13">
        <f t="shared" si="14"/>
        <v>0.7300000000000004</v>
      </c>
      <c r="B90" s="14">
        <f t="shared" si="10"/>
        <v>0.7894305413498088</v>
      </c>
      <c r="C90" s="15">
        <f t="shared" si="11"/>
        <v>0.21493020564170107</v>
      </c>
      <c r="D90" s="14">
        <f t="shared" si="12"/>
        <v>1.161308902300774</v>
      </c>
      <c r="E90" s="14">
        <f t="shared" si="13"/>
        <v>-0.31793397603465573</v>
      </c>
    </row>
    <row r="91" spans="1:5" ht="12.75" hidden="1">
      <c r="A91" s="13">
        <f t="shared" si="14"/>
        <v>0.7400000000000004</v>
      </c>
      <c r="B91" s="14">
        <f t="shared" si="10"/>
        <v>0.7840784081720297</v>
      </c>
      <c r="C91" s="15">
        <f t="shared" si="11"/>
        <v>0.2164970520097944</v>
      </c>
      <c r="D91" s="14">
        <f t="shared" si="12"/>
        <v>1.1656720568671317</v>
      </c>
      <c r="E91" s="14">
        <f t="shared" si="13"/>
        <v>-0.3220977847872529</v>
      </c>
    </row>
    <row r="92" spans="1:5" ht="12.75" hidden="1">
      <c r="A92" s="13">
        <f t="shared" si="14"/>
        <v>0.7500000000000004</v>
      </c>
      <c r="B92" s="14">
        <f t="shared" si="10"/>
        <v>0.778833677682702</v>
      </c>
      <c r="C92" s="15">
        <f t="shared" si="11"/>
        <v>0.21803884821426178</v>
      </c>
      <c r="D92" s="14">
        <f t="shared" si="12"/>
        <v>1.1700090818852518</v>
      </c>
      <c r="E92" s="14">
        <f t="shared" si="13"/>
        <v>-0.32624054536712727</v>
      </c>
    </row>
    <row r="93" spans="1:5" ht="12.75" hidden="1">
      <c r="A93" s="13">
        <f t="shared" si="14"/>
        <v>0.7600000000000005</v>
      </c>
      <c r="B93" s="14">
        <f t="shared" si="10"/>
        <v>0.7736928051470293</v>
      </c>
      <c r="C93" s="15">
        <f t="shared" si="11"/>
        <v>0.21955623788738787</v>
      </c>
      <c r="D93" s="14">
        <f t="shared" si="12"/>
        <v>1.1743204452296014</v>
      </c>
      <c r="E93" s="14">
        <f t="shared" si="13"/>
        <v>-0.3303625341702081</v>
      </c>
    </row>
    <row r="94" spans="1:5" ht="12.75" hidden="1">
      <c r="A94" s="13">
        <f t="shared" si="14"/>
        <v>0.7700000000000005</v>
      </c>
      <c r="B94" s="14">
        <f t="shared" si="10"/>
        <v>0.7686524074846263</v>
      </c>
      <c r="C94" s="15">
        <f t="shared" si="11"/>
        <v>0.2210498425330817</v>
      </c>
      <c r="D94" s="14">
        <f t="shared" si="12"/>
        <v>1.1786066008967893</v>
      </c>
      <c r="E94" s="14">
        <f t="shared" si="13"/>
        <v>-0.33446402319746693</v>
      </c>
    </row>
    <row r="95" spans="1:5" ht="12.75" hidden="1">
      <c r="A95" s="13">
        <f t="shared" si="14"/>
        <v>0.7800000000000005</v>
      </c>
      <c r="B95" s="14">
        <f t="shared" si="10"/>
        <v>0.7637092539129482</v>
      </c>
      <c r="C95" s="15">
        <f t="shared" si="11"/>
        <v>0.22252026244746403</v>
      </c>
      <c r="D95" s="14">
        <f t="shared" si="12"/>
        <v>1.1828679895775636</v>
      </c>
      <c r="E95" s="14">
        <f t="shared" si="13"/>
        <v>-0.33854528004817336</v>
      </c>
    </row>
    <row r="96" spans="1:5" ht="12.75" hidden="1">
      <c r="A96" s="13">
        <f t="shared" si="14"/>
        <v>0.7900000000000005</v>
      </c>
      <c r="B96" s="14">
        <f t="shared" si="10"/>
        <v>0.7588602572442273</v>
      </c>
      <c r="C96" s="15">
        <f t="shared" si="11"/>
        <v>0.22396807759672854</v>
      </c>
      <c r="D96" s="14">
        <f t="shared" si="12"/>
        <v>1.1871050391987474</v>
      </c>
      <c r="E96" s="14">
        <f t="shared" si="13"/>
        <v>-0.34260656792488114</v>
      </c>
    </row>
    <row r="97" spans="1:5" ht="12.75" hidden="1">
      <c r="A97" s="13">
        <f t="shared" si="14"/>
        <v>0.8000000000000005</v>
      </c>
      <c r="B97" s="14">
        <f t="shared" si="10"/>
        <v>0.7541024657826448</v>
      </c>
      <c r="C97" s="15">
        <f t="shared" si="11"/>
        <v>0.2253938484542608</v>
      </c>
      <c r="D97" s="14">
        <f t="shared" si="12"/>
        <v>1.191318165437014</v>
      </c>
      <c r="E97" s="14">
        <f t="shared" si="13"/>
        <v>-0.3466481456485863</v>
      </c>
    </row>
    <row r="98" spans="1:5" ht="12.75" hidden="1">
      <c r="A98" s="13">
        <f t="shared" si="14"/>
        <v>0.8100000000000005</v>
      </c>
      <c r="B98" s="14">
        <f t="shared" si="10"/>
        <v>0.7494330557734237</v>
      </c>
      <c r="C98" s="15">
        <f t="shared" si="11"/>
        <v>0.22679811679892814</v>
      </c>
      <c r="D98" s="14">
        <f t="shared" si="12"/>
        <v>1.1955077722063046</v>
      </c>
      <c r="E98" s="14">
        <f t="shared" si="13"/>
        <v>-0.3506702676826796</v>
      </c>
    </row>
    <row r="99" spans="1:5" ht="12.75" hidden="1">
      <c r="A99" s="13">
        <f t="shared" si="14"/>
        <v>0.8200000000000005</v>
      </c>
      <c r="B99" s="14">
        <f t="shared" si="10"/>
        <v>0.7448493243599528</v>
      </c>
      <c r="C99" s="15">
        <f t="shared" si="11"/>
        <v>0.22818140647639207</v>
      </c>
      <c r="D99" s="14">
        <f t="shared" si="12"/>
        <v>1.1996742521205015</v>
      </c>
      <c r="E99" s="14">
        <f t="shared" si="13"/>
        <v>-0.3546731841644817</v>
      </c>
    </row>
    <row r="100" spans="1:5" ht="12.75" hidden="1">
      <c r="A100" s="13">
        <f t="shared" si="14"/>
        <v>0.8300000000000005</v>
      </c>
      <c r="B100" s="14">
        <f t="shared" si="10"/>
        <v>0.7403486830090397</v>
      </c>
      <c r="C100" s="15">
        <f t="shared" si="11"/>
        <v>0.22954422412521724</v>
      </c>
      <c r="D100" s="14">
        <f t="shared" si="12"/>
        <v>1.2038179869328898</v>
      </c>
      <c r="E100" s="14">
        <f t="shared" si="13"/>
        <v>-0.3586571409432865</v>
      </c>
    </row>
    <row r="101" spans="1:5" ht="12.75" hidden="1">
      <c r="A101" s="13">
        <f t="shared" si="14"/>
        <v>0.8400000000000005</v>
      </c>
      <c r="B101" s="14">
        <f t="shared" si="10"/>
        <v>0.7359286513679519</v>
      </c>
      <c r="C101" s="15">
        <f t="shared" si="11"/>
        <v>0.230887059869481</v>
      </c>
      <c r="D101" s="14">
        <f t="shared" si="12"/>
        <v>1.2079393479538134</v>
      </c>
      <c r="E101" s="14">
        <f t="shared" si="13"/>
        <v>-0.3626223796239663</v>
      </c>
    </row>
    <row r="102" spans="1:5" ht="12.75" hidden="1">
      <c r="A102" s="13">
        <f t="shared" si="14"/>
        <v>0.8500000000000005</v>
      </c>
      <c r="B102" s="14">
        <f t="shared" si="10"/>
        <v>0.7315868515201349</v>
      </c>
      <c r="C102" s="15">
        <f t="shared" si="11"/>
        <v>0.2322103879795121</v>
      </c>
      <c r="D102" s="14">
        <f t="shared" si="12"/>
        <v>1.2120386964478465</v>
      </c>
      <c r="E102" s="14">
        <f t="shared" si="13"/>
        <v>-0.3665691376153007</v>
      </c>
    </row>
    <row r="103" spans="1:5" ht="12.75" hidden="1">
      <c r="A103" s="13">
        <f t="shared" si="14"/>
        <v>0.8600000000000005</v>
      </c>
      <c r="B103" s="14">
        <f t="shared" si="10"/>
        <v>0.7273210026093787</v>
      </c>
      <c r="C103" s="15">
        <f t="shared" si="11"/>
        <v>0.23351466750231953</v>
      </c>
      <c r="D103" s="14">
        <f t="shared" si="12"/>
        <v>1.216116384011686</v>
      </c>
      <c r="E103" s="14">
        <f t="shared" si="13"/>
        <v>-0.37049764818229103</v>
      </c>
    </row>
    <row r="104" spans="1:5" ht="12.75" hidden="1">
      <c r="A104" s="13">
        <f t="shared" si="14"/>
        <v>0.8700000000000006</v>
      </c>
      <c r="B104" s="14">
        <f t="shared" si="10"/>
        <v>0.7231289158048319</v>
      </c>
      <c r="C104" s="15">
        <f t="shared" si="11"/>
        <v>0.23480034286319562</v>
      </c>
      <c r="D104" s="14">
        <f t="shared" si="12"/>
        <v>1.2201727529339121</v>
      </c>
      <c r="E104" s="14">
        <f t="shared" si="13"/>
        <v>-0.3744081405018078</v>
      </c>
    </row>
    <row r="105" spans="1:5" ht="12.75" hidden="1">
      <c r="A105" s="13">
        <f t="shared" si="14"/>
        <v>0.8800000000000006</v>
      </c>
      <c r="B105" s="14">
        <f t="shared" si="10"/>
        <v>0.7190084895816065</v>
      </c>
      <c r="C105" s="15">
        <f t="shared" si="11"/>
        <v>0.23606784443991513</v>
      </c>
      <c r="D105" s="14">
        <f t="shared" si="12"/>
        <v>1.2242081365376578</v>
      </c>
      <c r="E105" s="14">
        <f t="shared" si="13"/>
        <v>-0.3783008397209954</v>
      </c>
    </row>
    <row r="106" spans="1:5" ht="12.75" hidden="1">
      <c r="A106" s="13">
        <f t="shared" si="14"/>
        <v>0.8900000000000006</v>
      </c>
      <c r="B106" s="14">
        <f t="shared" si="10"/>
        <v>0.7149577052938656</v>
      </c>
      <c r="C106" s="15">
        <f t="shared" si="11"/>
        <v>0.23731758911087708</v>
      </c>
      <c r="D106" s="14">
        <f t="shared" si="12"/>
        <v>1.2282228595071865</v>
      </c>
      <c r="E106" s="14">
        <f t="shared" si="13"/>
        <v>-0.382175967017925</v>
      </c>
    </row>
    <row r="107" spans="1:5" ht="12.75" hidden="1">
      <c r="A107" s="13">
        <f t="shared" si="14"/>
        <v>0.9000000000000006</v>
      </c>
      <c r="B107" s="14">
        <f t="shared" si="10"/>
        <v>0.7109746230192063</v>
      </c>
      <c r="C107" s="15">
        <f t="shared" si="11"/>
        <v>0.2385499807784769</v>
      </c>
      <c r="D107" s="14">
        <f t="shared" si="12"/>
        <v>1.232217238199284</v>
      </c>
      <c r="E107" s="14">
        <f t="shared" si="13"/>
        <v>-0.3860337396640497</v>
      </c>
    </row>
    <row r="108" spans="1:5" ht="12.75" hidden="1">
      <c r="A108" s="13">
        <f t="shared" si="14"/>
        <v>0.9100000000000006</v>
      </c>
      <c r="B108" s="14">
        <f t="shared" si="10"/>
        <v>0.7070573776549066</v>
      </c>
      <c r="C108" s="15">
        <f t="shared" si="11"/>
        <v>0.23976541086893144</v>
      </c>
      <c r="D108" s="14">
        <f t="shared" si="12"/>
        <v>1.2361915809403219</v>
      </c>
      <c r="E108" s="14">
        <f t="shared" si="13"/>
        <v>-0.3898743710880668</v>
      </c>
    </row>
    <row r="109" spans="1:5" ht="12.75" hidden="1">
      <c r="A109" s="13">
        <f t="shared" si="14"/>
        <v>0.9200000000000006</v>
      </c>
      <c r="B109" s="14">
        <f t="shared" si="10"/>
        <v>0.7032041752481931</v>
      </c>
      <c r="C109" s="15">
        <f t="shared" si="11"/>
        <v>0.2409642588097166</v>
      </c>
      <c r="D109" s="14">
        <f t="shared" si="12"/>
        <v>1.2401461883097964</v>
      </c>
      <c r="E109" s="14">
        <f t="shared" si="13"/>
        <v>-0.39369807094084014</v>
      </c>
    </row>
    <row r="110" spans="1:5" ht="12.75" hidden="1">
      <c r="A110" s="13">
        <f t="shared" si="14"/>
        <v>0.9300000000000006</v>
      </c>
      <c r="B110" s="14">
        <f t="shared" si="10"/>
        <v>0.6994132895441278</v>
      </c>
      <c r="C110" s="15">
        <f t="shared" si="11"/>
        <v>0.24214689248572152</v>
      </c>
      <c r="D110" s="14">
        <f t="shared" si="12"/>
        <v>1.2440813534110886</v>
      </c>
      <c r="E110" s="14">
        <f t="shared" si="13"/>
        <v>-0.397505045161077</v>
      </c>
    </row>
    <row r="111" spans="1:5" ht="12.75" hidden="1">
      <c r="A111" s="13">
        <f t="shared" si="14"/>
        <v>0.9400000000000006</v>
      </c>
      <c r="B111" s="14">
        <f t="shared" si="10"/>
        <v>0.6956830587360245</v>
      </c>
      <c r="C111" s="15">
        <f t="shared" si="11"/>
        <v>0.24331366867516757</v>
      </c>
      <c r="D111" s="14">
        <f t="shared" si="12"/>
        <v>1.2479973621301448</v>
      </c>
      <c r="E111" s="14">
        <f t="shared" si="13"/>
        <v>-0.40129549604149434</v>
      </c>
    </row>
    <row r="112" spans="1:5" ht="12.75" hidden="1">
      <c r="A112" s="13">
        <f t="shared" si="14"/>
        <v>0.9500000000000006</v>
      </c>
      <c r="B112" s="14">
        <f t="shared" si="10"/>
        <v>0.6920118824045028</v>
      </c>
      <c r="C112" s="15">
        <f t="shared" si="11"/>
        <v>0.24446493346628695</v>
      </c>
      <c r="D112" s="14">
        <f t="shared" si="12"/>
        <v>1.2518944933827174</v>
      </c>
      <c r="E112" s="14">
        <f t="shared" si="13"/>
        <v>-0.40506962229523585</v>
      </c>
    </row>
    <row r="113" spans="1:5" ht="12.75" hidden="1">
      <c r="A113" s="13">
        <f t="shared" si="14"/>
        <v>0.9600000000000006</v>
      </c>
      <c r="B113" s="14">
        <f t="shared" si="10"/>
        <v>0.6883982186323706</v>
      </c>
      <c r="C113" s="15">
        <f t="shared" si="11"/>
        <v>0.24560102265570105</v>
      </c>
      <c r="D113" s="14">
        <f t="shared" si="12"/>
        <v>1.2557730193508139</v>
      </c>
      <c r="E113" s="14">
        <f t="shared" si="13"/>
        <v>-0.40882761912233934</v>
      </c>
    </row>
    <row r="114" spans="1:5" ht="12.75" hidden="1">
      <c r="A114" s="13">
        <f t="shared" si="14"/>
        <v>0.9700000000000006</v>
      </c>
      <c r="B114" s="14">
        <f>(NORMSINV($C$6)+NORMSINV($C$7)*SQRT(1-A114))/SQRT(A114)</f>
        <v>0.6848405812835239</v>
      </c>
      <c r="C114" s="15">
        <f>1-NORMSDIST(B114)</f>
        <v>0.24672226212939918</v>
      </c>
      <c r="D114" s="14">
        <f t="shared" si="12"/>
        <v>1.2596332057088786</v>
      </c>
      <c r="E114" s="14">
        <f t="shared" si="13"/>
        <v>-0.4125696782760724</v>
      </c>
    </row>
    <row r="115" spans="1:5" ht="12.75" hidden="1">
      <c r="A115" s="13">
        <f t="shared" si="14"/>
        <v>0.9800000000000006</v>
      </c>
      <c r="B115" s="14">
        <f>(NORMSINV($C$6)+NORMSINV($C$7)*SQRT(1-A115))/SQRT(A115)</f>
        <v>0.6813375374349565</v>
      </c>
      <c r="C115" s="15">
        <f>1-NORMSDIST(B115)</f>
        <v>0.24782896822716038</v>
      </c>
      <c r="D115" s="14">
        <f t="shared" si="12"/>
        <v>1.2634753118402946</v>
      </c>
      <c r="E115" s="14">
        <f t="shared" si="13"/>
        <v>-0.41629598812898166</v>
      </c>
    </row>
    <row r="116" spans="1:5" ht="12.75" hidden="1">
      <c r="A116" s="13">
        <f t="shared" si="14"/>
        <v>0.9900000000000007</v>
      </c>
      <c r="B116" s="14">
        <f>(NORMSINV($C$6)+NORMSINV($C$7)*SQRT(1-A116))/SQRT(A116)</f>
        <v>0.6778877049518013</v>
      </c>
      <c r="C116" s="15">
        <f>1-NORMSDIST(B116)</f>
        <v>0.24892144809122807</v>
      </c>
      <c r="D116" s="14">
        <f t="shared" si="12"/>
        <v>1.2672995910446747</v>
      </c>
      <c r="E116" s="14">
        <f t="shared" si="13"/>
        <v>-0.4200067337385211</v>
      </c>
    </row>
    <row r="117" spans="1:5" ht="12.75" hidden="1">
      <c r="A117" s="13">
        <v>0.999999</v>
      </c>
      <c r="B117" s="14">
        <f>(NORMSINV($C$6)+NORMSINV($C$7)*SQRT(1-A117))/SQRT(A117)</f>
        <v>0.6744900874412096</v>
      </c>
      <c r="C117" s="15">
        <f>1-NORMSDIST(B117)</f>
        <v>0.24999989283141122</v>
      </c>
      <c r="D117" s="14">
        <f t="shared" si="12"/>
        <v>1.2711059109372442</v>
      </c>
      <c r="E117" s="14">
        <f t="shared" si="13"/>
        <v>-0.4237017281388908</v>
      </c>
    </row>
    <row r="118" ht="13.5" thickTop="1"/>
    <row r="119" spans="1:3" ht="63.75" customHeight="1">
      <c r="A119" s="24" t="s">
        <v>25</v>
      </c>
      <c r="B119" s="25"/>
      <c r="C119" s="25"/>
    </row>
  </sheetData>
  <sheetProtection password="EBE7" sheet="1"/>
  <mergeCells count="1">
    <mergeCell ref="A119:C119"/>
  </mergeCells>
  <printOptions/>
  <pageMargins left="0.75" right="0.75" top="1" bottom="1" header="0.5" footer="0.5"/>
  <pageSetup horizontalDpi="200" verticalDpi="2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Douglas_O_Staiger</dc:creator>
  <cp:keywords/>
  <dc:description/>
  <cp:lastModifiedBy>John Seo</cp:lastModifiedBy>
  <cp:lastPrinted>2011-04-20T19:46:25Z</cp:lastPrinted>
  <dcterms:created xsi:type="dcterms:W3CDTF">2011-01-18T22:02:43Z</dcterms:created>
  <dcterms:modified xsi:type="dcterms:W3CDTF">2011-04-20T19:46:39Z</dcterms:modified>
  <cp:category/>
  <cp:version/>
  <cp:contentType/>
  <cp:contentStatus/>
</cp:coreProperties>
</file>