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3820"/>
  <bookViews>
    <workbookView xWindow="-15" yWindow="5820" windowWidth="19020" windowHeight="5880" activeTab="8"/>
  </bookViews>
  <sheets>
    <sheet name="AR2 Estimates" sheetId="96" r:id="rId1"/>
    <sheet name="AR2 Residuals" sheetId="98" r:id="rId2"/>
    <sheet name="AR2 NUs" sheetId="101" r:id="rId3"/>
    <sheet name="GMM Estimation AR2" sheetId="95" r:id="rId4"/>
    <sheet name="FedFundsFutures" sheetId="2" r:id="rId5"/>
    <sheet name="CPI" sheetId="37" r:id="rId6"/>
    <sheet name="Unemployment" sheetId="36" r:id="rId7"/>
    <sheet name="BLS" sheetId="84" r:id="rId8"/>
    <sheet name="Treasury Yields" sheetId="94" r:id="rId9"/>
    <sheet name="Corporate Yields" sheetId="102" r:id="rId10"/>
  </sheets>
  <definedNames>
    <definedName name="_DLX1.USE" localSheetId="9">'Corporate Yields'!$A$2:$E$6</definedName>
    <definedName name="_DLX1.USE" localSheetId="8">'Treasury Yields'!$A$2:$F$6</definedName>
    <definedName name="_DLX1.USE">BLS!$A$1:$K$6</definedName>
    <definedName name="_xlnm._FilterDatabase" localSheetId="9" hidden="1">'Corporate Yields'!$B$2:$B$134</definedName>
    <definedName name="_xlnm._FilterDatabase" localSheetId="8" hidden="1">'Treasury Yields'!$A$2:$F$134</definedName>
  </definedNames>
  <calcPr calcId="125725"/>
  <webPublishing codePage="1252"/>
</workbook>
</file>

<file path=xl/calcChain.xml><?xml version="1.0" encoding="utf-8"?>
<calcChain xmlns="http://schemas.openxmlformats.org/spreadsheetml/2006/main">
  <c r="A83" i="101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G2" i="98"/>
  <c r="F2"/>
  <c r="E2"/>
  <c r="D2"/>
  <c r="C2"/>
  <c r="AC10" i="95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8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7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6"/>
  <c r="AE94"/>
  <c r="AD94"/>
  <c r="AB94"/>
  <c r="AA94"/>
  <c r="Z94"/>
  <c r="Y94"/>
  <c r="W94"/>
  <c r="V94"/>
  <c r="U94"/>
  <c r="T94"/>
  <c r="R94"/>
  <c r="Q94"/>
  <c r="P94"/>
  <c r="O94"/>
  <c r="M94"/>
  <c r="L94"/>
  <c r="K94"/>
  <c r="J94"/>
  <c r="H94"/>
  <c r="G94"/>
  <c r="F94"/>
  <c r="E94"/>
  <c r="C94"/>
  <c r="B94"/>
  <c r="AE93"/>
  <c r="AD93"/>
  <c r="AB93"/>
  <c r="AA93"/>
  <c r="Z93"/>
  <c r="Y93"/>
  <c r="W93"/>
  <c r="V93"/>
  <c r="U93"/>
  <c r="T93"/>
  <c r="R93"/>
  <c r="Q93"/>
  <c r="P93"/>
  <c r="O93"/>
  <c r="M93"/>
  <c r="L93"/>
  <c r="K93"/>
  <c r="J93"/>
  <c r="H93"/>
  <c r="I94" s="1"/>
  <c r="G93"/>
  <c r="F93"/>
  <c r="E93"/>
  <c r="C93"/>
  <c r="D94" s="1"/>
  <c r="B93"/>
  <c r="AE92"/>
  <c r="AD92"/>
  <c r="AB92"/>
  <c r="AA92"/>
  <c r="Z92"/>
  <c r="Y92"/>
  <c r="W92"/>
  <c r="V92"/>
  <c r="U92"/>
  <c r="T92"/>
  <c r="R92"/>
  <c r="Q92"/>
  <c r="P92"/>
  <c r="O92"/>
  <c r="M92"/>
  <c r="L92"/>
  <c r="K92"/>
  <c r="J92"/>
  <c r="H92"/>
  <c r="I93" s="1"/>
  <c r="G92"/>
  <c r="F92"/>
  <c r="E92"/>
  <c r="C92"/>
  <c r="D93" s="1"/>
  <c r="B92"/>
  <c r="AE91"/>
  <c r="AD91"/>
  <c r="AB91"/>
  <c r="AA91"/>
  <c r="Z91"/>
  <c r="Y91"/>
  <c r="W91"/>
  <c r="V91"/>
  <c r="U91"/>
  <c r="T91"/>
  <c r="R91"/>
  <c r="Q91"/>
  <c r="P91"/>
  <c r="O91"/>
  <c r="M91"/>
  <c r="L91"/>
  <c r="K91"/>
  <c r="J91"/>
  <c r="H91"/>
  <c r="I92" s="1"/>
  <c r="G91"/>
  <c r="F91"/>
  <c r="E91"/>
  <c r="C91"/>
  <c r="D92" s="1"/>
  <c r="B91"/>
  <c r="AE90"/>
  <c r="AD90"/>
  <c r="AB90"/>
  <c r="AA90"/>
  <c r="Z90"/>
  <c r="Y90"/>
  <c r="W90"/>
  <c r="V90"/>
  <c r="U90"/>
  <c r="T90"/>
  <c r="R90"/>
  <c r="Q90"/>
  <c r="P90"/>
  <c r="O90"/>
  <c r="M90"/>
  <c r="L90"/>
  <c r="K90"/>
  <c r="J90"/>
  <c r="H90"/>
  <c r="I91" s="1"/>
  <c r="G90"/>
  <c r="F90"/>
  <c r="E90"/>
  <c r="C90"/>
  <c r="D91" s="1"/>
  <c r="B90"/>
  <c r="AE89"/>
  <c r="AD89"/>
  <c r="AB89"/>
  <c r="AA89"/>
  <c r="Z89"/>
  <c r="Y89"/>
  <c r="W89"/>
  <c r="V89"/>
  <c r="U89"/>
  <c r="T89"/>
  <c r="R89"/>
  <c r="Q89"/>
  <c r="P89"/>
  <c r="O89"/>
  <c r="M89"/>
  <c r="L89"/>
  <c r="K89"/>
  <c r="J89"/>
  <c r="H89"/>
  <c r="I90" s="1"/>
  <c r="G89"/>
  <c r="F89"/>
  <c r="E89"/>
  <c r="C89"/>
  <c r="D90" s="1"/>
  <c r="B89"/>
  <c r="AE88"/>
  <c r="AD88"/>
  <c r="AB88"/>
  <c r="AA88"/>
  <c r="Z88"/>
  <c r="Y88"/>
  <c r="W88"/>
  <c r="V88"/>
  <c r="U88"/>
  <c r="T88"/>
  <c r="R88"/>
  <c r="Q88"/>
  <c r="P88"/>
  <c r="O88"/>
  <c r="M88"/>
  <c r="L88"/>
  <c r="K88"/>
  <c r="J88"/>
  <c r="H88"/>
  <c r="I89" s="1"/>
  <c r="G88"/>
  <c r="F88"/>
  <c r="E88"/>
  <c r="C88"/>
  <c r="D89" s="1"/>
  <c r="B88"/>
  <c r="AE87"/>
  <c r="AD87"/>
  <c r="AB87"/>
  <c r="AA87"/>
  <c r="Z87"/>
  <c r="Y87"/>
  <c r="W87"/>
  <c r="V87"/>
  <c r="U87"/>
  <c r="T87"/>
  <c r="R87"/>
  <c r="Q87"/>
  <c r="P87"/>
  <c r="O87"/>
  <c r="M87"/>
  <c r="L87"/>
  <c r="K87"/>
  <c r="J87"/>
  <c r="H87"/>
  <c r="I88" s="1"/>
  <c r="G87"/>
  <c r="F87"/>
  <c r="E87"/>
  <c r="C87"/>
  <c r="D88" s="1"/>
  <c r="B87"/>
  <c r="AE86"/>
  <c r="AD86"/>
  <c r="AB86"/>
  <c r="AA86"/>
  <c r="Z86"/>
  <c r="Y86"/>
  <c r="W86"/>
  <c r="V86"/>
  <c r="U86"/>
  <c r="T86"/>
  <c r="R86"/>
  <c r="Q86"/>
  <c r="P86"/>
  <c r="O86"/>
  <c r="M86"/>
  <c r="L86"/>
  <c r="K86"/>
  <c r="J86"/>
  <c r="H86"/>
  <c r="I87" s="1"/>
  <c r="G86"/>
  <c r="F86"/>
  <c r="E86"/>
  <c r="C86"/>
  <c r="D87" s="1"/>
  <c r="B86"/>
  <c r="AE85"/>
  <c r="AD85"/>
  <c r="AB85"/>
  <c r="AA85"/>
  <c r="Z85"/>
  <c r="Y85"/>
  <c r="W85"/>
  <c r="V85"/>
  <c r="U85"/>
  <c r="T85"/>
  <c r="R85"/>
  <c r="Q85"/>
  <c r="P85"/>
  <c r="O85"/>
  <c r="M85"/>
  <c r="L85"/>
  <c r="K85"/>
  <c r="J85"/>
  <c r="H85"/>
  <c r="I86" s="1"/>
  <c r="G85"/>
  <c r="F85"/>
  <c r="E85"/>
  <c r="C85"/>
  <c r="D86" s="1"/>
  <c r="B85"/>
  <c r="AE84"/>
  <c r="AD84"/>
  <c r="AB84"/>
  <c r="AA84"/>
  <c r="Z84"/>
  <c r="Y84"/>
  <c r="W84"/>
  <c r="V84"/>
  <c r="U84"/>
  <c r="T84"/>
  <c r="R84"/>
  <c r="Q84"/>
  <c r="P84"/>
  <c r="O84"/>
  <c r="M84"/>
  <c r="L84"/>
  <c r="K84"/>
  <c r="J84"/>
  <c r="H84"/>
  <c r="I85" s="1"/>
  <c r="G84"/>
  <c r="F84"/>
  <c r="E84"/>
  <c r="C84"/>
  <c r="D85" s="1"/>
  <c r="B84"/>
  <c r="AE83"/>
  <c r="AD83"/>
  <c r="AB83"/>
  <c r="AA83"/>
  <c r="Z83"/>
  <c r="Y83"/>
  <c r="W83"/>
  <c r="V83"/>
  <c r="U83"/>
  <c r="T83"/>
  <c r="R83"/>
  <c r="Q83"/>
  <c r="P83"/>
  <c r="O83"/>
  <c r="M83"/>
  <c r="L83"/>
  <c r="K83"/>
  <c r="J83"/>
  <c r="H83"/>
  <c r="I84" s="1"/>
  <c r="G83"/>
  <c r="F83"/>
  <c r="E83"/>
  <c r="C83"/>
  <c r="D84" s="1"/>
  <c r="B83"/>
  <c r="AE82"/>
  <c r="AD82"/>
  <c r="AB82"/>
  <c r="AA82"/>
  <c r="Z82"/>
  <c r="Y82"/>
  <c r="W82"/>
  <c r="V82"/>
  <c r="U82"/>
  <c r="T82"/>
  <c r="R82"/>
  <c r="Q82"/>
  <c r="P82"/>
  <c r="O82"/>
  <c r="M82"/>
  <c r="L82"/>
  <c r="K82"/>
  <c r="J82"/>
  <c r="H82"/>
  <c r="I83" s="1"/>
  <c r="G82"/>
  <c r="F82"/>
  <c r="E82"/>
  <c r="C82"/>
  <c r="D83" s="1"/>
  <c r="B82"/>
  <c r="AE81"/>
  <c r="AD81"/>
  <c r="AB81"/>
  <c r="AA81"/>
  <c r="Z81"/>
  <c r="Y81"/>
  <c r="W81"/>
  <c r="V81"/>
  <c r="U81"/>
  <c r="T81"/>
  <c r="R81"/>
  <c r="Q81"/>
  <c r="P81"/>
  <c r="O81"/>
  <c r="M81"/>
  <c r="L81"/>
  <c r="K81"/>
  <c r="J81"/>
  <c r="H81"/>
  <c r="I82" s="1"/>
  <c r="G81"/>
  <c r="F81"/>
  <c r="E81"/>
  <c r="C81"/>
  <c r="D82" s="1"/>
  <c r="B81"/>
  <c r="AE80"/>
  <c r="AD80"/>
  <c r="AB80"/>
  <c r="AA80"/>
  <c r="Z80"/>
  <c r="Y80"/>
  <c r="W80"/>
  <c r="V80"/>
  <c r="U80"/>
  <c r="T80"/>
  <c r="R80"/>
  <c r="Q80"/>
  <c r="P80"/>
  <c r="O80"/>
  <c r="M80"/>
  <c r="L80"/>
  <c r="K80"/>
  <c r="J80"/>
  <c r="H80"/>
  <c r="I81" s="1"/>
  <c r="G80"/>
  <c r="F80"/>
  <c r="E80"/>
  <c r="C80"/>
  <c r="D81" s="1"/>
  <c r="B80"/>
  <c r="AE79"/>
  <c r="AD79"/>
  <c r="AB79"/>
  <c r="AA79"/>
  <c r="Z79"/>
  <c r="Y79"/>
  <c r="W79"/>
  <c r="V79"/>
  <c r="U79"/>
  <c r="T79"/>
  <c r="R79"/>
  <c r="Q79"/>
  <c r="P79"/>
  <c r="O79"/>
  <c r="M79"/>
  <c r="L79"/>
  <c r="K79"/>
  <c r="J79"/>
  <c r="H79"/>
  <c r="I80" s="1"/>
  <c r="G79"/>
  <c r="F79"/>
  <c r="E79"/>
  <c r="C79"/>
  <c r="D80" s="1"/>
  <c r="B79"/>
  <c r="AE78"/>
  <c r="AD78"/>
  <c r="AB78"/>
  <c r="AA78"/>
  <c r="Z78"/>
  <c r="Y78"/>
  <c r="W78"/>
  <c r="V78"/>
  <c r="U78"/>
  <c r="T78"/>
  <c r="R78"/>
  <c r="Q78"/>
  <c r="P78"/>
  <c r="O78"/>
  <c r="M78"/>
  <c r="L78"/>
  <c r="K78"/>
  <c r="J78"/>
  <c r="H78"/>
  <c r="I79" s="1"/>
  <c r="G78"/>
  <c r="F78"/>
  <c r="E78"/>
  <c r="C78"/>
  <c r="D79" s="1"/>
  <c r="B78"/>
  <c r="AE77"/>
  <c r="AD77"/>
  <c r="AB77"/>
  <c r="AA77"/>
  <c r="Z77"/>
  <c r="Y77"/>
  <c r="W77"/>
  <c r="V77"/>
  <c r="U77"/>
  <c r="T77"/>
  <c r="R77"/>
  <c r="Q77"/>
  <c r="P77"/>
  <c r="O77"/>
  <c r="M77"/>
  <c r="L77"/>
  <c r="K77"/>
  <c r="J77"/>
  <c r="H77"/>
  <c r="I78" s="1"/>
  <c r="G77"/>
  <c r="F77"/>
  <c r="E77"/>
  <c r="C77"/>
  <c r="D78" s="1"/>
  <c r="B77"/>
  <c r="AE76"/>
  <c r="AD76"/>
  <c r="AB76"/>
  <c r="AA76"/>
  <c r="Z76"/>
  <c r="Y76"/>
  <c r="W76"/>
  <c r="V76"/>
  <c r="U76"/>
  <c r="T76"/>
  <c r="R76"/>
  <c r="Q76"/>
  <c r="P76"/>
  <c r="O76"/>
  <c r="M76"/>
  <c r="L76"/>
  <c r="K76"/>
  <c r="J76"/>
  <c r="H76"/>
  <c r="I77" s="1"/>
  <c r="G76"/>
  <c r="F76"/>
  <c r="E76"/>
  <c r="C76"/>
  <c r="D77" s="1"/>
  <c r="B76"/>
  <c r="AE75"/>
  <c r="AD75"/>
  <c r="AB75"/>
  <c r="AA75"/>
  <c r="Z75"/>
  <c r="Y75"/>
  <c r="W75"/>
  <c r="V75"/>
  <c r="U75"/>
  <c r="T75"/>
  <c r="R75"/>
  <c r="Q75"/>
  <c r="P75"/>
  <c r="O75"/>
  <c r="M75"/>
  <c r="L75"/>
  <c r="K75"/>
  <c r="J75"/>
  <c r="H75"/>
  <c r="I76" s="1"/>
  <c r="G75"/>
  <c r="F75"/>
  <c r="E75"/>
  <c r="C75"/>
  <c r="D76" s="1"/>
  <c r="B75"/>
  <c r="AE74"/>
  <c r="AD74"/>
  <c r="AB74"/>
  <c r="AA74"/>
  <c r="Z74"/>
  <c r="Y74"/>
  <c r="W74"/>
  <c r="V74"/>
  <c r="U74"/>
  <c r="T74"/>
  <c r="R74"/>
  <c r="Q74"/>
  <c r="P74"/>
  <c r="O74"/>
  <c r="M74"/>
  <c r="L74"/>
  <c r="K74"/>
  <c r="J74"/>
  <c r="H74"/>
  <c r="I75" s="1"/>
  <c r="G74"/>
  <c r="F74"/>
  <c r="E74"/>
  <c r="C74"/>
  <c r="D75" s="1"/>
  <c r="B74"/>
  <c r="AE73"/>
  <c r="AD73"/>
  <c r="AB73"/>
  <c r="AA73"/>
  <c r="Z73"/>
  <c r="Y73"/>
  <c r="W73"/>
  <c r="V73"/>
  <c r="U73"/>
  <c r="T73"/>
  <c r="R73"/>
  <c r="Q73"/>
  <c r="P73"/>
  <c r="O73"/>
  <c r="M73"/>
  <c r="L73"/>
  <c r="K73"/>
  <c r="J73"/>
  <c r="H73"/>
  <c r="I74" s="1"/>
  <c r="G73"/>
  <c r="F73"/>
  <c r="E73"/>
  <c r="C73"/>
  <c r="D74" s="1"/>
  <c r="B73"/>
  <c r="AE72"/>
  <c r="AD72"/>
  <c r="AB72"/>
  <c r="AA72"/>
  <c r="Z72"/>
  <c r="Y72"/>
  <c r="W72"/>
  <c r="V72"/>
  <c r="U72"/>
  <c r="T72"/>
  <c r="R72"/>
  <c r="Q72"/>
  <c r="P72"/>
  <c r="O72"/>
  <c r="M72"/>
  <c r="L72"/>
  <c r="K72"/>
  <c r="J72"/>
  <c r="H72"/>
  <c r="I73" s="1"/>
  <c r="G72"/>
  <c r="F72"/>
  <c r="E72"/>
  <c r="C72"/>
  <c r="D73" s="1"/>
  <c r="B72"/>
  <c r="AE71"/>
  <c r="AD71"/>
  <c r="AB71"/>
  <c r="AA71"/>
  <c r="Z71"/>
  <c r="Y71"/>
  <c r="W71"/>
  <c r="V71"/>
  <c r="U71"/>
  <c r="T71"/>
  <c r="R71"/>
  <c r="Q71"/>
  <c r="P71"/>
  <c r="O71"/>
  <c r="M71"/>
  <c r="L71"/>
  <c r="K71"/>
  <c r="J71"/>
  <c r="H71"/>
  <c r="I72" s="1"/>
  <c r="G71"/>
  <c r="F71"/>
  <c r="E71"/>
  <c r="C71"/>
  <c r="D72" s="1"/>
  <c r="B71"/>
  <c r="AE70"/>
  <c r="AD70"/>
  <c r="AB70"/>
  <c r="AA70"/>
  <c r="Z70"/>
  <c r="Y70"/>
  <c r="W70"/>
  <c r="V70"/>
  <c r="U70"/>
  <c r="T70"/>
  <c r="R70"/>
  <c r="Q70"/>
  <c r="P70"/>
  <c r="O70"/>
  <c r="M70"/>
  <c r="L70"/>
  <c r="K70"/>
  <c r="J70"/>
  <c r="H70"/>
  <c r="I71" s="1"/>
  <c r="G70"/>
  <c r="F70"/>
  <c r="E70"/>
  <c r="C70"/>
  <c r="D71" s="1"/>
  <c r="B70"/>
  <c r="AE69"/>
  <c r="AD69"/>
  <c r="AB69"/>
  <c r="AA69"/>
  <c r="Z69"/>
  <c r="Y69"/>
  <c r="W69"/>
  <c r="V69"/>
  <c r="U69"/>
  <c r="T69"/>
  <c r="R69"/>
  <c r="Q69"/>
  <c r="P69"/>
  <c r="O69"/>
  <c r="M69"/>
  <c r="L69"/>
  <c r="K69"/>
  <c r="J69"/>
  <c r="H69"/>
  <c r="I70" s="1"/>
  <c r="G69"/>
  <c r="F69"/>
  <c r="E69"/>
  <c r="C69"/>
  <c r="D70" s="1"/>
  <c r="B69"/>
  <c r="AE68"/>
  <c r="AD68"/>
  <c r="AB68"/>
  <c r="AA68"/>
  <c r="Z68"/>
  <c r="Y68"/>
  <c r="W68"/>
  <c r="V68"/>
  <c r="U68"/>
  <c r="T68"/>
  <c r="R68"/>
  <c r="Q68"/>
  <c r="P68"/>
  <c r="O68"/>
  <c r="M68"/>
  <c r="L68"/>
  <c r="K68"/>
  <c r="J68"/>
  <c r="H68"/>
  <c r="I69" s="1"/>
  <c r="G68"/>
  <c r="F68"/>
  <c r="E68"/>
  <c r="C68"/>
  <c r="D69" s="1"/>
  <c r="B68"/>
  <c r="AE67"/>
  <c r="AD67"/>
  <c r="AB67"/>
  <c r="AA67"/>
  <c r="Z67"/>
  <c r="Y67"/>
  <c r="W67"/>
  <c r="V67"/>
  <c r="U67"/>
  <c r="T67"/>
  <c r="R67"/>
  <c r="Q67"/>
  <c r="P67"/>
  <c r="O67"/>
  <c r="M67"/>
  <c r="L67"/>
  <c r="K67"/>
  <c r="J67"/>
  <c r="H67"/>
  <c r="I68" s="1"/>
  <c r="G67"/>
  <c r="F67"/>
  <c r="E67"/>
  <c r="C67"/>
  <c r="D68" s="1"/>
  <c r="B67"/>
  <c r="AE66"/>
  <c r="AD66"/>
  <c r="AB66"/>
  <c r="AA66"/>
  <c r="Z66"/>
  <c r="Y66"/>
  <c r="W66"/>
  <c r="V66"/>
  <c r="U66"/>
  <c r="T66"/>
  <c r="R66"/>
  <c r="Q66"/>
  <c r="P66"/>
  <c r="O66"/>
  <c r="M66"/>
  <c r="L66"/>
  <c r="K66"/>
  <c r="J66"/>
  <c r="H66"/>
  <c r="I67" s="1"/>
  <c r="G66"/>
  <c r="F66"/>
  <c r="E66"/>
  <c r="C66"/>
  <c r="D67" s="1"/>
  <c r="B66"/>
  <c r="AE65"/>
  <c r="AD65"/>
  <c r="AB65"/>
  <c r="AA65"/>
  <c r="Z65"/>
  <c r="Y65"/>
  <c r="W65"/>
  <c r="V65"/>
  <c r="U65"/>
  <c r="T65"/>
  <c r="R65"/>
  <c r="Q65"/>
  <c r="P65"/>
  <c r="O65"/>
  <c r="M65"/>
  <c r="L65"/>
  <c r="K65"/>
  <c r="J65"/>
  <c r="H65"/>
  <c r="I66" s="1"/>
  <c r="G65"/>
  <c r="F65"/>
  <c r="E65"/>
  <c r="C65"/>
  <c r="D66" s="1"/>
  <c r="B65"/>
  <c r="AE64"/>
  <c r="AD64"/>
  <c r="AB64"/>
  <c r="AA64"/>
  <c r="Z64"/>
  <c r="Y64"/>
  <c r="W64"/>
  <c r="V64"/>
  <c r="U64"/>
  <c r="T64"/>
  <c r="R64"/>
  <c r="Q64"/>
  <c r="P64"/>
  <c r="O64"/>
  <c r="M64"/>
  <c r="L64"/>
  <c r="K64"/>
  <c r="J64"/>
  <c r="H64"/>
  <c r="I65" s="1"/>
  <c r="G64"/>
  <c r="F64"/>
  <c r="E64"/>
  <c r="C64"/>
  <c r="D65" s="1"/>
  <c r="B64"/>
  <c r="AE63"/>
  <c r="AD63"/>
  <c r="AB63"/>
  <c r="AA63"/>
  <c r="Z63"/>
  <c r="Y63"/>
  <c r="W63"/>
  <c r="V63"/>
  <c r="U63"/>
  <c r="T63"/>
  <c r="R63"/>
  <c r="Q63"/>
  <c r="P63"/>
  <c r="O63"/>
  <c r="M63"/>
  <c r="L63"/>
  <c r="K63"/>
  <c r="J63"/>
  <c r="H63"/>
  <c r="I64" s="1"/>
  <c r="G63"/>
  <c r="F63"/>
  <c r="E63"/>
  <c r="C63"/>
  <c r="D64" s="1"/>
  <c r="B63"/>
  <c r="AE62"/>
  <c r="AD62"/>
  <c r="AB62"/>
  <c r="AA62"/>
  <c r="Z62"/>
  <c r="Y62"/>
  <c r="W62"/>
  <c r="V62"/>
  <c r="U62"/>
  <c r="T62"/>
  <c r="R62"/>
  <c r="Q62"/>
  <c r="P62"/>
  <c r="O62"/>
  <c r="M62"/>
  <c r="L62"/>
  <c r="K62"/>
  <c r="J62"/>
  <c r="H62"/>
  <c r="I63" s="1"/>
  <c r="G62"/>
  <c r="F62"/>
  <c r="E62"/>
  <c r="C62"/>
  <c r="D63" s="1"/>
  <c r="B62"/>
  <c r="AE61"/>
  <c r="AD61"/>
  <c r="AB61"/>
  <c r="AA61"/>
  <c r="Z61"/>
  <c r="Y61"/>
  <c r="W61"/>
  <c r="V61"/>
  <c r="U61"/>
  <c r="T61"/>
  <c r="R61"/>
  <c r="Q61"/>
  <c r="P61"/>
  <c r="O61"/>
  <c r="M61"/>
  <c r="L61"/>
  <c r="K61"/>
  <c r="J61"/>
  <c r="H61"/>
  <c r="I62" s="1"/>
  <c r="G61"/>
  <c r="F61"/>
  <c r="E61"/>
  <c r="C61"/>
  <c r="D62" s="1"/>
  <c r="B61"/>
  <c r="AE60"/>
  <c r="AD60"/>
  <c r="AB60"/>
  <c r="AA60"/>
  <c r="Z60"/>
  <c r="Y60"/>
  <c r="W60"/>
  <c r="V60"/>
  <c r="U60"/>
  <c r="T60"/>
  <c r="R60"/>
  <c r="Q60"/>
  <c r="P60"/>
  <c r="O60"/>
  <c r="M60"/>
  <c r="L60"/>
  <c r="K60"/>
  <c r="J60"/>
  <c r="H60"/>
  <c r="I61" s="1"/>
  <c r="G60"/>
  <c r="F60"/>
  <c r="E60"/>
  <c r="C60"/>
  <c r="D61" s="1"/>
  <c r="B60"/>
  <c r="AE59"/>
  <c r="AD59"/>
  <c r="AB59"/>
  <c r="AA59"/>
  <c r="Z59"/>
  <c r="Y59"/>
  <c r="W59"/>
  <c r="V59"/>
  <c r="U59"/>
  <c r="T59"/>
  <c r="R59"/>
  <c r="Q59"/>
  <c r="P59"/>
  <c r="O59"/>
  <c r="M59"/>
  <c r="L59"/>
  <c r="K59"/>
  <c r="J59"/>
  <c r="H59"/>
  <c r="I60" s="1"/>
  <c r="G59"/>
  <c r="F59"/>
  <c r="E59"/>
  <c r="C59"/>
  <c r="D60" s="1"/>
  <c r="B59"/>
  <c r="AE58"/>
  <c r="AD58"/>
  <c r="AB58"/>
  <c r="AA58"/>
  <c r="Z58"/>
  <c r="Y58"/>
  <c r="W58"/>
  <c r="V58"/>
  <c r="U58"/>
  <c r="T58"/>
  <c r="R58"/>
  <c r="Q58"/>
  <c r="P58"/>
  <c r="O58"/>
  <c r="M58"/>
  <c r="L58"/>
  <c r="K58"/>
  <c r="J58"/>
  <c r="H58"/>
  <c r="I59" s="1"/>
  <c r="G58"/>
  <c r="F58"/>
  <c r="E58"/>
  <c r="C58"/>
  <c r="D59" s="1"/>
  <c r="B58"/>
  <c r="AE57"/>
  <c r="AD57"/>
  <c r="AB57"/>
  <c r="AA57"/>
  <c r="Z57"/>
  <c r="Y57"/>
  <c r="W57"/>
  <c r="V57"/>
  <c r="U57"/>
  <c r="T57"/>
  <c r="R57"/>
  <c r="Q57"/>
  <c r="P57"/>
  <c r="O57"/>
  <c r="M57"/>
  <c r="L57"/>
  <c r="K57"/>
  <c r="J57"/>
  <c r="H57"/>
  <c r="I58" s="1"/>
  <c r="G57"/>
  <c r="F57"/>
  <c r="E57"/>
  <c r="C57"/>
  <c r="D58" s="1"/>
  <c r="B57"/>
  <c r="AE56"/>
  <c r="AD56"/>
  <c r="AB56"/>
  <c r="AA56"/>
  <c r="Z56"/>
  <c r="Y56"/>
  <c r="W56"/>
  <c r="V56"/>
  <c r="U56"/>
  <c r="T56"/>
  <c r="R56"/>
  <c r="Q56"/>
  <c r="P56"/>
  <c r="O56"/>
  <c r="M56"/>
  <c r="L56"/>
  <c r="K56"/>
  <c r="J56"/>
  <c r="H56"/>
  <c r="I57" s="1"/>
  <c r="G56"/>
  <c r="F56"/>
  <c r="E56"/>
  <c r="C56"/>
  <c r="D57" s="1"/>
  <c r="B56"/>
  <c r="AE55"/>
  <c r="AD55"/>
  <c r="AB55"/>
  <c r="AA55"/>
  <c r="Z55"/>
  <c r="Y55"/>
  <c r="W55"/>
  <c r="V55"/>
  <c r="U55"/>
  <c r="T55"/>
  <c r="R55"/>
  <c r="Q55"/>
  <c r="P55"/>
  <c r="O55"/>
  <c r="M55"/>
  <c r="L55"/>
  <c r="K55"/>
  <c r="J55"/>
  <c r="H55"/>
  <c r="I56" s="1"/>
  <c r="G55"/>
  <c r="F55"/>
  <c r="E55"/>
  <c r="C55"/>
  <c r="D56" s="1"/>
  <c r="B55"/>
  <c r="AE54"/>
  <c r="AD54"/>
  <c r="AB54"/>
  <c r="AA54"/>
  <c r="Z54"/>
  <c r="Y54"/>
  <c r="W54"/>
  <c r="V54"/>
  <c r="U54"/>
  <c r="T54"/>
  <c r="R54"/>
  <c r="Q54"/>
  <c r="P54"/>
  <c r="O54"/>
  <c r="M54"/>
  <c r="L54"/>
  <c r="K54"/>
  <c r="J54"/>
  <c r="H54"/>
  <c r="I55" s="1"/>
  <c r="G54"/>
  <c r="F54"/>
  <c r="E54"/>
  <c r="C54"/>
  <c r="D55" s="1"/>
  <c r="B54"/>
  <c r="AE53"/>
  <c r="AD53"/>
  <c r="AB53"/>
  <c r="AA53"/>
  <c r="Z53"/>
  <c r="Y53"/>
  <c r="W53"/>
  <c r="V53"/>
  <c r="U53"/>
  <c r="T53"/>
  <c r="R53"/>
  <c r="Q53"/>
  <c r="P53"/>
  <c r="O53"/>
  <c r="M53"/>
  <c r="L53"/>
  <c r="K53"/>
  <c r="J53"/>
  <c r="H53"/>
  <c r="I54" s="1"/>
  <c r="G53"/>
  <c r="F53"/>
  <c r="E53"/>
  <c r="C53"/>
  <c r="D54" s="1"/>
  <c r="B53"/>
  <c r="AE52"/>
  <c r="AD52"/>
  <c r="AB52"/>
  <c r="AA52"/>
  <c r="Z52"/>
  <c r="Y52"/>
  <c r="W52"/>
  <c r="V52"/>
  <c r="U52"/>
  <c r="T52"/>
  <c r="R52"/>
  <c r="Q52"/>
  <c r="P52"/>
  <c r="O52"/>
  <c r="M52"/>
  <c r="L52"/>
  <c r="K52"/>
  <c r="J52"/>
  <c r="H52"/>
  <c r="I53" s="1"/>
  <c r="G52"/>
  <c r="F52"/>
  <c r="E52"/>
  <c r="C52"/>
  <c r="D53" s="1"/>
  <c r="B52"/>
  <c r="AE51"/>
  <c r="AD51"/>
  <c r="AB51"/>
  <c r="AA51"/>
  <c r="Z51"/>
  <c r="Y51"/>
  <c r="W51"/>
  <c r="V51"/>
  <c r="U51"/>
  <c r="T51"/>
  <c r="R51"/>
  <c r="Q51"/>
  <c r="P51"/>
  <c r="O51"/>
  <c r="M51"/>
  <c r="L51"/>
  <c r="K51"/>
  <c r="J51"/>
  <c r="H51"/>
  <c r="I52" s="1"/>
  <c r="G51"/>
  <c r="F51"/>
  <c r="E51"/>
  <c r="C51"/>
  <c r="D52" s="1"/>
  <c r="B51"/>
  <c r="AE50"/>
  <c r="AD50"/>
  <c r="AB50"/>
  <c r="AA50"/>
  <c r="Z50"/>
  <c r="Y50"/>
  <c r="W50"/>
  <c r="V50"/>
  <c r="U50"/>
  <c r="T50"/>
  <c r="R50"/>
  <c r="Q50"/>
  <c r="P50"/>
  <c r="O50"/>
  <c r="M50"/>
  <c r="L50"/>
  <c r="K50"/>
  <c r="J50"/>
  <c r="H50"/>
  <c r="I51" s="1"/>
  <c r="G50"/>
  <c r="F50"/>
  <c r="E50"/>
  <c r="C50"/>
  <c r="D51" s="1"/>
  <c r="B50"/>
  <c r="AE49"/>
  <c r="AD49"/>
  <c r="AB49"/>
  <c r="AA49"/>
  <c r="Z49"/>
  <c r="Y49"/>
  <c r="W49"/>
  <c r="V49"/>
  <c r="U49"/>
  <c r="T49"/>
  <c r="R49"/>
  <c r="Q49"/>
  <c r="P49"/>
  <c r="O49"/>
  <c r="M49"/>
  <c r="L49"/>
  <c r="K49"/>
  <c r="J49"/>
  <c r="H49"/>
  <c r="I50" s="1"/>
  <c r="G49"/>
  <c r="F49"/>
  <c r="E49"/>
  <c r="C49"/>
  <c r="D50" s="1"/>
  <c r="B49"/>
  <c r="AE48"/>
  <c r="AD48"/>
  <c r="AB48"/>
  <c r="AA48"/>
  <c r="Z48"/>
  <c r="Y48"/>
  <c r="W48"/>
  <c r="V48"/>
  <c r="U48"/>
  <c r="T48"/>
  <c r="R48"/>
  <c r="Q48"/>
  <c r="P48"/>
  <c r="O48"/>
  <c r="M48"/>
  <c r="L48"/>
  <c r="K48"/>
  <c r="J48"/>
  <c r="H48"/>
  <c r="I49" s="1"/>
  <c r="G48"/>
  <c r="F48"/>
  <c r="E48"/>
  <c r="C48"/>
  <c r="D49" s="1"/>
  <c r="B48"/>
  <c r="AE47"/>
  <c r="AD47"/>
  <c r="AB47"/>
  <c r="AA47"/>
  <c r="Z47"/>
  <c r="Y47"/>
  <c r="W47"/>
  <c r="V47"/>
  <c r="U47"/>
  <c r="T47"/>
  <c r="R47"/>
  <c r="Q47"/>
  <c r="P47"/>
  <c r="O47"/>
  <c r="M47"/>
  <c r="L47"/>
  <c r="K47"/>
  <c r="J47"/>
  <c r="H47"/>
  <c r="I48" s="1"/>
  <c r="G47"/>
  <c r="F47"/>
  <c r="E47"/>
  <c r="C47"/>
  <c r="D48" s="1"/>
  <c r="B47"/>
  <c r="AE46"/>
  <c r="AD46"/>
  <c r="AB46"/>
  <c r="AA46"/>
  <c r="Z46"/>
  <c r="Y46"/>
  <c r="W46"/>
  <c r="V46"/>
  <c r="U46"/>
  <c r="T46"/>
  <c r="R46"/>
  <c r="Q46"/>
  <c r="P46"/>
  <c r="O46"/>
  <c r="M46"/>
  <c r="L46"/>
  <c r="K46"/>
  <c r="J46"/>
  <c r="H46"/>
  <c r="I47" s="1"/>
  <c r="G46"/>
  <c r="F46"/>
  <c r="E46"/>
  <c r="C46"/>
  <c r="D47" s="1"/>
  <c r="B46"/>
  <c r="AE45"/>
  <c r="AD45"/>
  <c r="AB45"/>
  <c r="AA45"/>
  <c r="Z45"/>
  <c r="Y45"/>
  <c r="W45"/>
  <c r="V45"/>
  <c r="U45"/>
  <c r="T45"/>
  <c r="R45"/>
  <c r="Q45"/>
  <c r="P45"/>
  <c r="O45"/>
  <c r="M45"/>
  <c r="L45"/>
  <c r="K45"/>
  <c r="J45"/>
  <c r="H45"/>
  <c r="I46" s="1"/>
  <c r="G45"/>
  <c r="F45"/>
  <c r="E45"/>
  <c r="C45"/>
  <c r="D46" s="1"/>
  <c r="B45"/>
  <c r="AE44"/>
  <c r="AD44"/>
  <c r="AB44"/>
  <c r="AA44"/>
  <c r="Z44"/>
  <c r="Y44"/>
  <c r="W44"/>
  <c r="V44"/>
  <c r="U44"/>
  <c r="T44"/>
  <c r="R44"/>
  <c r="Q44"/>
  <c r="P44"/>
  <c r="O44"/>
  <c r="M44"/>
  <c r="L44"/>
  <c r="K44"/>
  <c r="J44"/>
  <c r="H44"/>
  <c r="I45" s="1"/>
  <c r="G44"/>
  <c r="F44"/>
  <c r="E44"/>
  <c r="C44"/>
  <c r="D45" s="1"/>
  <c r="B44"/>
  <c r="AE43"/>
  <c r="AD43"/>
  <c r="AB43"/>
  <c r="AA43"/>
  <c r="Z43"/>
  <c r="Y43"/>
  <c r="W43"/>
  <c r="V43"/>
  <c r="U43"/>
  <c r="T43"/>
  <c r="R43"/>
  <c r="Q43"/>
  <c r="P43"/>
  <c r="O43"/>
  <c r="M43"/>
  <c r="L43"/>
  <c r="K43"/>
  <c r="J43"/>
  <c r="H43"/>
  <c r="I44" s="1"/>
  <c r="G43"/>
  <c r="F43"/>
  <c r="E43"/>
  <c r="C43"/>
  <c r="D44" s="1"/>
  <c r="B43"/>
  <c r="AE42"/>
  <c r="AD42"/>
  <c r="AB42"/>
  <c r="AA42"/>
  <c r="Z42"/>
  <c r="Y42"/>
  <c r="W42"/>
  <c r="V42"/>
  <c r="U42"/>
  <c r="T42"/>
  <c r="R42"/>
  <c r="Q42"/>
  <c r="P42"/>
  <c r="O42"/>
  <c r="M42"/>
  <c r="L42"/>
  <c r="K42"/>
  <c r="J42"/>
  <c r="H42"/>
  <c r="I43" s="1"/>
  <c r="G42"/>
  <c r="F42"/>
  <c r="E42"/>
  <c r="C42"/>
  <c r="D43" s="1"/>
  <c r="B42"/>
  <c r="AE41"/>
  <c r="AD41"/>
  <c r="AB41"/>
  <c r="AA41"/>
  <c r="Z41"/>
  <c r="Y41"/>
  <c r="W41"/>
  <c r="V41"/>
  <c r="U41"/>
  <c r="T41"/>
  <c r="R41"/>
  <c r="Q41"/>
  <c r="P41"/>
  <c r="O41"/>
  <c r="M41"/>
  <c r="L41"/>
  <c r="K41"/>
  <c r="J41"/>
  <c r="H41"/>
  <c r="I42" s="1"/>
  <c r="G41"/>
  <c r="F41"/>
  <c r="E41"/>
  <c r="C41"/>
  <c r="D42" s="1"/>
  <c r="B41"/>
  <c r="AE40"/>
  <c r="AD40"/>
  <c r="AB40"/>
  <c r="AA40"/>
  <c r="Z40"/>
  <c r="Y40"/>
  <c r="W40"/>
  <c r="V40"/>
  <c r="U40"/>
  <c r="T40"/>
  <c r="R40"/>
  <c r="Q40"/>
  <c r="P40"/>
  <c r="O40"/>
  <c r="M40"/>
  <c r="L40"/>
  <c r="K40"/>
  <c r="J40"/>
  <c r="H40"/>
  <c r="I41" s="1"/>
  <c r="G40"/>
  <c r="F40"/>
  <c r="E40"/>
  <c r="C40"/>
  <c r="D41" s="1"/>
  <c r="B40"/>
  <c r="AE39"/>
  <c r="AD39"/>
  <c r="AB39"/>
  <c r="AA39"/>
  <c r="Z39"/>
  <c r="Y39"/>
  <c r="W39"/>
  <c r="V39"/>
  <c r="U39"/>
  <c r="T39"/>
  <c r="R39"/>
  <c r="Q39"/>
  <c r="P39"/>
  <c r="O39"/>
  <c r="M39"/>
  <c r="L39"/>
  <c r="K39"/>
  <c r="J39"/>
  <c r="H39"/>
  <c r="I40" s="1"/>
  <c r="G39"/>
  <c r="F39"/>
  <c r="E39"/>
  <c r="C39"/>
  <c r="D40" s="1"/>
  <c r="B39"/>
  <c r="AE38"/>
  <c r="AD38"/>
  <c r="AB38"/>
  <c r="AA38"/>
  <c r="Z38"/>
  <c r="Y38"/>
  <c r="W38"/>
  <c r="V38"/>
  <c r="U38"/>
  <c r="T38"/>
  <c r="R38"/>
  <c r="Q38"/>
  <c r="P38"/>
  <c r="O38"/>
  <c r="M38"/>
  <c r="L38"/>
  <c r="K38"/>
  <c r="J38"/>
  <c r="H38"/>
  <c r="I39" s="1"/>
  <c r="G38"/>
  <c r="F38"/>
  <c r="E38"/>
  <c r="C38"/>
  <c r="D39" s="1"/>
  <c r="B38"/>
  <c r="AE37"/>
  <c r="AD37"/>
  <c r="AB37"/>
  <c r="AA37"/>
  <c r="Z37"/>
  <c r="Y37"/>
  <c r="W37"/>
  <c r="V37"/>
  <c r="U37"/>
  <c r="T37"/>
  <c r="R37"/>
  <c r="Q37"/>
  <c r="P37"/>
  <c r="O37"/>
  <c r="M37"/>
  <c r="L37"/>
  <c r="K37"/>
  <c r="J37"/>
  <c r="H37"/>
  <c r="I38" s="1"/>
  <c r="G37"/>
  <c r="F37"/>
  <c r="E37"/>
  <c r="C37"/>
  <c r="D38" s="1"/>
  <c r="B37"/>
  <c r="AE36"/>
  <c r="AD36"/>
  <c r="AB36"/>
  <c r="AA36"/>
  <c r="Z36"/>
  <c r="Y36"/>
  <c r="W36"/>
  <c r="V36"/>
  <c r="U36"/>
  <c r="T36"/>
  <c r="R36"/>
  <c r="Q36"/>
  <c r="P36"/>
  <c r="O36"/>
  <c r="M36"/>
  <c r="L36"/>
  <c r="K36"/>
  <c r="J36"/>
  <c r="H36"/>
  <c r="I37" s="1"/>
  <c r="G36"/>
  <c r="F36"/>
  <c r="E36"/>
  <c r="C36"/>
  <c r="D37" s="1"/>
  <c r="B36"/>
  <c r="AE35"/>
  <c r="AD35"/>
  <c r="AB35"/>
  <c r="AA35"/>
  <c r="Z35"/>
  <c r="Y35"/>
  <c r="W35"/>
  <c r="V35"/>
  <c r="U35"/>
  <c r="T35"/>
  <c r="R35"/>
  <c r="Q35"/>
  <c r="P35"/>
  <c r="O35"/>
  <c r="M35"/>
  <c r="L35"/>
  <c r="K35"/>
  <c r="J35"/>
  <c r="H35"/>
  <c r="I36" s="1"/>
  <c r="G35"/>
  <c r="F35"/>
  <c r="E35"/>
  <c r="C35"/>
  <c r="D36" s="1"/>
  <c r="B35"/>
  <c r="AE34"/>
  <c r="AD34"/>
  <c r="AB34"/>
  <c r="AA34"/>
  <c r="Z34"/>
  <c r="Y34"/>
  <c r="W34"/>
  <c r="V34"/>
  <c r="U34"/>
  <c r="T34"/>
  <c r="R34"/>
  <c r="Q34"/>
  <c r="P34"/>
  <c r="O34"/>
  <c r="M34"/>
  <c r="L34"/>
  <c r="K34"/>
  <c r="J34"/>
  <c r="H34"/>
  <c r="I35" s="1"/>
  <c r="G34"/>
  <c r="F34"/>
  <c r="E34"/>
  <c r="C34"/>
  <c r="D35" s="1"/>
  <c r="B34"/>
  <c r="AE33"/>
  <c r="AD33"/>
  <c r="AB33"/>
  <c r="AA33"/>
  <c r="Z33"/>
  <c r="Y33"/>
  <c r="W33"/>
  <c r="V33"/>
  <c r="U33"/>
  <c r="T33"/>
  <c r="R33"/>
  <c r="Q33"/>
  <c r="P33"/>
  <c r="O33"/>
  <c r="M33"/>
  <c r="L33"/>
  <c r="K33"/>
  <c r="J33"/>
  <c r="H33"/>
  <c r="I34" s="1"/>
  <c r="G33"/>
  <c r="F33"/>
  <c r="E33"/>
  <c r="C33"/>
  <c r="D34" s="1"/>
  <c r="B33"/>
  <c r="AE32"/>
  <c r="AD32"/>
  <c r="AB32"/>
  <c r="AA32"/>
  <c r="Z32"/>
  <c r="Y32"/>
  <c r="W32"/>
  <c r="V32"/>
  <c r="U32"/>
  <c r="T32"/>
  <c r="R32"/>
  <c r="Q32"/>
  <c r="P32"/>
  <c r="O32"/>
  <c r="M32"/>
  <c r="L32"/>
  <c r="K32"/>
  <c r="J32"/>
  <c r="H32"/>
  <c r="I33" s="1"/>
  <c r="G32"/>
  <c r="F32"/>
  <c r="E32"/>
  <c r="C32"/>
  <c r="D33" s="1"/>
  <c r="B32"/>
  <c r="AE31"/>
  <c r="AD31"/>
  <c r="AB31"/>
  <c r="AA31"/>
  <c r="Z31"/>
  <c r="Y31"/>
  <c r="W31"/>
  <c r="V31"/>
  <c r="U31"/>
  <c r="T31"/>
  <c r="R31"/>
  <c r="Q31"/>
  <c r="P31"/>
  <c r="O31"/>
  <c r="M31"/>
  <c r="L31"/>
  <c r="K31"/>
  <c r="J31"/>
  <c r="H31"/>
  <c r="I32" s="1"/>
  <c r="G31"/>
  <c r="F31"/>
  <c r="E31"/>
  <c r="C31"/>
  <c r="D32" s="1"/>
  <c r="B31"/>
  <c r="AE30"/>
  <c r="AD30"/>
  <c r="AB30"/>
  <c r="AA30"/>
  <c r="Z30"/>
  <c r="Y30"/>
  <c r="W30"/>
  <c r="V30"/>
  <c r="U30"/>
  <c r="T30"/>
  <c r="R30"/>
  <c r="Q30"/>
  <c r="P30"/>
  <c r="O30"/>
  <c r="M30"/>
  <c r="L30"/>
  <c r="K30"/>
  <c r="J30"/>
  <c r="H30"/>
  <c r="I31" s="1"/>
  <c r="G30"/>
  <c r="F30"/>
  <c r="E30"/>
  <c r="C30"/>
  <c r="D31" s="1"/>
  <c r="B30"/>
  <c r="AE29"/>
  <c r="AD29"/>
  <c r="AB29"/>
  <c r="AA29"/>
  <c r="Z29"/>
  <c r="Y29"/>
  <c r="W29"/>
  <c r="V29"/>
  <c r="U29"/>
  <c r="T29"/>
  <c r="R29"/>
  <c r="Q29"/>
  <c r="P29"/>
  <c r="O29"/>
  <c r="M29"/>
  <c r="L29"/>
  <c r="K29"/>
  <c r="J29"/>
  <c r="H29"/>
  <c r="I30" s="1"/>
  <c r="G29"/>
  <c r="F29"/>
  <c r="E29"/>
  <c r="C29"/>
  <c r="D30" s="1"/>
  <c r="B29"/>
  <c r="AE28"/>
  <c r="AD28"/>
  <c r="AB28"/>
  <c r="AA28"/>
  <c r="Z28"/>
  <c r="Y28"/>
  <c r="W28"/>
  <c r="V28"/>
  <c r="U28"/>
  <c r="T28"/>
  <c r="R28"/>
  <c r="Q28"/>
  <c r="P28"/>
  <c r="O28"/>
  <c r="M28"/>
  <c r="L28"/>
  <c r="K28"/>
  <c r="J28"/>
  <c r="H28"/>
  <c r="I29" s="1"/>
  <c r="G28"/>
  <c r="F28"/>
  <c r="E28"/>
  <c r="C28"/>
  <c r="D29" s="1"/>
  <c r="B28"/>
  <c r="AE27"/>
  <c r="AD27"/>
  <c r="AB27"/>
  <c r="AA27"/>
  <c r="Z27"/>
  <c r="Y27"/>
  <c r="W27"/>
  <c r="V27"/>
  <c r="U27"/>
  <c r="T27"/>
  <c r="R27"/>
  <c r="Q27"/>
  <c r="P27"/>
  <c r="O27"/>
  <c r="M27"/>
  <c r="L27"/>
  <c r="K27"/>
  <c r="J27"/>
  <c r="H27"/>
  <c r="I28" s="1"/>
  <c r="G27"/>
  <c r="F27"/>
  <c r="E27"/>
  <c r="C27"/>
  <c r="D28" s="1"/>
  <c r="B27"/>
  <c r="AE26"/>
  <c r="AD26"/>
  <c r="AB26"/>
  <c r="AA26"/>
  <c r="Z26"/>
  <c r="Y26"/>
  <c r="W26"/>
  <c r="V26"/>
  <c r="U26"/>
  <c r="T26"/>
  <c r="R26"/>
  <c r="Q26"/>
  <c r="P26"/>
  <c r="O26"/>
  <c r="M26"/>
  <c r="L26"/>
  <c r="K26"/>
  <c r="J26"/>
  <c r="H26"/>
  <c r="I27" s="1"/>
  <c r="G26"/>
  <c r="F26"/>
  <c r="E26"/>
  <c r="C26"/>
  <c r="D27" s="1"/>
  <c r="B26"/>
  <c r="AE25"/>
  <c r="AD25"/>
  <c r="AB25"/>
  <c r="AA25"/>
  <c r="Z25"/>
  <c r="Y25"/>
  <c r="W25"/>
  <c r="V25"/>
  <c r="U25"/>
  <c r="T25"/>
  <c r="R25"/>
  <c r="Q25"/>
  <c r="P25"/>
  <c r="O25"/>
  <c r="M25"/>
  <c r="L25"/>
  <c r="K25"/>
  <c r="J25"/>
  <c r="H25"/>
  <c r="I26" s="1"/>
  <c r="G25"/>
  <c r="F25"/>
  <c r="E25"/>
  <c r="C25"/>
  <c r="D26" s="1"/>
  <c r="B25"/>
  <c r="AE24"/>
  <c r="AD24"/>
  <c r="AB24"/>
  <c r="AA24"/>
  <c r="Z24"/>
  <c r="Y24"/>
  <c r="W24"/>
  <c r="V24"/>
  <c r="U24"/>
  <c r="T24"/>
  <c r="R24"/>
  <c r="Q24"/>
  <c r="P24"/>
  <c r="O24"/>
  <c r="M24"/>
  <c r="L24"/>
  <c r="K24"/>
  <c r="J24"/>
  <c r="H24"/>
  <c r="I25" s="1"/>
  <c r="G24"/>
  <c r="F24"/>
  <c r="E24"/>
  <c r="C24"/>
  <c r="D25" s="1"/>
  <c r="B24"/>
  <c r="AE23"/>
  <c r="AD23"/>
  <c r="AB23"/>
  <c r="AA23"/>
  <c r="Z23"/>
  <c r="Y23"/>
  <c r="W23"/>
  <c r="V23"/>
  <c r="U23"/>
  <c r="T23"/>
  <c r="R23"/>
  <c r="Q23"/>
  <c r="P23"/>
  <c r="O23"/>
  <c r="M23"/>
  <c r="L23"/>
  <c r="K23"/>
  <c r="J23"/>
  <c r="H23"/>
  <c r="I24" s="1"/>
  <c r="G23"/>
  <c r="F23"/>
  <c r="E23"/>
  <c r="C23"/>
  <c r="D24" s="1"/>
  <c r="B23"/>
  <c r="AE22"/>
  <c r="AD22"/>
  <c r="AB22"/>
  <c r="AA22"/>
  <c r="Z22"/>
  <c r="Y22"/>
  <c r="W22"/>
  <c r="V22"/>
  <c r="U22"/>
  <c r="T22"/>
  <c r="R22"/>
  <c r="Q22"/>
  <c r="P22"/>
  <c r="O22"/>
  <c r="M22"/>
  <c r="L22"/>
  <c r="K22"/>
  <c r="J22"/>
  <c r="H22"/>
  <c r="I23" s="1"/>
  <c r="G22"/>
  <c r="F22"/>
  <c r="E22"/>
  <c r="C22"/>
  <c r="D23" s="1"/>
  <c r="B22"/>
  <c r="AE21"/>
  <c r="AD21"/>
  <c r="AB21"/>
  <c r="AA21"/>
  <c r="Z21"/>
  <c r="Y21"/>
  <c r="W21"/>
  <c r="V21"/>
  <c r="U21"/>
  <c r="T21"/>
  <c r="R21"/>
  <c r="Q21"/>
  <c r="P21"/>
  <c r="O21"/>
  <c r="M21"/>
  <c r="L21"/>
  <c r="K21"/>
  <c r="J21"/>
  <c r="H21"/>
  <c r="I22" s="1"/>
  <c r="G21"/>
  <c r="F21"/>
  <c r="E21"/>
  <c r="C21"/>
  <c r="D22" s="1"/>
  <c r="B21"/>
  <c r="AE20"/>
  <c r="AD20"/>
  <c r="AB20"/>
  <c r="AA20"/>
  <c r="Z20"/>
  <c r="Y20"/>
  <c r="W20"/>
  <c r="V20"/>
  <c r="U20"/>
  <c r="T20"/>
  <c r="R20"/>
  <c r="Q20"/>
  <c r="P20"/>
  <c r="O20"/>
  <c r="M20"/>
  <c r="L20"/>
  <c r="K20"/>
  <c r="J20"/>
  <c r="H20"/>
  <c r="I21" s="1"/>
  <c r="G20"/>
  <c r="F20"/>
  <c r="E20"/>
  <c r="C20"/>
  <c r="D21" s="1"/>
  <c r="B20"/>
  <c r="AE19"/>
  <c r="AD19"/>
  <c r="AB19"/>
  <c r="AA19"/>
  <c r="Z19"/>
  <c r="Y19"/>
  <c r="W19"/>
  <c r="V19"/>
  <c r="U19"/>
  <c r="T19"/>
  <c r="R19"/>
  <c r="Q19"/>
  <c r="P19"/>
  <c r="O19"/>
  <c r="M19"/>
  <c r="L19"/>
  <c r="K19"/>
  <c r="J19"/>
  <c r="H19"/>
  <c r="I20" s="1"/>
  <c r="G19"/>
  <c r="F19"/>
  <c r="E19"/>
  <c r="C19"/>
  <c r="D20" s="1"/>
  <c r="B19"/>
  <c r="AE18"/>
  <c r="AD18"/>
  <c r="AB18"/>
  <c r="AA18"/>
  <c r="Z18"/>
  <c r="Y18"/>
  <c r="W18"/>
  <c r="V18"/>
  <c r="U18"/>
  <c r="T18"/>
  <c r="R18"/>
  <c r="Q18"/>
  <c r="P18"/>
  <c r="O18"/>
  <c r="M18"/>
  <c r="L18"/>
  <c r="K18"/>
  <c r="J18"/>
  <c r="H18"/>
  <c r="I19" s="1"/>
  <c r="G18"/>
  <c r="F18"/>
  <c r="E18"/>
  <c r="C18"/>
  <c r="D19" s="1"/>
  <c r="B18"/>
  <c r="AE17"/>
  <c r="AD17"/>
  <c r="AB17"/>
  <c r="AA17"/>
  <c r="Z17"/>
  <c r="Y17"/>
  <c r="W17"/>
  <c r="V17"/>
  <c r="U17"/>
  <c r="T17"/>
  <c r="R17"/>
  <c r="Q17"/>
  <c r="P17"/>
  <c r="O17"/>
  <c r="M17"/>
  <c r="L17"/>
  <c r="K17"/>
  <c r="J17"/>
  <c r="H17"/>
  <c r="I18" s="1"/>
  <c r="G17"/>
  <c r="F17"/>
  <c r="E17"/>
  <c r="C17"/>
  <c r="D18" s="1"/>
  <c r="B17"/>
  <c r="AE16"/>
  <c r="AD16"/>
  <c r="AB16"/>
  <c r="AA16"/>
  <c r="Z16"/>
  <c r="Y16"/>
  <c r="W16"/>
  <c r="V16"/>
  <c r="U16"/>
  <c r="T16"/>
  <c r="R16"/>
  <c r="Q16"/>
  <c r="P16"/>
  <c r="O16"/>
  <c r="M16"/>
  <c r="L16"/>
  <c r="K16"/>
  <c r="J16"/>
  <c r="H16"/>
  <c r="I17" s="1"/>
  <c r="G16"/>
  <c r="F16"/>
  <c r="E16"/>
  <c r="C16"/>
  <c r="D17" s="1"/>
  <c r="B16"/>
  <c r="AE15"/>
  <c r="AD15"/>
  <c r="AB15"/>
  <c r="AA15"/>
  <c r="Z15"/>
  <c r="Y15"/>
  <c r="W15"/>
  <c r="V15"/>
  <c r="U15"/>
  <c r="T15"/>
  <c r="R15"/>
  <c r="Q15"/>
  <c r="P15"/>
  <c r="O15"/>
  <c r="M15"/>
  <c r="L15"/>
  <c r="K15"/>
  <c r="J15"/>
  <c r="H15"/>
  <c r="I16" s="1"/>
  <c r="G15"/>
  <c r="F15"/>
  <c r="E15"/>
  <c r="C15"/>
  <c r="D16" s="1"/>
  <c r="B15"/>
  <c r="AE14"/>
  <c r="AD14"/>
  <c r="AB14"/>
  <c r="AA14"/>
  <c r="Z14"/>
  <c r="Y14"/>
  <c r="W14"/>
  <c r="V14"/>
  <c r="U14"/>
  <c r="T14"/>
  <c r="R14"/>
  <c r="Q14"/>
  <c r="P14"/>
  <c r="O14"/>
  <c r="M14"/>
  <c r="L14"/>
  <c r="K14"/>
  <c r="J14"/>
  <c r="H14"/>
  <c r="I15" s="1"/>
  <c r="G14"/>
  <c r="F14"/>
  <c r="E14"/>
  <c r="C14"/>
  <c r="D15" s="1"/>
  <c r="B14"/>
  <c r="AE13"/>
  <c r="AD13"/>
  <c r="AB13"/>
  <c r="AA13"/>
  <c r="Z13"/>
  <c r="Y13"/>
  <c r="W13"/>
  <c r="V13"/>
  <c r="U13"/>
  <c r="T13"/>
  <c r="R13"/>
  <c r="Q13"/>
  <c r="P13"/>
  <c r="O13"/>
  <c r="M13"/>
  <c r="L13"/>
  <c r="K13"/>
  <c r="J13"/>
  <c r="H13"/>
  <c r="I14" s="1"/>
  <c r="G13"/>
  <c r="F13"/>
  <c r="E13"/>
  <c r="C13"/>
  <c r="D14" s="1"/>
  <c r="B13"/>
  <c r="AE12"/>
  <c r="AD12"/>
  <c r="AB12"/>
  <c r="AA12"/>
  <c r="Z12"/>
  <c r="Y12"/>
  <c r="W12"/>
  <c r="V12"/>
  <c r="U12"/>
  <c r="T12"/>
  <c r="R12"/>
  <c r="Q12"/>
  <c r="P12"/>
  <c r="O12"/>
  <c r="M12"/>
  <c r="L12"/>
  <c r="K12"/>
  <c r="J12"/>
  <c r="H12"/>
  <c r="I13" s="1"/>
  <c r="G12"/>
  <c r="F12"/>
  <c r="E12"/>
  <c r="C12"/>
  <c r="D13" s="1"/>
  <c r="B12"/>
  <c r="AE11"/>
  <c r="AD11"/>
  <c r="AB11"/>
  <c r="AA11"/>
  <c r="Z11"/>
  <c r="Y11"/>
  <c r="W11"/>
  <c r="V11"/>
  <c r="U11"/>
  <c r="T11"/>
  <c r="R11"/>
  <c r="Q11"/>
  <c r="P11"/>
  <c r="O11"/>
  <c r="M11"/>
  <c r="L11"/>
  <c r="K11"/>
  <c r="J11"/>
  <c r="H11"/>
  <c r="I12" s="1"/>
  <c r="G11"/>
  <c r="F11"/>
  <c r="E11"/>
  <c r="C11"/>
  <c r="D12" s="1"/>
  <c r="B11"/>
  <c r="AE10"/>
  <c r="AD10"/>
  <c r="AB10"/>
  <c r="AA10"/>
  <c r="Z10"/>
  <c r="Y10"/>
  <c r="W10"/>
  <c r="V10"/>
  <c r="U10"/>
  <c r="T10"/>
  <c r="R10"/>
  <c r="Q10"/>
  <c r="P10"/>
  <c r="O10"/>
  <c r="M10"/>
  <c r="L10"/>
  <c r="K10"/>
  <c r="J10"/>
  <c r="H10"/>
  <c r="I11" s="1"/>
  <c r="G10"/>
  <c r="F10"/>
  <c r="E10"/>
  <c r="C10"/>
  <c r="D11" s="1"/>
  <c r="B10"/>
  <c r="AE9"/>
  <c r="AD9"/>
  <c r="AB9"/>
  <c r="AA9"/>
  <c r="Z9"/>
  <c r="Y9"/>
  <c r="W9"/>
  <c r="V9"/>
  <c r="U9"/>
  <c r="T9"/>
  <c r="R9"/>
  <c r="Q9"/>
  <c r="P9"/>
  <c r="O9"/>
  <c r="M9"/>
  <c r="L9"/>
  <c r="K9"/>
  <c r="J9"/>
  <c r="H9"/>
  <c r="I10" s="1"/>
  <c r="G9"/>
  <c r="F9"/>
  <c r="E9"/>
  <c r="C9"/>
  <c r="D10" s="1"/>
  <c r="B9"/>
  <c r="AE8"/>
  <c r="AD8"/>
  <c r="Z8"/>
  <c r="Y8"/>
  <c r="W8"/>
  <c r="V8"/>
  <c r="U8"/>
  <c r="T8"/>
  <c r="R8"/>
  <c r="Q8"/>
  <c r="P8"/>
  <c r="O8"/>
  <c r="M8"/>
  <c r="L8"/>
  <c r="K8"/>
  <c r="J8"/>
  <c r="H8"/>
  <c r="I9" s="1"/>
  <c r="G8"/>
  <c r="F8"/>
  <c r="E8"/>
  <c r="C8"/>
  <c r="D9" s="1"/>
  <c r="B8"/>
  <c r="Z7"/>
  <c r="Y7"/>
  <c r="U7"/>
  <c r="T7"/>
  <c r="R7"/>
  <c r="Q7"/>
  <c r="P7"/>
  <c r="O7"/>
  <c r="M7"/>
  <c r="L7"/>
  <c r="K7"/>
  <c r="J7"/>
  <c r="H7"/>
  <c r="I8" s="1"/>
  <c r="G7"/>
  <c r="F7"/>
  <c r="E7"/>
  <c r="C7"/>
  <c r="D8" s="1"/>
  <c r="B7"/>
  <c r="U6"/>
  <c r="T6"/>
  <c r="P6"/>
  <c r="O6"/>
  <c r="M6"/>
  <c r="L6"/>
  <c r="K6"/>
  <c r="J6"/>
  <c r="H6"/>
  <c r="I7" s="1"/>
  <c r="G6"/>
  <c r="F6"/>
  <c r="E6"/>
  <c r="C6"/>
  <c r="D7" s="1"/>
  <c r="B6"/>
  <c r="P5"/>
  <c r="O5"/>
  <c r="K5"/>
  <c r="J5"/>
  <c r="H5"/>
  <c r="I6" s="1"/>
  <c r="G5"/>
  <c r="F5"/>
  <c r="E5"/>
  <c r="C5"/>
  <c r="D6" s="1"/>
  <c r="B5"/>
  <c r="K4"/>
  <c r="J4"/>
  <c r="B4"/>
  <c r="N96" i="36"/>
  <c r="O95"/>
  <c r="P94"/>
  <c r="K97" i="37"/>
  <c r="L96"/>
  <c r="M95"/>
  <c r="M93"/>
  <c r="L92"/>
  <c r="M91"/>
  <c r="N90"/>
  <c r="M89"/>
  <c r="L88"/>
  <c r="M87"/>
  <c r="N86"/>
  <c r="N85"/>
  <c r="L84"/>
  <c r="M83"/>
  <c r="N82"/>
  <c r="L80"/>
  <c r="M79"/>
  <c r="N78"/>
  <c r="N77"/>
  <c r="M75"/>
  <c r="N74"/>
  <c r="N73"/>
  <c r="L72"/>
  <c r="M71"/>
  <c r="N70"/>
  <c r="N69"/>
  <c r="L68"/>
  <c r="K68"/>
  <c r="N67"/>
  <c r="M67"/>
  <c r="N66"/>
  <c r="L64"/>
  <c r="M63"/>
  <c r="N62"/>
  <c r="N61"/>
  <c r="L60"/>
  <c r="M59"/>
  <c r="N57"/>
  <c r="L55"/>
  <c r="M54"/>
  <c r="N53"/>
  <c r="K52"/>
  <c r="N51"/>
  <c r="L51"/>
  <c r="M50"/>
  <c r="N49"/>
  <c r="L47"/>
  <c r="M46"/>
  <c r="N45"/>
  <c r="L44"/>
  <c r="L43"/>
  <c r="M42"/>
  <c r="N41"/>
  <c r="L39"/>
  <c r="M38"/>
  <c r="L32"/>
  <c r="M31"/>
  <c r="N30"/>
  <c r="N37"/>
  <c r="M37"/>
  <c r="L37"/>
  <c r="L36"/>
  <c r="M35"/>
  <c r="N34"/>
  <c r="N29"/>
  <c r="L27"/>
  <c r="M26"/>
  <c r="N25"/>
  <c r="L23"/>
  <c r="M22"/>
  <c r="N21"/>
  <c r="L19"/>
  <c r="M18"/>
  <c r="N17"/>
  <c r="L15"/>
  <c r="M14"/>
  <c r="N13"/>
  <c r="L11"/>
  <c r="M10"/>
  <c r="N9"/>
  <c r="K8"/>
  <c r="L7"/>
  <c r="P93" i="36"/>
  <c r="N93"/>
  <c r="O92"/>
  <c r="N92"/>
  <c r="M91"/>
  <c r="O90"/>
  <c r="N89"/>
  <c r="M89"/>
  <c r="L89"/>
  <c r="O88"/>
  <c r="N88"/>
  <c r="M87"/>
  <c r="O86"/>
  <c r="N85"/>
  <c r="M85"/>
  <c r="O84"/>
  <c r="N84"/>
  <c r="M83"/>
  <c r="O82"/>
  <c r="N81"/>
  <c r="M81"/>
  <c r="O80"/>
  <c r="N80"/>
  <c r="M79"/>
  <c r="O78"/>
  <c r="O77"/>
  <c r="N77"/>
  <c r="M77"/>
  <c r="O76"/>
  <c r="N76"/>
  <c r="M76"/>
  <c r="O75"/>
  <c r="N75"/>
  <c r="M75"/>
  <c r="O74"/>
  <c r="O73"/>
  <c r="N73"/>
  <c r="M73"/>
  <c r="L73"/>
  <c r="N72"/>
  <c r="N71"/>
  <c r="M71"/>
  <c r="O70"/>
  <c r="M69"/>
  <c r="N68"/>
  <c r="O67"/>
  <c r="N67"/>
  <c r="M67"/>
  <c r="O66"/>
  <c r="M65"/>
  <c r="N64"/>
  <c r="O63"/>
  <c r="N63"/>
  <c r="O62"/>
  <c r="M61"/>
  <c r="N60"/>
  <c r="O59"/>
  <c r="N59"/>
  <c r="M59"/>
  <c r="O58"/>
  <c r="O57"/>
  <c r="N57"/>
  <c r="M57"/>
  <c r="L57"/>
  <c r="N56"/>
  <c r="O55"/>
  <c r="N55"/>
  <c r="M55"/>
  <c r="O54"/>
  <c r="N54"/>
  <c r="M54"/>
  <c r="M53"/>
  <c r="N52"/>
  <c r="O51"/>
  <c r="N51"/>
  <c r="M51"/>
  <c r="O50"/>
  <c r="N50"/>
  <c r="M50"/>
  <c r="M49"/>
  <c r="N48"/>
  <c r="M48"/>
  <c r="O47"/>
  <c r="N47"/>
  <c r="M47"/>
  <c r="O46"/>
  <c r="N46"/>
  <c r="M46"/>
  <c r="M45"/>
  <c r="N44"/>
  <c r="M44"/>
  <c r="O43"/>
  <c r="N43"/>
  <c r="M43"/>
  <c r="O42"/>
  <c r="N42"/>
  <c r="M42"/>
  <c r="M41"/>
  <c r="N40"/>
  <c r="M40"/>
  <c r="O39"/>
  <c r="N39"/>
  <c r="M39"/>
  <c r="O38"/>
  <c r="N38"/>
  <c r="M38"/>
  <c r="M37"/>
  <c r="N36"/>
  <c r="M36"/>
  <c r="O35"/>
  <c r="N35"/>
  <c r="M35"/>
  <c r="O34"/>
  <c r="N34"/>
  <c r="M34"/>
  <c r="M33"/>
  <c r="N32"/>
  <c r="M32"/>
  <c r="O31"/>
  <c r="N31"/>
  <c r="M31"/>
  <c r="O30"/>
  <c r="N30"/>
  <c r="M30"/>
  <c r="M29"/>
  <c r="N28"/>
  <c r="M28"/>
  <c r="O27"/>
  <c r="N27"/>
  <c r="M27"/>
  <c r="O26"/>
  <c r="N26"/>
  <c r="M26"/>
  <c r="M25"/>
  <c r="N24"/>
  <c r="M24"/>
  <c r="O23"/>
  <c r="N23"/>
  <c r="M23"/>
  <c r="O22"/>
  <c r="N22"/>
  <c r="M22"/>
  <c r="M21"/>
  <c r="N20"/>
  <c r="M20"/>
  <c r="L20"/>
  <c r="O19"/>
  <c r="N19"/>
  <c r="M19"/>
  <c r="O18"/>
  <c r="N18"/>
  <c r="M18"/>
  <c r="M17"/>
  <c r="O16"/>
  <c r="N16"/>
  <c r="M16"/>
  <c r="O15"/>
  <c r="N15"/>
  <c r="M15"/>
  <c r="O14"/>
  <c r="N14"/>
  <c r="M14"/>
  <c r="O13"/>
  <c r="N13"/>
  <c r="M13"/>
  <c r="O12"/>
  <c r="O11"/>
  <c r="N11"/>
  <c r="M11"/>
  <c r="O10"/>
  <c r="N10"/>
  <c r="M10"/>
  <c r="O9"/>
  <c r="N9"/>
  <c r="M9"/>
  <c r="O8"/>
  <c r="M7"/>
  <c r="A8"/>
  <c r="A8" i="37" s="1"/>
  <c r="A5" i="95" s="1"/>
  <c r="A9" i="36"/>
  <c r="A9" i="37" s="1"/>
  <c r="A6" i="95" s="1"/>
  <c r="A10" i="36"/>
  <c r="A10" i="37" s="1"/>
  <c r="A7" i="95" s="1"/>
  <c r="A11" i="36"/>
  <c r="A11" i="37" s="1"/>
  <c r="A8" i="95" s="1"/>
  <c r="A12" i="36"/>
  <c r="A12" i="37" s="1"/>
  <c r="A6" i="98" s="1"/>
  <c r="A13" i="36"/>
  <c r="A13" i="37" s="1"/>
  <c r="A7" i="98" s="1"/>
  <c r="A14" i="36"/>
  <c r="A14" i="37" s="1"/>
  <c r="A8" i="98" s="1"/>
  <c r="A15" i="36"/>
  <c r="A15" i="37" s="1"/>
  <c r="A12" i="95" s="1"/>
  <c r="A16" i="36"/>
  <c r="A16" i="37" s="1"/>
  <c r="A10" i="98" s="1"/>
  <c r="A17" i="36"/>
  <c r="A17" i="37" s="1"/>
  <c r="A11" i="98" s="1"/>
  <c r="A18" i="36"/>
  <c r="A18" i="37" s="1"/>
  <c r="A12" i="98" s="1"/>
  <c r="A19" i="36"/>
  <c r="A19" i="37" s="1"/>
  <c r="A16" i="95" s="1"/>
  <c r="A20" i="36"/>
  <c r="A20" i="37" s="1"/>
  <c r="A14" i="98" s="1"/>
  <c r="A21" i="36"/>
  <c r="A21" i="37" s="1"/>
  <c r="A15" i="98" s="1"/>
  <c r="A22" i="36"/>
  <c r="A22" i="37" s="1"/>
  <c r="A16" i="98" s="1"/>
  <c r="A23" i="36"/>
  <c r="A23" i="37" s="1"/>
  <c r="A20" i="95" s="1"/>
  <c r="A24" i="36"/>
  <c r="A24" i="37" s="1"/>
  <c r="A18" i="98" s="1"/>
  <c r="A25" i="36"/>
  <c r="A25" i="37" s="1"/>
  <c r="A19" i="98" s="1"/>
  <c r="A26" i="36"/>
  <c r="A26" i="37" s="1"/>
  <c r="A20" i="98" s="1"/>
  <c r="A27" i="36"/>
  <c r="A27" i="37" s="1"/>
  <c r="A24" i="95" s="1"/>
  <c r="A28" i="36"/>
  <c r="A28" i="37" s="1"/>
  <c r="A22" i="98" s="1"/>
  <c r="A29" i="36"/>
  <c r="A29" i="37" s="1"/>
  <c r="A23" i="98" s="1"/>
  <c r="A30" i="36"/>
  <c r="A30" i="37" s="1"/>
  <c r="A24" i="98" s="1"/>
  <c r="A31" i="36"/>
  <c r="A31" i="37" s="1"/>
  <c r="A28" i="95" s="1"/>
  <c r="A32" i="36"/>
  <c r="A32" i="37" s="1"/>
  <c r="A26" i="98" s="1"/>
  <c r="A33" i="36"/>
  <c r="A33" i="37" s="1"/>
  <c r="A27" i="98" s="1"/>
  <c r="A34" i="36"/>
  <c r="A34" i="37" s="1"/>
  <c r="A28" i="98" s="1"/>
  <c r="A35" i="36"/>
  <c r="A35" i="37" s="1"/>
  <c r="A32" i="95" s="1"/>
  <c r="A36" i="36"/>
  <c r="A36" i="37" s="1"/>
  <c r="A30" i="98" s="1"/>
  <c r="A37" i="36"/>
  <c r="A37" i="37" s="1"/>
  <c r="A31" i="98" s="1"/>
  <c r="A38" i="36"/>
  <c r="A38" i="37" s="1"/>
  <c r="A32" i="98" s="1"/>
  <c r="A39" i="36"/>
  <c r="A39" i="37" s="1"/>
  <c r="A36" i="95" s="1"/>
  <c r="A40" i="36"/>
  <c r="A40" i="37" s="1"/>
  <c r="A34" i="98" s="1"/>
  <c r="A41" i="36"/>
  <c r="A41" i="37" s="1"/>
  <c r="A35" i="98" s="1"/>
  <c r="A42" i="36"/>
  <c r="A42" i="37" s="1"/>
  <c r="A36" i="98" s="1"/>
  <c r="A43" i="36"/>
  <c r="A43" i="37" s="1"/>
  <c r="A40" i="95" s="1"/>
  <c r="A44" i="36"/>
  <c r="A44" i="37" s="1"/>
  <c r="A38" i="98" s="1"/>
  <c r="A45" i="36"/>
  <c r="A45" i="37" s="1"/>
  <c r="A39" i="98" s="1"/>
  <c r="A46" i="36"/>
  <c r="A46" i="37" s="1"/>
  <c r="A40" i="98" s="1"/>
  <c r="A47" i="36"/>
  <c r="A47" i="37" s="1"/>
  <c r="A41" i="98" s="1"/>
  <c r="A48" i="36"/>
  <c r="A48" i="37" s="1"/>
  <c r="A45" i="95" s="1"/>
  <c r="A49" i="36"/>
  <c r="A49" i="37" s="1"/>
  <c r="A43" i="98" s="1"/>
  <c r="A50" i="36"/>
  <c r="A50" i="37" s="1"/>
  <c r="A44" i="98" s="1"/>
  <c r="A51" i="36"/>
  <c r="A51" i="37" s="1"/>
  <c r="A45" i="98" s="1"/>
  <c r="A52" i="36"/>
  <c r="A52" i="37" s="1"/>
  <c r="A49" i="95" s="1"/>
  <c r="A53" i="36"/>
  <c r="A53" i="37" s="1"/>
  <c r="A47" i="98" s="1"/>
  <c r="A54" i="36"/>
  <c r="A54" i="37" s="1"/>
  <c r="A48" i="98" s="1"/>
  <c r="A55" i="36"/>
  <c r="A55" i="37" s="1"/>
  <c r="A49" i="98" s="1"/>
  <c r="A56" i="36"/>
  <c r="A56" i="37" s="1"/>
  <c r="A53" i="95" s="1"/>
  <c r="A57" i="36"/>
  <c r="A57" i="37" s="1"/>
  <c r="A51" i="98" s="1"/>
  <c r="A58" i="36"/>
  <c r="A58" i="37" s="1"/>
  <c r="A52" i="98" s="1"/>
  <c r="A59" i="36"/>
  <c r="A59" i="37" s="1"/>
  <c r="A53" i="98" s="1"/>
  <c r="A60" i="36"/>
  <c r="A60" i="37" s="1"/>
  <c r="A57" i="95" s="1"/>
  <c r="A61" i="36"/>
  <c r="A61" i="37" s="1"/>
  <c r="A55" i="98" s="1"/>
  <c r="A62" i="36"/>
  <c r="A62" i="37" s="1"/>
  <c r="A56" i="98" s="1"/>
  <c r="A63" i="36"/>
  <c r="A63" i="37" s="1"/>
  <c r="A57" i="98" s="1"/>
  <c r="A64" i="36"/>
  <c r="A64" i="37" s="1"/>
  <c r="A61" i="95" s="1"/>
  <c r="A65" i="36"/>
  <c r="A65" i="37" s="1"/>
  <c r="A59" i="98" s="1"/>
  <c r="A66" i="36"/>
  <c r="A66" i="37" s="1"/>
  <c r="A60" i="98" s="1"/>
  <c r="A67" i="36"/>
  <c r="A67" i="37" s="1"/>
  <c r="A61" i="98" s="1"/>
  <c r="A68" i="36"/>
  <c r="A68" i="37" s="1"/>
  <c r="A65" i="95" s="1"/>
  <c r="A69" i="36"/>
  <c r="A69" i="37" s="1"/>
  <c r="A63" i="98" s="1"/>
  <c r="A70" i="36"/>
  <c r="A70" i="37" s="1"/>
  <c r="A64" i="98" s="1"/>
  <c r="A71" i="36"/>
  <c r="A71" i="37" s="1"/>
  <c r="A65" i="98" s="1"/>
  <c r="A72" i="36"/>
  <c r="A72" i="37" s="1"/>
  <c r="A69" i="95" s="1"/>
  <c r="A73" i="36"/>
  <c r="A73" i="37" s="1"/>
  <c r="A67" i="98" s="1"/>
  <c r="A74" i="36"/>
  <c r="A74" i="37" s="1"/>
  <c r="A68" i="98" s="1"/>
  <c r="A75" i="36"/>
  <c r="A75" i="37" s="1"/>
  <c r="A69" i="98" s="1"/>
  <c r="A76" i="36"/>
  <c r="A76" i="37" s="1"/>
  <c r="A73" i="95" s="1"/>
  <c r="A77" i="36"/>
  <c r="A77" i="37" s="1"/>
  <c r="A71" i="98" s="1"/>
  <c r="A78" i="36"/>
  <c r="A78" i="37" s="1"/>
  <c r="A72" i="98" s="1"/>
  <c r="A79" i="36"/>
  <c r="A79" i="37" s="1"/>
  <c r="A73" i="98" s="1"/>
  <c r="A80" i="36"/>
  <c r="A80" i="37" s="1"/>
  <c r="A77" i="95" s="1"/>
  <c r="A81" i="36"/>
  <c r="A81" i="37" s="1"/>
  <c r="A75" i="98" s="1"/>
  <c r="A82" i="36"/>
  <c r="A82" i="37" s="1"/>
  <c r="A76" i="98" s="1"/>
  <c r="A83" i="36"/>
  <c r="A83" i="37" s="1"/>
  <c r="A77" i="98" s="1"/>
  <c r="A84" i="36"/>
  <c r="A84" i="37" s="1"/>
  <c r="A81" i="95" s="1"/>
  <c r="A85" i="36"/>
  <c r="A85" i="37" s="1"/>
  <c r="A79" i="98" s="1"/>
  <c r="A86" i="36"/>
  <c r="A86" i="37" s="1"/>
  <c r="A80" i="98" s="1"/>
  <c r="A87" i="36"/>
  <c r="A87" i="37" s="1"/>
  <c r="A81" i="98" s="1"/>
  <c r="A88" i="36"/>
  <c r="A88" i="37" s="1"/>
  <c r="A85" i="95" s="1"/>
  <c r="A89" i="36"/>
  <c r="A89" i="37" s="1"/>
  <c r="A83" i="98" s="1"/>
  <c r="A90" i="36"/>
  <c r="A90" i="37" s="1"/>
  <c r="A84" i="98" s="1"/>
  <c r="A91" i="36"/>
  <c r="A91" i="37" s="1"/>
  <c r="A85" i="98" s="1"/>
  <c r="A92" i="36"/>
  <c r="A92" i="37" s="1"/>
  <c r="A89" i="95" s="1"/>
  <c r="A93" i="36"/>
  <c r="A93" i="37" s="1"/>
  <c r="A87" i="98" s="1"/>
  <c r="A94" i="36"/>
  <c r="A94" i="37" s="1"/>
  <c r="A88" i="98" s="1"/>
  <c r="A95" i="36"/>
  <c r="A95" i="37" s="1"/>
  <c r="A89" i="98" s="1"/>
  <c r="A96" i="36"/>
  <c r="A96" i="37" s="1"/>
  <c r="A93" i="95" s="1"/>
  <c r="A97" i="36"/>
  <c r="A97" i="37" s="1"/>
  <c r="A91" i="98" s="1"/>
  <c r="A7" i="36"/>
  <c r="A7" i="37" s="1"/>
  <c r="A4" i="95" s="1"/>
  <c r="B20" i="98" l="1"/>
  <c r="C20"/>
  <c r="C16" i="101" s="1"/>
  <c r="D20" i="98"/>
  <c r="E20"/>
  <c r="F20"/>
  <c r="F16" i="101" s="1"/>
  <c r="B21" i="98"/>
  <c r="B17" i="101" s="1"/>
  <c r="C21" i="98"/>
  <c r="D21"/>
  <c r="E21"/>
  <c r="F21"/>
  <c r="F17" i="101" s="1"/>
  <c r="B23" i="98"/>
  <c r="C23"/>
  <c r="D23"/>
  <c r="E23"/>
  <c r="F23"/>
  <c r="F19" i="101" s="1"/>
  <c r="B24" i="98"/>
  <c r="C24"/>
  <c r="D24"/>
  <c r="E24"/>
  <c r="F24"/>
  <c r="F20" i="101" s="1"/>
  <c r="B25" i="98"/>
  <c r="C25"/>
  <c r="C21" i="101" s="1"/>
  <c r="D25" i="98"/>
  <c r="E25"/>
  <c r="F25"/>
  <c r="F21" i="101" s="1"/>
  <c r="B27" i="98"/>
  <c r="B23" i="101" s="1"/>
  <c r="C27" i="98"/>
  <c r="D27"/>
  <c r="E27"/>
  <c r="F27"/>
  <c r="F23" i="101" s="1"/>
  <c r="A31" i="95"/>
  <c r="B28" i="98"/>
  <c r="C28"/>
  <c r="D28"/>
  <c r="D24" i="101" s="1"/>
  <c r="E28" i="98"/>
  <c r="F28"/>
  <c r="F24" i="101" s="1"/>
  <c r="B29" i="98"/>
  <c r="C29"/>
  <c r="D29"/>
  <c r="E29"/>
  <c r="F29"/>
  <c r="F25" i="101" s="1"/>
  <c r="B31" i="98"/>
  <c r="C31"/>
  <c r="D31"/>
  <c r="E31"/>
  <c r="F31"/>
  <c r="F27" i="101" s="1"/>
  <c r="B32" i="98"/>
  <c r="C32"/>
  <c r="D32"/>
  <c r="E32"/>
  <c r="F32"/>
  <c r="F28" i="101" s="1"/>
  <c r="B33" i="98"/>
  <c r="C33"/>
  <c r="D33"/>
  <c r="E33"/>
  <c r="F33"/>
  <c r="F29" i="101" s="1"/>
  <c r="B35" i="98"/>
  <c r="C35"/>
  <c r="D35"/>
  <c r="E35"/>
  <c r="F35"/>
  <c r="F31" i="101" s="1"/>
  <c r="A15" i="95"/>
  <c r="B12" i="98"/>
  <c r="C12"/>
  <c r="D12"/>
  <c r="E12"/>
  <c r="F12"/>
  <c r="F8" i="101" s="1"/>
  <c r="B13" i="98"/>
  <c r="C13"/>
  <c r="D13"/>
  <c r="E13"/>
  <c r="F13"/>
  <c r="F9" i="101" s="1"/>
  <c r="B15" i="98"/>
  <c r="C15"/>
  <c r="D15"/>
  <c r="E15"/>
  <c r="F15"/>
  <c r="F11" i="101" s="1"/>
  <c r="B16" i="98"/>
  <c r="C16"/>
  <c r="D16"/>
  <c r="E16"/>
  <c r="F16"/>
  <c r="F12" i="101" s="1"/>
  <c r="D17" i="98"/>
  <c r="E17"/>
  <c r="F17"/>
  <c r="F13" i="101" s="1"/>
  <c r="B19" i="98"/>
  <c r="C19"/>
  <c r="D19"/>
  <c r="E19"/>
  <c r="F19"/>
  <c r="F15" i="101" s="1"/>
  <c r="B7" i="98"/>
  <c r="C7"/>
  <c r="D7"/>
  <c r="E7"/>
  <c r="F7"/>
  <c r="F3" i="101" s="1"/>
  <c r="B8" i="98"/>
  <c r="C8"/>
  <c r="D8"/>
  <c r="E8"/>
  <c r="F8"/>
  <c r="F4" i="101" s="1"/>
  <c r="B9" i="98"/>
  <c r="C9"/>
  <c r="D9"/>
  <c r="E9"/>
  <c r="F9"/>
  <c r="F5" i="101" s="1"/>
  <c r="B11" i="98"/>
  <c r="C11"/>
  <c r="D11"/>
  <c r="E11"/>
  <c r="F11"/>
  <c r="F7" i="101" s="1"/>
  <c r="A39" i="95"/>
  <c r="B36" i="98"/>
  <c r="C36"/>
  <c r="D36"/>
  <c r="E36"/>
  <c r="F36"/>
  <c r="F32" i="101" s="1"/>
  <c r="B37" i="98"/>
  <c r="C37"/>
  <c r="D37"/>
  <c r="E37"/>
  <c r="F37"/>
  <c r="F33" i="101" s="1"/>
  <c r="B38" i="98"/>
  <c r="C38"/>
  <c r="D38"/>
  <c r="E38"/>
  <c r="F38"/>
  <c r="F34" i="101" s="1"/>
  <c r="B40" i="98"/>
  <c r="C40"/>
  <c r="D40"/>
  <c r="E40"/>
  <c r="E36" i="101" s="1"/>
  <c r="F40" i="98"/>
  <c r="F36" i="101" s="1"/>
  <c r="B41" i="98"/>
  <c r="C41"/>
  <c r="D41"/>
  <c r="E41"/>
  <c r="F41"/>
  <c r="F37" i="101" s="1"/>
  <c r="B42" i="98"/>
  <c r="C42"/>
  <c r="D42"/>
  <c r="E42"/>
  <c r="F42"/>
  <c r="F38" i="101" s="1"/>
  <c r="B44" i="98"/>
  <c r="C44"/>
  <c r="D44"/>
  <c r="E44"/>
  <c r="F44"/>
  <c r="F40" i="101" s="1"/>
  <c r="B45" i="98"/>
  <c r="C45"/>
  <c r="D45"/>
  <c r="E45"/>
  <c r="F45"/>
  <c r="F41" i="101" s="1"/>
  <c r="B46" i="98"/>
  <c r="C46"/>
  <c r="D46"/>
  <c r="E46"/>
  <c r="F46"/>
  <c r="F42" i="101" s="1"/>
  <c r="B48" i="98"/>
  <c r="C48"/>
  <c r="D48"/>
  <c r="E48"/>
  <c r="F48"/>
  <c r="F44" i="101" s="1"/>
  <c r="B49" i="98"/>
  <c r="C49"/>
  <c r="D49"/>
  <c r="E49"/>
  <c r="F49"/>
  <c r="F45" i="101" s="1"/>
  <c r="B50" i="98"/>
  <c r="C50"/>
  <c r="D50"/>
  <c r="E50"/>
  <c r="E46" i="101" s="1"/>
  <c r="F50" i="98"/>
  <c r="F46" i="101" s="1"/>
  <c r="B52" i="98"/>
  <c r="C52"/>
  <c r="D52"/>
  <c r="D48" i="101" s="1"/>
  <c r="E52" i="98"/>
  <c r="F52"/>
  <c r="F48" i="101" s="1"/>
  <c r="B53" i="98"/>
  <c r="C53"/>
  <c r="D53"/>
  <c r="E53"/>
  <c r="F53"/>
  <c r="F49" i="101" s="1"/>
  <c r="B54" i="98"/>
  <c r="C54"/>
  <c r="D54"/>
  <c r="E54"/>
  <c r="F54"/>
  <c r="F50" i="101" s="1"/>
  <c r="B56" i="98"/>
  <c r="C56"/>
  <c r="D56"/>
  <c r="E56"/>
  <c r="F56"/>
  <c r="F52" i="101" s="1"/>
  <c r="B57" i="98"/>
  <c r="C57"/>
  <c r="D57"/>
  <c r="E57"/>
  <c r="F57"/>
  <c r="F53" i="101" s="1"/>
  <c r="B58" i="98"/>
  <c r="C58"/>
  <c r="D58"/>
  <c r="E58"/>
  <c r="F58"/>
  <c r="F54" i="101" s="1"/>
  <c r="B60" i="98"/>
  <c r="C60"/>
  <c r="D60"/>
  <c r="E60"/>
  <c r="F60"/>
  <c r="F56" i="101" s="1"/>
  <c r="B61" i="98"/>
  <c r="C61"/>
  <c r="D61"/>
  <c r="E61"/>
  <c r="F61"/>
  <c r="F57" i="101" s="1"/>
  <c r="B62" i="98"/>
  <c r="C62"/>
  <c r="D62"/>
  <c r="E62"/>
  <c r="F62"/>
  <c r="F58" i="101" s="1"/>
  <c r="B64" i="98"/>
  <c r="C64"/>
  <c r="D64"/>
  <c r="E64"/>
  <c r="F64"/>
  <c r="F60" i="101" s="1"/>
  <c r="B65" i="98"/>
  <c r="C65"/>
  <c r="D65"/>
  <c r="E65"/>
  <c r="F65"/>
  <c r="F61" i="101" s="1"/>
  <c r="B66" i="98"/>
  <c r="C66"/>
  <c r="D66"/>
  <c r="E66"/>
  <c r="F66"/>
  <c r="F62" i="101" s="1"/>
  <c r="B68" i="98"/>
  <c r="C68"/>
  <c r="D68"/>
  <c r="E68"/>
  <c r="F68"/>
  <c r="F64" i="101" s="1"/>
  <c r="B69" i="98"/>
  <c r="C69"/>
  <c r="D69"/>
  <c r="E69"/>
  <c r="F69"/>
  <c r="F65" i="101" s="1"/>
  <c r="B70" i="98"/>
  <c r="C70"/>
  <c r="D70"/>
  <c r="E70"/>
  <c r="F70"/>
  <c r="F66" i="101" s="1"/>
  <c r="B72" i="98"/>
  <c r="C72"/>
  <c r="D72"/>
  <c r="E72"/>
  <c r="F72"/>
  <c r="F68" i="101" s="1"/>
  <c r="B73" i="98"/>
  <c r="C73"/>
  <c r="D73"/>
  <c r="E73"/>
  <c r="F73"/>
  <c r="F69" i="101" s="1"/>
  <c r="B74" i="98"/>
  <c r="C74"/>
  <c r="D74"/>
  <c r="E74"/>
  <c r="F74"/>
  <c r="F70" i="101" s="1"/>
  <c r="B76" i="98"/>
  <c r="C76"/>
  <c r="D76"/>
  <c r="E76"/>
  <c r="F76"/>
  <c r="F72" i="101" s="1"/>
  <c r="B77" i="98"/>
  <c r="C77"/>
  <c r="D77"/>
  <c r="E77"/>
  <c r="B78"/>
  <c r="C78"/>
  <c r="F78"/>
  <c r="F74" i="101" s="1"/>
  <c r="B80" i="98"/>
  <c r="C80"/>
  <c r="D80"/>
  <c r="E80"/>
  <c r="F80"/>
  <c r="F76" i="101" s="1"/>
  <c r="C81" i="98"/>
  <c r="D81"/>
  <c r="B82"/>
  <c r="C82"/>
  <c r="F82"/>
  <c r="F78" i="101" s="1"/>
  <c r="B84" i="98"/>
  <c r="C84"/>
  <c r="D84"/>
  <c r="E84"/>
  <c r="F84"/>
  <c r="F80" i="101" s="1"/>
  <c r="C85" i="98"/>
  <c r="D85"/>
  <c r="B86"/>
  <c r="C86"/>
  <c r="F86"/>
  <c r="F82" i="101" s="1"/>
  <c r="B88" i="98"/>
  <c r="C88"/>
  <c r="D88"/>
  <c r="E88"/>
  <c r="F88"/>
  <c r="C89"/>
  <c r="D89"/>
  <c r="B90"/>
  <c r="C90"/>
  <c r="F90"/>
  <c r="A23" i="95"/>
  <c r="A30"/>
  <c r="A10"/>
  <c r="A18"/>
  <c r="A26"/>
  <c r="A34"/>
  <c r="A22"/>
  <c r="A38"/>
  <c r="F77" i="98"/>
  <c r="F73" i="101" s="1"/>
  <c r="D78" i="98"/>
  <c r="E78"/>
  <c r="E81"/>
  <c r="F81"/>
  <c r="F77" i="101" s="1"/>
  <c r="D82" i="98"/>
  <c r="E82"/>
  <c r="D86"/>
  <c r="E86"/>
  <c r="E82" i="101" s="1"/>
  <c r="D90" i="98"/>
  <c r="E90"/>
  <c r="B45" i="101"/>
  <c r="A14" i="95"/>
  <c r="A11"/>
  <c r="A19"/>
  <c r="A27"/>
  <c r="A35"/>
  <c r="C12" i="101"/>
  <c r="A44" i="95"/>
  <c r="A48"/>
  <c r="A52"/>
  <c r="A56"/>
  <c r="A60"/>
  <c r="A64"/>
  <c r="A68"/>
  <c r="A72"/>
  <c r="A76"/>
  <c r="A80"/>
  <c r="A84"/>
  <c r="A88"/>
  <c r="A92"/>
  <c r="A9" i="98"/>
  <c r="A13"/>
  <c r="A17"/>
  <c r="A21"/>
  <c r="A25"/>
  <c r="A29"/>
  <c r="A33"/>
  <c r="A37"/>
  <c r="A42"/>
  <c r="A46"/>
  <c r="A50"/>
  <c r="A54"/>
  <c r="A58"/>
  <c r="A62"/>
  <c r="A66"/>
  <c r="A70"/>
  <c r="A74"/>
  <c r="A78"/>
  <c r="A82"/>
  <c r="A86"/>
  <c r="A90"/>
  <c r="A43" i="95"/>
  <c r="A47"/>
  <c r="A51"/>
  <c r="A55"/>
  <c r="A63"/>
  <c r="A67"/>
  <c r="A71"/>
  <c r="A75"/>
  <c r="A79"/>
  <c r="A83"/>
  <c r="B81" i="98"/>
  <c r="B77" i="101" s="1"/>
  <c r="A87" i="95"/>
  <c r="B85" i="98"/>
  <c r="E85"/>
  <c r="F85"/>
  <c r="F81" i="101" s="1"/>
  <c r="A91" i="95"/>
  <c r="B89" i="98"/>
  <c r="E89"/>
  <c r="F89"/>
  <c r="C31" i="101"/>
  <c r="D40"/>
  <c r="A59" i="95"/>
  <c r="A9"/>
  <c r="A13"/>
  <c r="A17"/>
  <c r="A21"/>
  <c r="A25"/>
  <c r="A29"/>
  <c r="A33"/>
  <c r="A37"/>
  <c r="A42"/>
  <c r="A46"/>
  <c r="A50"/>
  <c r="A54"/>
  <c r="A58"/>
  <c r="A62"/>
  <c r="A66"/>
  <c r="A70"/>
  <c r="A74"/>
  <c r="A78"/>
  <c r="A82"/>
  <c r="A86"/>
  <c r="A90"/>
  <c r="A94"/>
  <c r="B6" i="98"/>
  <c r="D6"/>
  <c r="E6"/>
  <c r="F6"/>
  <c r="F2" i="101" s="1"/>
  <c r="B10" i="98"/>
  <c r="C10"/>
  <c r="D10"/>
  <c r="E10"/>
  <c r="F10"/>
  <c r="F6" i="101" s="1"/>
  <c r="B14" i="98"/>
  <c r="C14"/>
  <c r="D14"/>
  <c r="E14"/>
  <c r="F14"/>
  <c r="F10" i="101" s="1"/>
  <c r="B18" i="98"/>
  <c r="C18"/>
  <c r="D18"/>
  <c r="E18"/>
  <c r="F18"/>
  <c r="F14" i="101" s="1"/>
  <c r="B22" i="98"/>
  <c r="C22"/>
  <c r="D22"/>
  <c r="E22"/>
  <c r="F22"/>
  <c r="F18" i="101" s="1"/>
  <c r="B26" i="98"/>
  <c r="C26"/>
  <c r="D26"/>
  <c r="E26"/>
  <c r="F26"/>
  <c r="F22" i="101" s="1"/>
  <c r="B30" i="98"/>
  <c r="C30"/>
  <c r="D30"/>
  <c r="E30"/>
  <c r="F30"/>
  <c r="F26" i="101" s="1"/>
  <c r="B34" i="98"/>
  <c r="C34"/>
  <c r="D34"/>
  <c r="E34"/>
  <c r="F34"/>
  <c r="F30" i="101" s="1"/>
  <c r="B39" i="98"/>
  <c r="C39"/>
  <c r="D39"/>
  <c r="E39"/>
  <c r="F39"/>
  <c r="F35" i="101" s="1"/>
  <c r="B43" i="98"/>
  <c r="C43"/>
  <c r="D43"/>
  <c r="E43"/>
  <c r="F43"/>
  <c r="F39" i="101" s="1"/>
  <c r="B47" i="98"/>
  <c r="C47"/>
  <c r="D47"/>
  <c r="E47"/>
  <c r="F47"/>
  <c r="F43" i="101" s="1"/>
  <c r="B51" i="98"/>
  <c r="C51"/>
  <c r="D51"/>
  <c r="E51"/>
  <c r="F51"/>
  <c r="F47" i="101" s="1"/>
  <c r="B55" i="98"/>
  <c r="C55"/>
  <c r="D55"/>
  <c r="E55"/>
  <c r="F55"/>
  <c r="F51" i="101" s="1"/>
  <c r="B59" i="98"/>
  <c r="C59"/>
  <c r="D59"/>
  <c r="E59"/>
  <c r="F59"/>
  <c r="F55" i="101" s="1"/>
  <c r="B63" i="98"/>
  <c r="C63"/>
  <c r="D63"/>
  <c r="E63"/>
  <c r="F63"/>
  <c r="F59" i="101" s="1"/>
  <c r="B67" i="98"/>
  <c r="C67"/>
  <c r="D67"/>
  <c r="E67"/>
  <c r="F67"/>
  <c r="F63" i="101" s="1"/>
  <c r="B71" i="98"/>
  <c r="C71"/>
  <c r="D71"/>
  <c r="E71"/>
  <c r="F71"/>
  <c r="F67" i="101" s="1"/>
  <c r="B75" i="98"/>
  <c r="C75"/>
  <c r="D75"/>
  <c r="E75"/>
  <c r="F75"/>
  <c r="F71" i="101" s="1"/>
  <c r="B79" i="98"/>
  <c r="C79"/>
  <c r="D79"/>
  <c r="E79"/>
  <c r="F79"/>
  <c r="F75" i="101" s="1"/>
  <c r="B83" i="98"/>
  <c r="C83"/>
  <c r="D83"/>
  <c r="E83"/>
  <c r="F83"/>
  <c r="F79" i="101" s="1"/>
  <c r="B87" i="98"/>
  <c r="C87"/>
  <c r="D87"/>
  <c r="E87"/>
  <c r="F87"/>
  <c r="F83" i="101" s="1"/>
  <c r="B91" i="98"/>
  <c r="C91"/>
  <c r="D91"/>
  <c r="E91"/>
  <c r="F91"/>
  <c r="B17"/>
  <c r="C17"/>
  <c r="C13" i="101" s="1"/>
  <c r="C82"/>
  <c r="B8"/>
  <c r="E78"/>
  <c r="B81"/>
  <c r="C23"/>
  <c r="A41" i="95"/>
  <c r="C6" i="98"/>
  <c r="C2" i="101" s="1"/>
  <c r="L41" i="37"/>
  <c r="L59"/>
  <c r="L75"/>
  <c r="N88"/>
  <c r="N92"/>
  <c r="L95"/>
  <c r="M60"/>
  <c r="M64"/>
  <c r="M68"/>
  <c r="M72"/>
  <c r="M76"/>
  <c r="M80"/>
  <c r="M97"/>
  <c r="L45"/>
  <c r="L49"/>
  <c r="L53"/>
  <c r="L57"/>
  <c r="N96"/>
  <c r="N10"/>
  <c r="N14"/>
  <c r="N18"/>
  <c r="N22"/>
  <c r="N26"/>
  <c r="M39"/>
  <c r="M43"/>
  <c r="M47"/>
  <c r="M51"/>
  <c r="M55"/>
  <c r="N83"/>
  <c r="L87"/>
  <c r="L91"/>
  <c r="L76"/>
  <c r="N94"/>
  <c r="L8"/>
  <c r="L12"/>
  <c r="L16"/>
  <c r="L20"/>
  <c r="L24"/>
  <c r="L28"/>
  <c r="M36"/>
  <c r="M32"/>
  <c r="O53"/>
  <c r="M84"/>
  <c r="M88"/>
  <c r="M92"/>
  <c r="M96"/>
  <c r="M52" i="36"/>
  <c r="M56"/>
  <c r="M60"/>
  <c r="M64"/>
  <c r="O79"/>
  <c r="M80"/>
  <c r="O83"/>
  <c r="M84"/>
  <c r="O87"/>
  <c r="M88"/>
  <c r="O91"/>
  <c r="M92"/>
  <c r="L60"/>
  <c r="P64"/>
  <c r="L68"/>
  <c r="P72"/>
  <c r="N79"/>
  <c r="N83"/>
  <c r="N87"/>
  <c r="P88"/>
  <c r="N91"/>
  <c r="M72"/>
  <c r="O81"/>
  <c r="O85"/>
  <c r="O89"/>
  <c r="M93"/>
  <c r="L97"/>
  <c r="P97"/>
  <c r="O93"/>
  <c r="N97"/>
  <c r="M96"/>
  <c r="O97"/>
  <c r="O71"/>
  <c r="L7"/>
  <c r="N95"/>
  <c r="P96"/>
  <c r="O7"/>
  <c r="M97"/>
  <c r="O96" i="37"/>
  <c r="O70"/>
  <c r="O52"/>
  <c r="L35"/>
  <c r="L31"/>
  <c r="N40"/>
  <c r="N44"/>
  <c r="N48"/>
  <c r="N52"/>
  <c r="N56"/>
  <c r="L63"/>
  <c r="L67"/>
  <c r="L71"/>
  <c r="L79"/>
  <c r="L83"/>
  <c r="K88"/>
  <c r="O84"/>
  <c r="K72"/>
  <c r="K56"/>
  <c r="K40"/>
  <c r="O36"/>
  <c r="N7"/>
  <c r="L10"/>
  <c r="N11"/>
  <c r="L14"/>
  <c r="N15"/>
  <c r="L18"/>
  <c r="N19"/>
  <c r="L22"/>
  <c r="N23"/>
  <c r="L26"/>
  <c r="N27"/>
  <c r="M34"/>
  <c r="M30"/>
  <c r="M40"/>
  <c r="M44"/>
  <c r="M48"/>
  <c r="M52"/>
  <c r="M56"/>
  <c r="N33"/>
  <c r="O38"/>
  <c r="K42"/>
  <c r="N50"/>
  <c r="O54"/>
  <c r="K58"/>
  <c r="M62"/>
  <c r="M66"/>
  <c r="M70"/>
  <c r="M74"/>
  <c r="M78"/>
  <c r="M82"/>
  <c r="M86"/>
  <c r="M90"/>
  <c r="M94"/>
  <c r="L61"/>
  <c r="N65"/>
  <c r="L77"/>
  <c r="N81"/>
  <c r="N89"/>
  <c r="N93"/>
  <c r="N97"/>
  <c r="K92"/>
  <c r="O88"/>
  <c r="K86"/>
  <c r="K74"/>
  <c r="M7"/>
  <c r="M11"/>
  <c r="M15"/>
  <c r="M19"/>
  <c r="M23"/>
  <c r="M27"/>
  <c r="L34"/>
  <c r="N35"/>
  <c r="L30"/>
  <c r="N31"/>
  <c r="N39"/>
  <c r="L40"/>
  <c r="N43"/>
  <c r="N47"/>
  <c r="L48"/>
  <c r="L52"/>
  <c r="N55"/>
  <c r="L56"/>
  <c r="N59"/>
  <c r="L62"/>
  <c r="N63"/>
  <c r="L66"/>
  <c r="L70"/>
  <c r="N71"/>
  <c r="L74"/>
  <c r="N75"/>
  <c r="L78"/>
  <c r="N79"/>
  <c r="L82"/>
  <c r="L86"/>
  <c r="N87"/>
  <c r="L90"/>
  <c r="N91"/>
  <c r="L94"/>
  <c r="N95"/>
  <c r="K84"/>
  <c r="K96"/>
  <c r="O92"/>
  <c r="O86"/>
  <c r="O82"/>
  <c r="O68"/>
  <c r="N7" i="36"/>
  <c r="N8"/>
  <c r="N12"/>
  <c r="L41"/>
  <c r="N58"/>
  <c r="N62"/>
  <c r="N66"/>
  <c r="N70"/>
  <c r="N74"/>
  <c r="N78"/>
  <c r="N82"/>
  <c r="N86"/>
  <c r="N90"/>
  <c r="L28"/>
  <c r="P32"/>
  <c r="L36"/>
  <c r="P40"/>
  <c r="L44"/>
  <c r="P48"/>
  <c r="L52"/>
  <c r="P56"/>
  <c r="P60"/>
  <c r="L64"/>
  <c r="M68"/>
  <c r="O72"/>
  <c r="P62"/>
  <c r="O94"/>
  <c r="M95"/>
  <c r="L94"/>
  <c r="M8"/>
  <c r="M12"/>
  <c r="O17"/>
  <c r="O21"/>
  <c r="O25"/>
  <c r="O29"/>
  <c r="O33"/>
  <c r="O37"/>
  <c r="O41"/>
  <c r="O45"/>
  <c r="O49"/>
  <c r="O53"/>
  <c r="M58"/>
  <c r="O61"/>
  <c r="M62"/>
  <c r="O65"/>
  <c r="M66"/>
  <c r="O69"/>
  <c r="M70"/>
  <c r="M74"/>
  <c r="M78"/>
  <c r="M82"/>
  <c r="M86"/>
  <c r="M90"/>
  <c r="M63"/>
  <c r="L70"/>
  <c r="N94"/>
  <c r="P95"/>
  <c r="O96"/>
  <c r="N17"/>
  <c r="N21"/>
  <c r="N25"/>
  <c r="N29"/>
  <c r="N33"/>
  <c r="N37"/>
  <c r="N41"/>
  <c r="N45"/>
  <c r="N49"/>
  <c r="N53"/>
  <c r="N61"/>
  <c r="N65"/>
  <c r="N69"/>
  <c r="P70"/>
  <c r="L66"/>
  <c r="M94"/>
  <c r="O20"/>
  <c r="O24"/>
  <c r="O28"/>
  <c r="O32"/>
  <c r="O36"/>
  <c r="O40"/>
  <c r="O44"/>
  <c r="O48"/>
  <c r="O52"/>
  <c r="O56"/>
  <c r="O60"/>
  <c r="O64"/>
  <c r="O68"/>
  <c r="P69"/>
  <c r="L69"/>
  <c r="P66"/>
  <c r="P65"/>
  <c r="P57"/>
  <c r="L53"/>
  <c r="P49"/>
  <c r="L45"/>
  <c r="P41"/>
  <c r="L37"/>
  <c r="P33"/>
  <c r="L29"/>
  <c r="P25"/>
  <c r="L21"/>
  <c r="P17"/>
  <c r="L13"/>
  <c r="P9"/>
  <c r="N38" i="37"/>
  <c r="N42"/>
  <c r="N46"/>
  <c r="N54"/>
  <c r="N58"/>
  <c r="L65"/>
  <c r="L69"/>
  <c r="L73"/>
  <c r="L81"/>
  <c r="L85"/>
  <c r="L89"/>
  <c r="L93"/>
  <c r="L97"/>
  <c r="L82" i="36"/>
  <c r="P78"/>
  <c r="K41" i="37"/>
  <c r="K24"/>
  <c r="L11" i="36"/>
  <c r="P11"/>
  <c r="L15"/>
  <c r="P15"/>
  <c r="L19"/>
  <c r="P19"/>
  <c r="L23"/>
  <c r="P23"/>
  <c r="L27"/>
  <c r="P27"/>
  <c r="L31"/>
  <c r="P31"/>
  <c r="L35"/>
  <c r="P35"/>
  <c r="L39"/>
  <c r="P39"/>
  <c r="L43"/>
  <c r="P43"/>
  <c r="L47"/>
  <c r="P47"/>
  <c r="L51"/>
  <c r="P51"/>
  <c r="L55"/>
  <c r="P55"/>
  <c r="L59"/>
  <c r="P59"/>
  <c r="L63"/>
  <c r="P63"/>
  <c r="L67"/>
  <c r="P67"/>
  <c r="P73"/>
  <c r="L75"/>
  <c r="P75"/>
  <c r="L77"/>
  <c r="P77"/>
  <c r="L79"/>
  <c r="P79"/>
  <c r="L81"/>
  <c r="P81"/>
  <c r="L83"/>
  <c r="P83"/>
  <c r="L85"/>
  <c r="P85"/>
  <c r="L87"/>
  <c r="P87"/>
  <c r="P89"/>
  <c r="L91"/>
  <c r="P91"/>
  <c r="L93"/>
  <c r="K35" i="37"/>
  <c r="O35"/>
  <c r="K37"/>
  <c r="K31"/>
  <c r="O31"/>
  <c r="K33"/>
  <c r="O33"/>
  <c r="K39"/>
  <c r="O39"/>
  <c r="O41"/>
  <c r="K43"/>
  <c r="O43"/>
  <c r="K45"/>
  <c r="O45"/>
  <c r="K47"/>
  <c r="O47"/>
  <c r="K49"/>
  <c r="O49"/>
  <c r="K51"/>
  <c r="O51"/>
  <c r="K53"/>
  <c r="K55"/>
  <c r="O55"/>
  <c r="O57"/>
  <c r="K59"/>
  <c r="O59"/>
  <c r="K61"/>
  <c r="O61"/>
  <c r="K63"/>
  <c r="O63"/>
  <c r="K65"/>
  <c r="O65"/>
  <c r="K67"/>
  <c r="O67"/>
  <c r="K69"/>
  <c r="K71"/>
  <c r="O71"/>
  <c r="O73"/>
  <c r="K75"/>
  <c r="O75"/>
  <c r="K77"/>
  <c r="O77"/>
  <c r="K79"/>
  <c r="O79"/>
  <c r="K81"/>
  <c r="O81"/>
  <c r="K83"/>
  <c r="O83"/>
  <c r="K85"/>
  <c r="K87"/>
  <c r="O87"/>
  <c r="K89"/>
  <c r="O89"/>
  <c r="K91"/>
  <c r="O91"/>
  <c r="K93"/>
  <c r="O93"/>
  <c r="K95"/>
  <c r="O95"/>
  <c r="O97"/>
  <c r="L95" i="36"/>
  <c r="L65"/>
  <c r="P61"/>
  <c r="P24"/>
  <c r="P16"/>
  <c r="L12"/>
  <c r="P8"/>
  <c r="M58" i="37"/>
  <c r="L86" i="36"/>
  <c r="P82"/>
  <c r="O37" i="37"/>
  <c r="O8"/>
  <c r="K10"/>
  <c r="O10"/>
  <c r="K12"/>
  <c r="O12"/>
  <c r="K14"/>
  <c r="O14"/>
  <c r="K16"/>
  <c r="O16"/>
  <c r="K18"/>
  <c r="O18"/>
  <c r="K20"/>
  <c r="K22"/>
  <c r="O22"/>
  <c r="O24"/>
  <c r="K26"/>
  <c r="O26"/>
  <c r="K28"/>
  <c r="O28"/>
  <c r="P71" i="36"/>
  <c r="L71"/>
  <c r="L62"/>
  <c r="L61"/>
  <c r="P53"/>
  <c r="L49"/>
  <c r="P45"/>
  <c r="P37"/>
  <c r="L33"/>
  <c r="P29"/>
  <c r="L25"/>
  <c r="P21"/>
  <c r="L17"/>
  <c r="P13"/>
  <c r="L9"/>
  <c r="M9" i="37"/>
  <c r="M13"/>
  <c r="M17"/>
  <c r="M21"/>
  <c r="M25"/>
  <c r="M29"/>
  <c r="L90" i="36"/>
  <c r="P86"/>
  <c r="L74"/>
  <c r="K73" i="37"/>
  <c r="L10" i="36"/>
  <c r="P10"/>
  <c r="L14"/>
  <c r="P14"/>
  <c r="L18"/>
  <c r="P18"/>
  <c r="L22"/>
  <c r="P22"/>
  <c r="L26"/>
  <c r="P26"/>
  <c r="L30"/>
  <c r="P30"/>
  <c r="L34"/>
  <c r="P34"/>
  <c r="L38"/>
  <c r="P38"/>
  <c r="L42"/>
  <c r="P42"/>
  <c r="L46"/>
  <c r="P46"/>
  <c r="L50"/>
  <c r="P50"/>
  <c r="L54"/>
  <c r="P54"/>
  <c r="L58"/>
  <c r="P58"/>
  <c r="L76"/>
  <c r="P76"/>
  <c r="L80"/>
  <c r="P80"/>
  <c r="L84"/>
  <c r="P84"/>
  <c r="L88"/>
  <c r="L92"/>
  <c r="P92"/>
  <c r="P7"/>
  <c r="L72"/>
  <c r="P68"/>
  <c r="L56"/>
  <c r="P52"/>
  <c r="L48"/>
  <c r="P44"/>
  <c r="L40"/>
  <c r="P36"/>
  <c r="L32"/>
  <c r="P28"/>
  <c r="L24"/>
  <c r="P20"/>
  <c r="L16"/>
  <c r="P12"/>
  <c r="L8"/>
  <c r="P90"/>
  <c r="L78"/>
  <c r="P74"/>
  <c r="O85" i="37"/>
  <c r="O69"/>
  <c r="K57"/>
  <c r="O20"/>
  <c r="K9"/>
  <c r="O9"/>
  <c r="K11"/>
  <c r="O11"/>
  <c r="K13"/>
  <c r="O13"/>
  <c r="K15"/>
  <c r="O15"/>
  <c r="K17"/>
  <c r="O17"/>
  <c r="K19"/>
  <c r="O19"/>
  <c r="K21"/>
  <c r="O21"/>
  <c r="K23"/>
  <c r="O23"/>
  <c r="K25"/>
  <c r="O25"/>
  <c r="K27"/>
  <c r="O27"/>
  <c r="K29"/>
  <c r="O29"/>
  <c r="M8"/>
  <c r="M12"/>
  <c r="M16"/>
  <c r="M20"/>
  <c r="M24"/>
  <c r="M28"/>
  <c r="N36"/>
  <c r="N32"/>
  <c r="L33"/>
  <c r="N60"/>
  <c r="N64"/>
  <c r="N68"/>
  <c r="N72"/>
  <c r="N76"/>
  <c r="N80"/>
  <c r="N84"/>
  <c r="K78"/>
  <c r="K76"/>
  <c r="O74"/>
  <c r="O72"/>
  <c r="K62"/>
  <c r="K60"/>
  <c r="O58"/>
  <c r="O56"/>
  <c r="K46"/>
  <c r="K44"/>
  <c r="O42"/>
  <c r="O40"/>
  <c r="K36"/>
  <c r="O32"/>
  <c r="L38"/>
  <c r="L42"/>
  <c r="L46"/>
  <c r="L50"/>
  <c r="L54"/>
  <c r="L58"/>
  <c r="O7"/>
  <c r="O80"/>
  <c r="K70"/>
  <c r="O66"/>
  <c r="O64"/>
  <c r="K54"/>
  <c r="O50"/>
  <c r="O48"/>
  <c r="K38"/>
  <c r="K34"/>
  <c r="O34"/>
  <c r="K30"/>
  <c r="O30"/>
  <c r="N8"/>
  <c r="L9"/>
  <c r="N12"/>
  <c r="L13"/>
  <c r="N16"/>
  <c r="L17"/>
  <c r="N20"/>
  <c r="L21"/>
  <c r="N24"/>
  <c r="L25"/>
  <c r="N28"/>
  <c r="L29"/>
  <c r="M33"/>
  <c r="M41"/>
  <c r="M45"/>
  <c r="M49"/>
  <c r="M53"/>
  <c r="M57"/>
  <c r="M61"/>
  <c r="M65"/>
  <c r="M69"/>
  <c r="M73"/>
  <c r="M77"/>
  <c r="M81"/>
  <c r="M85"/>
  <c r="L96" i="36"/>
  <c r="K7" i="37"/>
  <c r="O94"/>
  <c r="K94"/>
  <c r="O90"/>
  <c r="K90"/>
  <c r="K82"/>
  <c r="K80"/>
  <c r="O78"/>
  <c r="O76"/>
  <c r="K66"/>
  <c r="K64"/>
  <c r="O62"/>
  <c r="O60"/>
  <c r="K50"/>
  <c r="K48"/>
  <c r="O46"/>
  <c r="O44"/>
  <c r="K32"/>
  <c r="E83" i="101" l="1"/>
  <c r="B79"/>
  <c r="C75"/>
  <c r="D71"/>
  <c r="E67"/>
  <c r="B63"/>
  <c r="C59"/>
  <c r="D55"/>
  <c r="E51"/>
  <c r="B47"/>
  <c r="C43"/>
  <c r="D39"/>
  <c r="E35"/>
  <c r="B30"/>
  <c r="C26"/>
  <c r="D22"/>
  <c r="E18"/>
  <c r="B14"/>
  <c r="C10"/>
  <c r="D6"/>
  <c r="E2"/>
  <c r="D21"/>
  <c r="E20"/>
  <c r="B19"/>
  <c r="C17"/>
  <c r="D16"/>
  <c r="E7"/>
  <c r="C81"/>
  <c r="C80"/>
  <c r="B78"/>
  <c r="E76"/>
  <c r="D73"/>
  <c r="E72"/>
  <c r="C69"/>
  <c r="D68"/>
  <c r="B65"/>
  <c r="C64"/>
  <c r="D62"/>
  <c r="E61"/>
  <c r="B60"/>
  <c r="E56"/>
  <c r="D52"/>
  <c r="B49"/>
  <c r="C48"/>
  <c r="D46"/>
  <c r="E45"/>
  <c r="B44"/>
  <c r="C37"/>
  <c r="D36"/>
  <c r="D8"/>
  <c r="D19"/>
  <c r="C78"/>
  <c r="D81"/>
  <c r="D20"/>
  <c r="E74"/>
  <c r="E16"/>
  <c r="E19"/>
  <c r="E73"/>
  <c r="C61"/>
  <c r="C4"/>
  <c r="D3"/>
  <c r="B31"/>
  <c r="C29"/>
  <c r="D28"/>
  <c r="B25"/>
  <c r="C24"/>
  <c r="E23"/>
  <c r="B21"/>
  <c r="C20"/>
  <c r="E17"/>
  <c r="B16"/>
  <c r="B80"/>
  <c r="D76"/>
  <c r="C74"/>
  <c r="C73"/>
  <c r="D72"/>
  <c r="E70"/>
  <c r="B69"/>
  <c r="C68"/>
  <c r="D66"/>
  <c r="E65"/>
  <c r="B64"/>
  <c r="C62"/>
  <c r="B58"/>
  <c r="C57"/>
  <c r="D56"/>
  <c r="B53"/>
  <c r="C52"/>
  <c r="E49"/>
  <c r="C46"/>
  <c r="D45"/>
  <c r="E44"/>
  <c r="B42"/>
  <c r="E38"/>
  <c r="B37"/>
  <c r="C36"/>
  <c r="D34"/>
  <c r="E33"/>
  <c r="B32"/>
  <c r="D7"/>
  <c r="E5"/>
  <c r="B4"/>
  <c r="C3"/>
  <c r="D77"/>
  <c r="D15"/>
  <c r="E13"/>
  <c r="D12"/>
  <c r="E11"/>
  <c r="B9"/>
  <c r="C8"/>
  <c r="E31"/>
  <c r="B29"/>
  <c r="C28"/>
  <c r="D27"/>
  <c r="E25"/>
  <c r="B24"/>
  <c r="D23"/>
  <c r="E21"/>
  <c r="B20"/>
  <c r="C19"/>
  <c r="D17"/>
  <c r="E9"/>
  <c r="B36"/>
  <c r="D31"/>
  <c r="E29"/>
  <c r="B28"/>
  <c r="C27"/>
  <c r="E24"/>
  <c r="D44"/>
  <c r="D38"/>
  <c r="E37"/>
  <c r="D25"/>
  <c r="B70"/>
  <c r="E66"/>
  <c r="C58"/>
  <c r="D57"/>
  <c r="B54"/>
  <c r="C53"/>
  <c r="E50"/>
  <c r="C42"/>
  <c r="D41"/>
  <c r="E40"/>
  <c r="B38"/>
  <c r="E34"/>
  <c r="B33"/>
  <c r="C32"/>
  <c r="B5"/>
  <c r="E27"/>
  <c r="E4"/>
  <c r="D69"/>
  <c r="E68"/>
  <c r="B66"/>
  <c r="C65"/>
  <c r="D64"/>
  <c r="E62"/>
  <c r="C60"/>
  <c r="D58"/>
  <c r="E57"/>
  <c r="B56"/>
  <c r="C54"/>
  <c r="D53"/>
  <c r="E52"/>
  <c r="B50"/>
  <c r="C49"/>
  <c r="C44"/>
  <c r="D42"/>
  <c r="E41"/>
  <c r="B40"/>
  <c r="C38"/>
  <c r="D37"/>
  <c r="B34"/>
  <c r="C33"/>
  <c r="D32"/>
  <c r="B7"/>
  <c r="C5"/>
  <c r="D4"/>
  <c r="E3"/>
  <c r="B15"/>
  <c r="B12"/>
  <c r="C11"/>
  <c r="D9"/>
  <c r="E8"/>
  <c r="D29"/>
  <c r="E28"/>
  <c r="B27"/>
  <c r="C25"/>
  <c r="D82"/>
  <c r="E77"/>
  <c r="D80"/>
  <c r="B76"/>
  <c r="B72"/>
  <c r="C70"/>
  <c r="B61"/>
  <c r="B82"/>
  <c r="E80"/>
  <c r="C77"/>
  <c r="C76"/>
  <c r="B74"/>
  <c r="B73"/>
  <c r="C72"/>
  <c r="D70"/>
  <c r="E69"/>
  <c r="B68"/>
  <c r="C66"/>
  <c r="D65"/>
  <c r="E64"/>
  <c r="B62"/>
  <c r="D60"/>
  <c r="E58"/>
  <c r="B57"/>
  <c r="C56"/>
  <c r="D54"/>
  <c r="E53"/>
  <c r="B52"/>
  <c r="C50"/>
  <c r="D49"/>
  <c r="E48"/>
  <c r="B46"/>
  <c r="C45"/>
  <c r="E42"/>
  <c r="B41"/>
  <c r="C40"/>
  <c r="C34"/>
  <c r="D33"/>
  <c r="E32"/>
  <c r="C7"/>
  <c r="D5"/>
  <c r="B3"/>
  <c r="C15"/>
  <c r="D13"/>
  <c r="D11"/>
  <c r="D61"/>
  <c r="E60"/>
  <c r="E54"/>
  <c r="D50"/>
  <c r="B48"/>
  <c r="C41"/>
  <c r="E15"/>
  <c r="E12"/>
  <c r="B11"/>
  <c r="C9"/>
  <c r="D78"/>
  <c r="D74"/>
  <c r="B75"/>
  <c r="C71"/>
  <c r="D67"/>
  <c r="E63"/>
  <c r="D51"/>
  <c r="E47"/>
  <c r="B43"/>
  <c r="C39"/>
  <c r="D35"/>
  <c r="E30"/>
  <c r="B26"/>
  <c r="C22"/>
  <c r="D18"/>
  <c r="E14"/>
  <c r="B10"/>
  <c r="C6"/>
  <c r="D2"/>
  <c r="E81"/>
  <c r="C83"/>
  <c r="D79"/>
  <c r="E75"/>
  <c r="B71"/>
  <c r="C67"/>
  <c r="D63"/>
  <c r="E59"/>
  <c r="B55"/>
  <c r="C51"/>
  <c r="D47"/>
  <c r="E43"/>
  <c r="B39"/>
  <c r="C35"/>
  <c r="D30"/>
  <c r="E26"/>
  <c r="B22"/>
  <c r="C18"/>
  <c r="D14"/>
  <c r="E10"/>
  <c r="B6"/>
  <c r="B13"/>
  <c r="D83"/>
  <c r="E79"/>
  <c r="B59"/>
  <c r="C55"/>
  <c r="B83"/>
  <c r="C79"/>
  <c r="D75"/>
  <c r="E71"/>
  <c r="B67"/>
  <c r="C63"/>
  <c r="D59"/>
  <c r="E55"/>
  <c r="B51"/>
  <c r="C47"/>
  <c r="D43"/>
  <c r="E39"/>
  <c r="B35"/>
  <c r="C30"/>
  <c r="D26"/>
  <c r="E22"/>
  <c r="B18"/>
  <c r="C14"/>
  <c r="D10"/>
  <c r="E6"/>
  <c r="B2"/>
</calcChain>
</file>

<file path=xl/comments1.xml><?xml version="1.0" encoding="utf-8"?>
<comments xmlns="http://schemas.openxmlformats.org/spreadsheetml/2006/main">
  <authors>
    <author>Author</author>
  </authors>
  <commentList>
    <comment ref="A2" author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Take from quarterlyFfr_quarterlyAvg in Jake's public directory.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Each variable measures the average expected fed funds rate in j quarters ahead measured on the last tradiing day of the quarter in the leftmost column.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A6" author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All figures refer to expectations at the beginning of the given quarter as recorded in Blue chip. Long Run is either the most recent 7-11 year average forecast reported. </t>
        </r>
      </text>
    </comment>
  </commentList>
</comments>
</file>

<file path=xl/sharedStrings.xml><?xml version="1.0" encoding="utf-8"?>
<sst xmlns="http://schemas.openxmlformats.org/spreadsheetml/2006/main" count="882" uniqueCount="530">
  <si>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</si>
  <si>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</si>
  <si>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</si>
  <si>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</si>
  <si>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</si>
  <si>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</si>
  <si>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</si>
  <si>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</si>
  <si>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</si>
  <si>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</si>
  <si>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</si>
  <si>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</si>
  <si>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</si>
  <si>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</si>
  <si>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</si>
  <si>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</si>
  <si>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2007q4</t>
  </si>
  <si>
    <t>2007q3</t>
  </si>
  <si>
    <t>2007q2</t>
  </si>
  <si>
    <t>2007q1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</si>
  <si>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</si>
  <si>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</si>
  <si>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</si>
  <si>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</si>
  <si>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</si>
  <si>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</si>
  <si>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</si>
  <si>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</si>
  <si>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</si>
  <si>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</si>
  <si>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</si>
  <si>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</si>
  <si>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</si>
  <si>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</si>
  <si>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</si>
  <si>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</si>
  <si>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</si>
  <si>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</si>
  <si>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</si>
  <si>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</si>
  <si>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</si>
  <si>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</si>
  <si>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</si>
  <si>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</si>
  <si>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</si>
  <si>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</si>
  <si>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</si>
  <si>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</si>
  <si>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1999q4</t>
  </si>
  <si>
    <t>1999q3</t>
  </si>
  <si>
    <t>1999q2</t>
  </si>
  <si>
    <t>1999q1</t>
  </si>
  <si>
    <t>1998q4</t>
  </si>
  <si>
    <t>1998q3</t>
  </si>
  <si>
    <t>1998q2</t>
  </si>
  <si>
    <t>1998q1</t>
  </si>
  <si>
    <t>1997q4</t>
  </si>
  <si>
    <t>1997q3</t>
  </si>
  <si>
    <t>1997q2</t>
  </si>
  <si>
    <t>1997q1</t>
  </si>
  <si>
    <t>1996q4</t>
  </si>
  <si>
    <t>1996q3</t>
  </si>
  <si>
    <t>1996q2</t>
  </si>
  <si>
    <t>1996q1</t>
  </si>
  <si>
    <t>1995q4</t>
  </si>
  <si>
    <t>1995q3</t>
  </si>
  <si>
    <t>1995q2</t>
  </si>
  <si>
    <t>1995q1</t>
  </si>
  <si>
    <t>1994q4</t>
  </si>
  <si>
    <t>1994q3</t>
  </si>
  <si>
    <t>1994q2</t>
  </si>
  <si>
    <t>1994q1</t>
  </si>
  <si>
    <t>1993q4</t>
  </si>
  <si>
    <t>1993q3</t>
  </si>
  <si>
    <t>1993q2</t>
  </si>
  <si>
    <t>1993q1</t>
  </si>
  <si>
    <t>1992q4</t>
  </si>
  <si>
    <t>1992q3</t>
  </si>
  <si>
    <t>1992q2</t>
  </si>
  <si>
    <t>1992q1</t>
  </si>
  <si>
    <t>1991q4</t>
  </si>
  <si>
    <t>1991q3</t>
  </si>
  <si>
    <t>1991q2</t>
  </si>
  <si>
    <t>1991q1</t>
  </si>
  <si>
    <t>1990q4</t>
  </si>
  <si>
    <t>1990q3</t>
  </si>
  <si>
    <t>1990q2</t>
  </si>
  <si>
    <t>1990q1</t>
  </si>
  <si>
    <t>1989q4</t>
  </si>
  <si>
    <t>1989q3</t>
  </si>
  <si>
    <t>1989q2</t>
  </si>
  <si>
    <t>q_6</t>
  </si>
  <si>
    <t>q_5</t>
  </si>
  <si>
    <t>q_4</t>
  </si>
  <si>
    <t>q_3</t>
  </si>
  <si>
    <t>q_2</t>
  </si>
  <si>
    <t>q_1</t>
  </si>
  <si>
    <t>q_0</t>
  </si>
  <si>
    <t>quarter</t>
  </si>
  <si>
    <t>Quarter</t>
  </si>
  <si>
    <t>5.3a</t>
  </si>
  <si>
    <t>5.6a</t>
  </si>
  <si>
    <t>5.9a</t>
  </si>
  <si>
    <t>4.8a</t>
  </si>
  <si>
    <t>4.5a</t>
  </si>
  <si>
    <t>4.7a</t>
  </si>
  <si>
    <t>4.2a</t>
  </si>
  <si>
    <t>4.3a</t>
  </si>
  <si>
    <t>6.2a</t>
  </si>
  <si>
    <t>4.0a</t>
  </si>
  <si>
    <t>4.1a</t>
  </si>
  <si>
    <t>5.7a</t>
  </si>
  <si>
    <t>5.8a</t>
  </si>
  <si>
    <t>4.6a</t>
  </si>
  <si>
    <t>5.4a</t>
  </si>
  <si>
    <t>4.9a</t>
  </si>
  <si>
    <t>9.6a</t>
  </si>
  <si>
    <t>9.3a</t>
  </si>
  <si>
    <t>6.9a</t>
  </si>
  <si>
    <t>9.7a</t>
  </si>
  <si>
    <t>10.1a</t>
  </si>
  <si>
    <t>9.1a</t>
  </si>
  <si>
    <t>8.9a</t>
  </si>
  <si>
    <t>q0</t>
  </si>
  <si>
    <t>q1</t>
  </si>
  <si>
    <t>q2</t>
  </si>
  <si>
    <t>q3</t>
  </si>
  <si>
    <t>q4</t>
  </si>
  <si>
    <t>LR</t>
  </si>
  <si>
    <t>m1</t>
  </si>
  <si>
    <t>g0</t>
  </si>
  <si>
    <t>g1</t>
  </si>
  <si>
    <t>g2</t>
  </si>
  <si>
    <t>g3</t>
  </si>
  <si>
    <t>g4</t>
  </si>
  <si>
    <t>i_{t-1}</t>
  </si>
  <si>
    <t>E_{t-4}[utilde_t]</t>
  </si>
  <si>
    <t>E_{t-4}[i_{t-1}]</t>
  </si>
  <si>
    <t>E_{t-4}[pi_t]</t>
  </si>
  <si>
    <t>i_t</t>
  </si>
  <si>
    <t xml:space="preserve">FFR (t) </t>
  </si>
  <si>
    <t xml:space="preserve">FFR(t-1) </t>
  </si>
  <si>
    <t xml:space="preserve">Expected u(t) at beginning of t - long run value </t>
  </si>
  <si>
    <t xml:space="preserve">Expected dp(t) at beginning of t </t>
  </si>
  <si>
    <t>Expected U(t) -long run value  at beginning of t - 4</t>
  </si>
  <si>
    <t>Expected dp(t) at beginning of t - 4</t>
  </si>
  <si>
    <t>ffr_L1</t>
  </si>
  <si>
    <t>Expected FFR(t-1) at beginning of t - 4, Futures</t>
  </si>
  <si>
    <t>Kernel: Bartlett,  Bandwidth: Fixed (3),  No prewhitening</t>
  </si>
  <si>
    <t>Coefficient</t>
  </si>
  <si>
    <t>Std. Error</t>
  </si>
  <si>
    <t>t-Statistic</t>
  </si>
  <si>
    <t xml:space="preserve">Prob.  </t>
  </si>
  <si>
    <t>C(1)</t>
  </si>
  <si>
    <t>C(2)</t>
  </si>
  <si>
    <t>C(3)</t>
  </si>
  <si>
    <t>C(4)</t>
  </si>
  <si>
    <t>R-squared</t>
  </si>
  <si>
    <t xml:space="preserve">    Mean dependent var</t>
  </si>
  <si>
    <t>Adjusted R-squared</t>
  </si>
  <si>
    <t xml:space="preserve">    S.D. dependent var</t>
  </si>
  <si>
    <t>S.E. of regression</t>
  </si>
  <si>
    <t xml:space="preserve">    Sum squared resid</t>
  </si>
  <si>
    <t>Durbin-Watson stat</t>
  </si>
  <si>
    <t xml:space="preserve">Bluechip consensus for previous Q </t>
  </si>
  <si>
    <t>Nowcast</t>
  </si>
  <si>
    <t>ULead2</t>
  </si>
  <si>
    <t>ULead1</t>
  </si>
  <si>
    <t>ULead3</t>
  </si>
  <si>
    <t>ULead4</t>
  </si>
  <si>
    <t xml:space="preserve">Most recently reported average forecast for 7-11 years out </t>
  </si>
  <si>
    <t>CPILead1</t>
  </si>
  <si>
    <t>CPILead2</t>
  </si>
  <si>
    <t>CPILead3</t>
  </si>
  <si>
    <t>CPILead4</t>
  </si>
  <si>
    <t>Average of the FFR at the current quarter</t>
  </si>
  <si>
    <t>Last trading day of period, average for the Q</t>
  </si>
  <si>
    <t>ffr_L1_B4</t>
  </si>
  <si>
    <t>u_B4</t>
  </si>
  <si>
    <t>pi_B4</t>
  </si>
  <si>
    <t>ffr_L1_B1</t>
  </si>
  <si>
    <t>Expected FFR(t-1) at beginning of quarter t-1</t>
  </si>
  <si>
    <t>Expected u(t) at beginning of t-1</t>
  </si>
  <si>
    <t>Expected pi(t) at beginning of t-1</t>
  </si>
  <si>
    <t>E_{t-1}[i_{t-1}]</t>
  </si>
  <si>
    <t>ffr_L1_B2</t>
  </si>
  <si>
    <t>ffr_L1_B3</t>
  </si>
  <si>
    <t>Expected FFR(t-1) at beginning of t-2</t>
  </si>
  <si>
    <t>Expected u(t) at beginning of t-2</t>
  </si>
  <si>
    <t>Expected pi(t) at beginning of t-2</t>
  </si>
  <si>
    <t>Expected FFR(t-1) at beginning of t-3</t>
  </si>
  <si>
    <t>Expected u(t) at beginning of t-3</t>
  </si>
  <si>
    <t>Expected pi(t) at beginning of t-3</t>
  </si>
  <si>
    <t>E_{t-2}[i_{t-1}]</t>
  </si>
  <si>
    <t>E_{t-3}[i_{t-1}]</t>
  </si>
  <si>
    <t>E_{t-3}[pi_t]</t>
  </si>
  <si>
    <t>Interest rate rule:</t>
  </si>
  <si>
    <t>Bluechip concensus for previous quarter cleaned of text notes</t>
  </si>
  <si>
    <t>ffr_B1</t>
  </si>
  <si>
    <t>E_{t-1}[i_t]</t>
  </si>
  <si>
    <t>E_{t-2}[i_t]</t>
  </si>
  <si>
    <t>E_{t-3}[i_t]</t>
  </si>
  <si>
    <t>E_{t-4}[i_t]</t>
  </si>
  <si>
    <t>ffr_B2</t>
  </si>
  <si>
    <t>ffr_B3</t>
  </si>
  <si>
    <t>ffr_B4</t>
  </si>
  <si>
    <t>ffr_L1_B0</t>
  </si>
  <si>
    <t>ffr _B0</t>
  </si>
  <si>
    <t>E_t[i_{t-1}]</t>
  </si>
  <si>
    <t>E_t[i_t]</t>
  </si>
  <si>
    <t>ffr</t>
  </si>
  <si>
    <t>pi_t</t>
  </si>
  <si>
    <t>utilde_t</t>
  </si>
  <si>
    <t>alpha^0_t</t>
  </si>
  <si>
    <t>alpha^1_t</t>
  </si>
  <si>
    <t>alpha^2_t</t>
  </si>
  <si>
    <t>alpha^3_t</t>
  </si>
  <si>
    <t>alpha^4_t</t>
  </si>
  <si>
    <t>ubar_B0</t>
  </si>
  <si>
    <t>pibar_B0</t>
  </si>
  <si>
    <t>ubar</t>
  </si>
  <si>
    <t>pibar</t>
  </si>
  <si>
    <t>ubar_B1</t>
  </si>
  <si>
    <t>pibar_B1</t>
  </si>
  <si>
    <t>ubar_B2</t>
  </si>
  <si>
    <t>pibar_B2</t>
  </si>
  <si>
    <t>E_t[utildebar_t]</t>
  </si>
  <si>
    <t>E_t[pibar_t]</t>
  </si>
  <si>
    <t>E_{t-1}[utildebar_t]</t>
  </si>
  <si>
    <t>E_{t-1}[pibar_t]</t>
  </si>
  <si>
    <t>E_{t-2}[utildebar_t]</t>
  </si>
  <si>
    <t>E_{t-2}[pibar_t]</t>
  </si>
  <si>
    <t>Estimation Method: Generalized Method of Moments</t>
  </si>
  <si>
    <t>Iterate coefficients after one-step weighting matrix</t>
  </si>
  <si>
    <t>Convergence achieved after: 1 weight matrix, 6 total coef iterations</t>
  </si>
  <si>
    <t>Determinant residual covariance</t>
  </si>
  <si>
    <t>J-statistic</t>
  </si>
  <si>
    <t>ubar_B3</t>
  </si>
  <si>
    <t>pibar_B3</t>
  </si>
  <si>
    <t>E_{t-3}[utildebar_t]</t>
  </si>
  <si>
    <t>19601 !Q</t>
  </si>
  <si>
    <t>LR@USECON</t>
  </si>
  <si>
    <t>PCU@USECON</t>
  </si>
  <si>
    <t>.DESC</t>
  </si>
  <si>
    <t xml:space="preserve">Civilian Unemployment Rate: 16 yr + (SA, %) </t>
  </si>
  <si>
    <t xml:space="preserve">CPI-U: All Items (SA, 1982-84=100) </t>
  </si>
  <si>
    <t>.T1</t>
  </si>
  <si>
    <t>Q1-1948 [Jan-1948]</t>
  </si>
  <si>
    <t>Q1-1947 [Jan-1947]</t>
  </si>
  <si>
    <t>.TN</t>
  </si>
  <si>
    <t>Q4-2011 [Jan-2012]</t>
  </si>
  <si>
    <t>.LSOURCE</t>
  </si>
  <si>
    <t>Federal Reserve Board</t>
  </si>
  <si>
    <t>Bureau of Labor Statistics</t>
  </si>
  <si>
    <t>.DTLM</t>
  </si>
  <si>
    <t>Feb 03 07:31:00 2012</t>
  </si>
  <si>
    <t>Feb 17 07:31:00 2012</t>
  </si>
  <si>
    <t>19601</t>
  </si>
  <si>
    <t>19602</t>
  </si>
  <si>
    <t>19603</t>
  </si>
  <si>
    <t>19604</t>
  </si>
  <si>
    <t>19611</t>
  </si>
  <si>
    <t>19612</t>
  </si>
  <si>
    <t>19613</t>
  </si>
  <si>
    <t>19614</t>
  </si>
  <si>
    <t>19621</t>
  </si>
  <si>
    <t>19622</t>
  </si>
  <si>
    <t>19623</t>
  </si>
  <si>
    <t>19624</t>
  </si>
  <si>
    <t>19631</t>
  </si>
  <si>
    <t>19632</t>
  </si>
  <si>
    <t>19633</t>
  </si>
  <si>
    <t>19634</t>
  </si>
  <si>
    <t>19641</t>
  </si>
  <si>
    <t>19642</t>
  </si>
  <si>
    <t>19643</t>
  </si>
  <si>
    <t>19644</t>
  </si>
  <si>
    <t>19651</t>
  </si>
  <si>
    <t>19652</t>
  </si>
  <si>
    <t>19653</t>
  </si>
  <si>
    <t>19654</t>
  </si>
  <si>
    <t>19661</t>
  </si>
  <si>
    <t>19662</t>
  </si>
  <si>
    <t>19663</t>
  </si>
  <si>
    <t>19664</t>
  </si>
  <si>
    <t>19671</t>
  </si>
  <si>
    <t>19672</t>
  </si>
  <si>
    <t>19673</t>
  </si>
  <si>
    <t>19674</t>
  </si>
  <si>
    <t>19681</t>
  </si>
  <si>
    <t>19682</t>
  </si>
  <si>
    <t>19683</t>
  </si>
  <si>
    <t>19684</t>
  </si>
  <si>
    <t>19691</t>
  </si>
  <si>
    <t>19692</t>
  </si>
  <si>
    <t>19693</t>
  </si>
  <si>
    <t>19694</t>
  </si>
  <si>
    <t>19701</t>
  </si>
  <si>
    <t>19702</t>
  </si>
  <si>
    <t>19703</t>
  </si>
  <si>
    <t>19704</t>
  </si>
  <si>
    <t>19711</t>
  </si>
  <si>
    <t>19712</t>
  </si>
  <si>
    <t>19713</t>
  </si>
  <si>
    <t>19714</t>
  </si>
  <si>
    <t>19721</t>
  </si>
  <si>
    <t>19722</t>
  </si>
  <si>
    <t>19723</t>
  </si>
  <si>
    <t>19724</t>
  </si>
  <si>
    <t>19731</t>
  </si>
  <si>
    <t>19732</t>
  </si>
  <si>
    <t>19733</t>
  </si>
  <si>
    <t>19734</t>
  </si>
  <si>
    <t>19741</t>
  </si>
  <si>
    <t>19742</t>
  </si>
  <si>
    <t>19743</t>
  </si>
  <si>
    <t>19744</t>
  </si>
  <si>
    <t>19751</t>
  </si>
  <si>
    <t>19752</t>
  </si>
  <si>
    <t>19753</t>
  </si>
  <si>
    <t>19754</t>
  </si>
  <si>
    <t>19761</t>
  </si>
  <si>
    <t>19762</t>
  </si>
  <si>
    <t>19763</t>
  </si>
  <si>
    <t>19764</t>
  </si>
  <si>
    <t>19771</t>
  </si>
  <si>
    <t>19772</t>
  </si>
  <si>
    <t>19773</t>
  </si>
  <si>
    <t>19774</t>
  </si>
  <si>
    <t>19781</t>
  </si>
  <si>
    <t>19782</t>
  </si>
  <si>
    <t>19783</t>
  </si>
  <si>
    <t>19784</t>
  </si>
  <si>
    <t>19791</t>
  </si>
  <si>
    <t>19792</t>
  </si>
  <si>
    <t>19793</t>
  </si>
  <si>
    <t>19794</t>
  </si>
  <si>
    <t>19801</t>
  </si>
  <si>
    <t>19802</t>
  </si>
  <si>
    <t>19803</t>
  </si>
  <si>
    <t>19804</t>
  </si>
  <si>
    <t>19811</t>
  </si>
  <si>
    <t>19812</t>
  </si>
  <si>
    <t>19813</t>
  </si>
  <si>
    <t>19814</t>
  </si>
  <si>
    <t>19821</t>
  </si>
  <si>
    <t>19822</t>
  </si>
  <si>
    <t>19823</t>
  </si>
  <si>
    <t>19824</t>
  </si>
  <si>
    <t>19831</t>
  </si>
  <si>
    <t>19832</t>
  </si>
  <si>
    <t>19833</t>
  </si>
  <si>
    <t>19834</t>
  </si>
  <si>
    <t>19841</t>
  </si>
  <si>
    <t>19842</t>
  </si>
  <si>
    <t>19843</t>
  </si>
  <si>
    <t>19844</t>
  </si>
  <si>
    <t>19851</t>
  </si>
  <si>
    <t>19852</t>
  </si>
  <si>
    <t>19853</t>
  </si>
  <si>
    <t>19854</t>
  </si>
  <si>
    <t>19861</t>
  </si>
  <si>
    <t>19862</t>
  </si>
  <si>
    <t>19863</t>
  </si>
  <si>
    <t>19864</t>
  </si>
  <si>
    <t>19871</t>
  </si>
  <si>
    <t>19872</t>
  </si>
  <si>
    <t>19873</t>
  </si>
  <si>
    <t>19874</t>
  </si>
  <si>
    <t>19881</t>
  </si>
  <si>
    <t>19882</t>
  </si>
  <si>
    <t>19883</t>
  </si>
  <si>
    <t>19884</t>
  </si>
  <si>
    <t>19891</t>
  </si>
  <si>
    <t>19892</t>
  </si>
  <si>
    <t>19893</t>
  </si>
  <si>
    <t>19894</t>
  </si>
  <si>
    <t>19901</t>
  </si>
  <si>
    <t>19902</t>
  </si>
  <si>
    <t>19903</t>
  </si>
  <si>
    <t>19904</t>
  </si>
  <si>
    <t>19911</t>
  </si>
  <si>
    <t>19912</t>
  </si>
  <si>
    <t>19913</t>
  </si>
  <si>
    <t>19914</t>
  </si>
  <si>
    <t>19921</t>
  </si>
  <si>
    <t>19922</t>
  </si>
  <si>
    <t>19923</t>
  </si>
  <si>
    <t>19924</t>
  </si>
  <si>
    <t>19931</t>
  </si>
  <si>
    <t>19932</t>
  </si>
  <si>
    <t>19933</t>
  </si>
  <si>
    <t>19934</t>
  </si>
  <si>
    <t>19941</t>
  </si>
  <si>
    <t>19942</t>
  </si>
  <si>
    <t>19943</t>
  </si>
  <si>
    <t>19944</t>
  </si>
  <si>
    <t>19951</t>
  </si>
  <si>
    <t>19952</t>
  </si>
  <si>
    <t>19953</t>
  </si>
  <si>
    <t>19954</t>
  </si>
  <si>
    <t>19961</t>
  </si>
  <si>
    <t>19962</t>
  </si>
  <si>
    <t>19963</t>
  </si>
  <si>
    <t>19964</t>
  </si>
  <si>
    <t>19971</t>
  </si>
  <si>
    <t>19972</t>
  </si>
  <si>
    <t>19973</t>
  </si>
  <si>
    <t>19974</t>
  </si>
  <si>
    <t>19981</t>
  </si>
  <si>
    <t>19982</t>
  </si>
  <si>
    <t>19983</t>
  </si>
  <si>
    <t>19984</t>
  </si>
  <si>
    <t>19991</t>
  </si>
  <si>
    <t>19992</t>
  </si>
  <si>
    <t>19993</t>
  </si>
  <si>
    <t>19994</t>
  </si>
  <si>
    <t>20001</t>
  </si>
  <si>
    <t>20002</t>
  </si>
  <si>
    <t>20003</t>
  </si>
  <si>
    <t>20004</t>
  </si>
  <si>
    <t>20011</t>
  </si>
  <si>
    <t>20012</t>
  </si>
  <si>
    <t>20013</t>
  </si>
  <si>
    <t>20014</t>
  </si>
  <si>
    <t>20021</t>
  </si>
  <si>
    <t>20022</t>
  </si>
  <si>
    <t>20023</t>
  </si>
  <si>
    <t>20024</t>
  </si>
  <si>
    <t>20031</t>
  </si>
  <si>
    <t>20032</t>
  </si>
  <si>
    <t>20033</t>
  </si>
  <si>
    <t>20034</t>
  </si>
  <si>
    <t>20041</t>
  </si>
  <si>
    <t>20042</t>
  </si>
  <si>
    <t>20043</t>
  </si>
  <si>
    <t>20044</t>
  </si>
  <si>
    <t>20051</t>
  </si>
  <si>
    <t>20052</t>
  </si>
  <si>
    <t>20053</t>
  </si>
  <si>
    <t>20054</t>
  </si>
  <si>
    <t>20061</t>
  </si>
  <si>
    <t>20062</t>
  </si>
  <si>
    <t>20063</t>
  </si>
  <si>
    <t>20064</t>
  </si>
  <si>
    <t>20071</t>
  </si>
  <si>
    <t>20072</t>
  </si>
  <si>
    <t>20073</t>
  </si>
  <si>
    <t>20074</t>
  </si>
  <si>
    <t>20081</t>
  </si>
  <si>
    <t>20082</t>
  </si>
  <si>
    <t>20083</t>
  </si>
  <si>
    <t>20084</t>
  </si>
  <si>
    <t>20091</t>
  </si>
  <si>
    <t>20092</t>
  </si>
  <si>
    <t>20093</t>
  </si>
  <si>
    <t>20094</t>
  </si>
  <si>
    <t>20101</t>
  </si>
  <si>
    <t>20102</t>
  </si>
  <si>
    <t>20103</t>
  </si>
  <si>
    <t>20104</t>
  </si>
  <si>
    <t>20111</t>
  </si>
  <si>
    <t>20112</t>
  </si>
  <si>
    <t>20113</t>
  </si>
  <si>
    <t>20114</t>
  </si>
  <si>
    <t>Mar 06 15:20:00 2012</t>
  </si>
  <si>
    <t>FRB</t>
  </si>
  <si>
    <t>.SOURCE</t>
  </si>
  <si>
    <t xml:space="preserve">10-Year Treasury Note Yield at Constant Maturity (Avg, % p.a.) </t>
  </si>
  <si>
    <t xml:space="preserve">5-Year Treasury Note Yield at Constant Maturity (% p.a.) </t>
  </si>
  <si>
    <t xml:space="preserve">2-Year Treasury Note Yield at Constant Maturity (% p.a.) </t>
  </si>
  <si>
    <t>FCM10@DAILY</t>
  </si>
  <si>
    <t>FCM5@DAILY</t>
  </si>
  <si>
    <t>FCM2@DAILY</t>
  </si>
  <si>
    <t>C(5)</t>
  </si>
  <si>
    <t>Dec</t>
  </si>
  <si>
    <t>Sep</t>
  </si>
  <si>
    <t>Jun</t>
  </si>
  <si>
    <t>Mar</t>
  </si>
  <si>
    <t>1980 !D</t>
  </si>
  <si>
    <t>Jan</t>
  </si>
  <si>
    <t>i_{t-2}</t>
  </si>
  <si>
    <t>ffr_L2</t>
  </si>
  <si>
    <t>ffr_L2_B0</t>
  </si>
  <si>
    <t>FFR(t-2)</t>
  </si>
  <si>
    <t>E_t[i_{t-2}]</t>
  </si>
  <si>
    <t>ffr_L2_B1</t>
  </si>
  <si>
    <t>E_{t-1}[i_{t-2}]</t>
  </si>
  <si>
    <t>ffr_L2_B2</t>
  </si>
  <si>
    <t>E_{t-2}[i_{t-2}]</t>
  </si>
  <si>
    <t>ffr_L2_B4</t>
  </si>
  <si>
    <t>ffr_L2_B3</t>
  </si>
  <si>
    <t>E_{t-3}[i_{t-2}]</t>
  </si>
  <si>
    <t>System: SYS_96_EQC</t>
  </si>
  <si>
    <t>Date: 03/08/12   Time: 11:53</t>
  </si>
  <si>
    <t>Sample: 1996Q1 2007Q2</t>
  </si>
  <si>
    <t>Included observations: 46</t>
  </si>
  <si>
    <t>Total system (balanced) observations 230</t>
  </si>
  <si>
    <t>Equation: FFR=C(1)+C(2)*FFR_L1+C(3)*FFR_L2 + (1-C(2)-C(3) )*( C(4)</t>
  </si>
  <si>
    <t xml:space="preserve">        *UBAR + C(5)*PIBAR ) </t>
  </si>
  <si>
    <t>Instruments: FFR_L1_B4 FFR_L2_B4 U_B4 PI_B4 C</t>
  </si>
  <si>
    <t>Observations: 46</t>
  </si>
  <si>
    <t xml:space="preserve">Equation: FFR_B0=C(1)+C(2)*FFR_L1_B0 +C(3)*FFR_L2_B0 + (1-C(2) </t>
  </si>
  <si>
    <t xml:space="preserve">        -C(3) )*( C(4)*UBAR_B0+C(5)*PIBAR_B0 ) </t>
  </si>
  <si>
    <t xml:space="preserve">Equation: FFR_B1=C(1)+C(2)*FFR_L1_B1 +C(3)*FFR_L2_B1 + (1-C(2) </t>
  </si>
  <si>
    <t xml:space="preserve">        -C(3) )*( C(4)*UBAR_B1+C(5)*PIBAR_B1 ) </t>
  </si>
  <si>
    <t xml:space="preserve">Equation: FFR_B2=C(1)+C(2)*FFR_L1_B2 +C(3)*FFR_L2_B2 + (1-C(2) </t>
  </si>
  <si>
    <t xml:space="preserve">        -C(3) )*( C(4)*UBAR_B2+C(5)*PIBAR_B2 ) </t>
  </si>
  <si>
    <t xml:space="preserve">Equation: FFR_B3=C(1)+C(2)*FFR_L1_B3 +C(3)*FFR_L2_B3 + (1-C(2) </t>
  </si>
  <si>
    <t xml:space="preserve">        -C(3) )*( C(4)*UBAR_B3+C(5)*PIBAR_B3 ) </t>
  </si>
  <si>
    <t>AR(2) system, equal coefficients, sample 96-07</t>
  </si>
  <si>
    <t>rho_1</t>
  </si>
  <si>
    <t>rho_2</t>
  </si>
  <si>
    <t>(1-rho_1-rho_2)*phi_u</t>
  </si>
  <si>
    <t>(1-rho_1-rho_2)*phi_pi</t>
  </si>
  <si>
    <t>intercept</t>
  </si>
  <si>
    <t>nu_{t,0}</t>
  </si>
  <si>
    <t>nu_{t,1}</t>
  </si>
  <si>
    <t>nu_{t,2}</t>
  </si>
  <si>
    <t>nu_{t,3}</t>
  </si>
  <si>
    <t>nu_{t,4}</t>
  </si>
  <si>
    <t>FAAA@DAILY</t>
  </si>
  <si>
    <t>FBAA@DAILY</t>
  </si>
  <si>
    <t xml:space="preserve">Moody's Seasoned Aaa Corporate Bond Yield (% p.a.) </t>
  </si>
  <si>
    <t xml:space="preserve">Moody's Seasoned Baa Corporate Bond Yield (% p.a.) </t>
  </si>
  <si>
    <t>Mar 09 15:17:00 2012</t>
  </si>
  <si>
    <t>These data are Copyright 2012 CCH Incorporated, All Rights Reserved</t>
  </si>
  <si>
    <t>We reproduce these data here with permission of the copyright holder.</t>
  </si>
  <si>
    <t>To purchase the Archive of U.S. Concensus Forecasts, visit</t>
  </si>
  <si>
    <t xml:space="preserve"> http://www.aspenpublishers.com/blue-chip-publications.htm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</si>
</sst>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6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11" fontId="0" fillId="0" borderId="0" xfId="0" applyNumberFormat="1"/>
    <xf numFmtId="2" fontId="0" fillId="0" borderId="0" xfId="0" applyNumberFormat="1"/>
    <xf numFmtId="0" fontId="4" fillId="0" borderId="0" xfId="2" quotePrefix="1" applyAlignment="1" applyProtection="1"/>
    <xf numFmtId="0" fontId="4" fillId="0" borderId="0" xfId="2" applyAlignment="1" applyProtection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4" fillId="0" borderId="0" xfId="2" applyAlignment="1" applyProtection="1">
      <alignment horizontal="center"/>
    </xf>
    <xf numFmtId="0" fontId="0" fillId="0" borderId="0" xfId="0" quotePrefix="1" applyAlignment="1">
      <alignment horizontal="center"/>
    </xf>
    <xf numFmtId="0" fontId="0" fillId="2" borderId="0" xfId="0" applyFill="1"/>
    <xf numFmtId="0" fontId="0" fillId="0" borderId="0" xfId="0" quotePrefix="1"/>
    <xf numFmtId="0" fontId="5" fillId="3" borderId="0" xfId="0" applyFont="1" applyFill="1" applyAlignment="1">
      <alignment wrapText="1"/>
    </xf>
    <xf numFmtId="0" fontId="5" fillId="3" borderId="0" xfId="0" applyFont="1" applyFill="1"/>
    <xf numFmtId="0" fontId="0" fillId="3" borderId="0" xfId="0" applyFill="1" applyAlignment="1">
      <alignment wrapText="1"/>
    </xf>
    <xf numFmtId="0" fontId="0" fillId="3" borderId="0" xfId="0" applyFill="1"/>
    <xf numFmtId="0" fontId="5" fillId="3" borderId="0" xfId="0" applyFont="1" applyFill="1" applyAlignment="1"/>
    <xf numFmtId="0" fontId="5" fillId="3" borderId="0" xfId="0" applyFont="1" applyFill="1" applyAlignment="1">
      <alignment horizontal="center"/>
    </xf>
  </cellXfs>
  <cellStyles count="3">
    <cellStyle name="Hyperlink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mailto:FBAA@DAILY" TargetMode="External"/><Relationship Id="rId1" Type="http://schemas.openxmlformats.org/officeDocument/2006/relationships/hyperlink" Target="mailto:FAAA@DAILY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mailto:LR@USECON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mailto:FCM10@DAILY" TargetMode="External"/><Relationship Id="rId2" Type="http://schemas.openxmlformats.org/officeDocument/2006/relationships/hyperlink" Target="mailto:FCM5@DAILY" TargetMode="External"/><Relationship Id="rId1" Type="http://schemas.openxmlformats.org/officeDocument/2006/relationships/hyperlink" Target="mailto:FCM2@DAIL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68"/>
  <sheetViews>
    <sheetView workbookViewId="0">
      <selection activeCell="A13" sqref="A13"/>
    </sheetView>
  </sheetViews>
  <sheetFormatPr defaultRowHeight="15"/>
  <cols>
    <col min="1" max="1" width="60" customWidth="1"/>
    <col min="2" max="5" width="15.7109375" customWidth="1"/>
  </cols>
  <sheetData>
    <row r="1" spans="1:5">
      <c r="A1" s="12" t="s">
        <v>510</v>
      </c>
    </row>
    <row r="3" spans="1:5">
      <c r="A3" t="s">
        <v>493</v>
      </c>
    </row>
    <row r="4" spans="1:5">
      <c r="A4" t="s">
        <v>232</v>
      </c>
    </row>
    <row r="5" spans="1:5">
      <c r="A5" t="s">
        <v>494</v>
      </c>
    </row>
    <row r="6" spans="1:5">
      <c r="A6" t="s">
        <v>495</v>
      </c>
    </row>
    <row r="7" spans="1:5">
      <c r="A7" t="s">
        <v>496</v>
      </c>
    </row>
    <row r="8" spans="1:5">
      <c r="A8" t="s">
        <v>497</v>
      </c>
    </row>
    <row r="9" spans="1:5">
      <c r="A9" t="s">
        <v>148</v>
      </c>
    </row>
    <row r="10" spans="1:5">
      <c r="A10" t="s">
        <v>233</v>
      </c>
    </row>
    <row r="11" spans="1:5">
      <c r="A11" t="s">
        <v>234</v>
      </c>
    </row>
    <row r="13" spans="1:5">
      <c r="B13" t="s">
        <v>149</v>
      </c>
      <c r="C13" t="s">
        <v>150</v>
      </c>
      <c r="D13" t="s">
        <v>151</v>
      </c>
      <c r="E13" t="s">
        <v>152</v>
      </c>
    </row>
    <row r="15" spans="1:5">
      <c r="A15" t="s">
        <v>153</v>
      </c>
      <c r="B15">
        <v>-4.8944000000000001E-2</v>
      </c>
      <c r="C15">
        <v>2.1003000000000001E-2</v>
      </c>
      <c r="D15">
        <v>-2.330314</v>
      </c>
      <c r="E15">
        <v>2.07E-2</v>
      </c>
    </row>
    <row r="16" spans="1:5">
      <c r="A16" t="s">
        <v>154</v>
      </c>
      <c r="B16">
        <v>1.604832</v>
      </c>
      <c r="C16">
        <v>2.0851999999999999E-2</v>
      </c>
      <c r="D16">
        <v>76.962710000000001</v>
      </c>
      <c r="E16">
        <v>0</v>
      </c>
    </row>
    <row r="17" spans="1:5">
      <c r="A17" t="s">
        <v>155</v>
      </c>
      <c r="B17">
        <v>-0.65676400000000001</v>
      </c>
      <c r="C17">
        <v>2.1912999999999998E-2</v>
      </c>
      <c r="D17">
        <v>-29.971360000000001</v>
      </c>
      <c r="E17">
        <v>0</v>
      </c>
    </row>
    <row r="18" spans="1:5">
      <c r="A18" t="s">
        <v>156</v>
      </c>
      <c r="B18">
        <v>-1.103747</v>
      </c>
      <c r="C18">
        <v>0.27794099999999999</v>
      </c>
      <c r="D18">
        <v>-3.971149</v>
      </c>
      <c r="E18">
        <v>1E-4</v>
      </c>
    </row>
    <row r="19" spans="1:5">
      <c r="A19" t="s">
        <v>474</v>
      </c>
      <c r="B19">
        <v>2.3191130000000002</v>
      </c>
      <c r="C19">
        <v>0.18076</v>
      </c>
      <c r="D19">
        <v>12.829789999999999</v>
      </c>
      <c r="E19">
        <v>0</v>
      </c>
    </row>
    <row r="21" spans="1:5">
      <c r="A21" t="s">
        <v>235</v>
      </c>
      <c r="C21" s="1">
        <v>5.6200000000000002E-10</v>
      </c>
    </row>
    <row r="22" spans="1:5">
      <c r="A22" t="s">
        <v>236</v>
      </c>
      <c r="C22">
        <v>0.24667600000000001</v>
      </c>
    </row>
    <row r="25" spans="1:5">
      <c r="A25" t="s">
        <v>498</v>
      </c>
    </row>
    <row r="26" spans="1:5">
      <c r="A26" t="s">
        <v>499</v>
      </c>
    </row>
    <row r="27" spans="1:5">
      <c r="A27" t="s">
        <v>500</v>
      </c>
    </row>
    <row r="28" spans="1:5">
      <c r="A28" t="s">
        <v>501</v>
      </c>
    </row>
    <row r="29" spans="1:5">
      <c r="A29" t="s">
        <v>157</v>
      </c>
      <c r="B29">
        <v>0.97769899999999998</v>
      </c>
      <c r="C29" t="s">
        <v>158</v>
      </c>
      <c r="E29">
        <v>4.0145650000000002</v>
      </c>
    </row>
    <row r="30" spans="1:5">
      <c r="A30" t="s">
        <v>159</v>
      </c>
      <c r="B30">
        <v>0.97552300000000003</v>
      </c>
      <c r="C30" t="s">
        <v>160</v>
      </c>
      <c r="E30">
        <v>1.8199369999999999</v>
      </c>
    </row>
    <row r="31" spans="1:5">
      <c r="A31" t="s">
        <v>161</v>
      </c>
      <c r="B31">
        <v>0.28472900000000001</v>
      </c>
      <c r="C31" t="s">
        <v>162</v>
      </c>
      <c r="E31">
        <v>3.3238949999999998</v>
      </c>
    </row>
    <row r="32" spans="1:5">
      <c r="A32" t="s">
        <v>163</v>
      </c>
      <c r="B32">
        <v>1.8360209999999999</v>
      </c>
    </row>
    <row r="34" spans="1:5">
      <c r="A34" t="s">
        <v>502</v>
      </c>
    </row>
    <row r="35" spans="1:5">
      <c r="A35" t="s">
        <v>503</v>
      </c>
    </row>
    <row r="36" spans="1:5">
      <c r="A36" t="s">
        <v>500</v>
      </c>
    </row>
    <row r="37" spans="1:5">
      <c r="A37" t="s">
        <v>501</v>
      </c>
    </row>
    <row r="38" spans="1:5">
      <c r="A38" t="s">
        <v>157</v>
      </c>
      <c r="B38">
        <v>0.98804099999999995</v>
      </c>
      <c r="C38" t="s">
        <v>158</v>
      </c>
      <c r="E38">
        <v>4.04</v>
      </c>
    </row>
    <row r="39" spans="1:5">
      <c r="A39" t="s">
        <v>159</v>
      </c>
      <c r="B39">
        <v>0.98687400000000003</v>
      </c>
      <c r="C39" t="s">
        <v>160</v>
      </c>
      <c r="E39">
        <v>1.835842</v>
      </c>
    </row>
    <row r="40" spans="1:5">
      <c r="A40" t="s">
        <v>161</v>
      </c>
      <c r="B40">
        <v>0.21032999999999999</v>
      </c>
      <c r="C40" t="s">
        <v>162</v>
      </c>
      <c r="E40">
        <v>1.8137920000000001</v>
      </c>
    </row>
    <row r="41" spans="1:5">
      <c r="A41" t="s">
        <v>163</v>
      </c>
      <c r="B41">
        <v>2.0901070000000002</v>
      </c>
    </row>
    <row r="43" spans="1:5">
      <c r="A43" t="s">
        <v>504</v>
      </c>
    </row>
    <row r="44" spans="1:5">
      <c r="A44" t="s">
        <v>505</v>
      </c>
    </row>
    <row r="45" spans="1:5">
      <c r="A45" t="s">
        <v>500</v>
      </c>
    </row>
    <row r="46" spans="1:5">
      <c r="A46" t="s">
        <v>501</v>
      </c>
    </row>
    <row r="47" spans="1:5">
      <c r="A47" t="s">
        <v>157</v>
      </c>
      <c r="B47">
        <v>0.99513200000000002</v>
      </c>
      <c r="C47" t="s">
        <v>158</v>
      </c>
      <c r="E47">
        <v>4.0967390000000004</v>
      </c>
    </row>
    <row r="48" spans="1:5">
      <c r="A48" t="s">
        <v>159</v>
      </c>
      <c r="B48">
        <v>0.99465700000000001</v>
      </c>
      <c r="C48" t="s">
        <v>160</v>
      </c>
      <c r="E48">
        <v>1.8173189999999999</v>
      </c>
    </row>
    <row r="49" spans="1:5">
      <c r="A49" t="s">
        <v>161</v>
      </c>
      <c r="B49">
        <v>0.13283600000000001</v>
      </c>
      <c r="C49" t="s">
        <v>162</v>
      </c>
      <c r="E49">
        <v>0.72346200000000005</v>
      </c>
    </row>
    <row r="50" spans="1:5">
      <c r="A50" t="s">
        <v>163</v>
      </c>
      <c r="B50">
        <v>1.1961459999999999</v>
      </c>
    </row>
    <row r="52" spans="1:5">
      <c r="A52" t="s">
        <v>506</v>
      </c>
    </row>
    <row r="53" spans="1:5">
      <c r="A53" t="s">
        <v>507</v>
      </c>
    </row>
    <row r="54" spans="1:5">
      <c r="A54" t="s">
        <v>500</v>
      </c>
    </row>
    <row r="55" spans="1:5">
      <c r="A55" t="s">
        <v>501</v>
      </c>
    </row>
    <row r="56" spans="1:5">
      <c r="A56" t="s">
        <v>157</v>
      </c>
      <c r="B56">
        <v>0.99440099999999998</v>
      </c>
      <c r="C56" t="s">
        <v>158</v>
      </c>
      <c r="E56">
        <v>4.1784780000000001</v>
      </c>
    </row>
    <row r="57" spans="1:5">
      <c r="A57" t="s">
        <v>159</v>
      </c>
      <c r="B57">
        <v>0.99385500000000004</v>
      </c>
      <c r="C57" t="s">
        <v>160</v>
      </c>
      <c r="E57">
        <v>1.778078</v>
      </c>
    </row>
    <row r="58" spans="1:5">
      <c r="A58" t="s">
        <v>161</v>
      </c>
      <c r="B58">
        <v>0.13938600000000001</v>
      </c>
      <c r="C58" t="s">
        <v>162</v>
      </c>
      <c r="E58">
        <v>0.79656300000000002</v>
      </c>
    </row>
    <row r="59" spans="1:5">
      <c r="A59" t="s">
        <v>163</v>
      </c>
      <c r="B59">
        <v>1.007619</v>
      </c>
    </row>
    <row r="61" spans="1:5">
      <c r="A61" t="s">
        <v>508</v>
      </c>
    </row>
    <row r="62" spans="1:5">
      <c r="A62" t="s">
        <v>509</v>
      </c>
    </row>
    <row r="63" spans="1:5">
      <c r="A63" t="s">
        <v>500</v>
      </c>
    </row>
    <row r="64" spans="1:5">
      <c r="A64" t="s">
        <v>501</v>
      </c>
    </row>
    <row r="65" spans="1:5">
      <c r="A65" t="s">
        <v>157</v>
      </c>
      <c r="B65">
        <v>0.99709700000000001</v>
      </c>
      <c r="C65" t="s">
        <v>158</v>
      </c>
      <c r="E65">
        <v>4.3343480000000003</v>
      </c>
    </row>
    <row r="66" spans="1:5">
      <c r="A66" t="s">
        <v>159</v>
      </c>
      <c r="B66">
        <v>0.99681399999999998</v>
      </c>
      <c r="C66" t="s">
        <v>160</v>
      </c>
      <c r="E66">
        <v>1.731535</v>
      </c>
    </row>
    <row r="67" spans="1:5">
      <c r="A67" t="s">
        <v>161</v>
      </c>
      <c r="B67">
        <v>9.7738000000000005E-2</v>
      </c>
      <c r="C67" t="s">
        <v>162</v>
      </c>
      <c r="E67">
        <v>0.39166000000000001</v>
      </c>
    </row>
    <row r="68" spans="1:5">
      <c r="A68" t="s">
        <v>163</v>
      </c>
      <c r="B68">
        <v>1.845237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2:E134"/>
  <sheetViews>
    <sheetView workbookViewId="0">
      <selection activeCell="E127" sqref="E127"/>
    </sheetView>
  </sheetViews>
  <sheetFormatPr defaultRowHeight="15"/>
  <cols>
    <col min="1" max="1" width="14.140625" bestFit="1" customWidth="1"/>
    <col min="2" max="2" width="4.7109375" bestFit="1" customWidth="1"/>
    <col min="3" max="3" width="7.42578125" bestFit="1" customWidth="1"/>
    <col min="4" max="4" width="49.140625" bestFit="1" customWidth="1"/>
    <col min="5" max="5" width="49" bestFit="1" customWidth="1"/>
  </cols>
  <sheetData>
    <row r="2" spans="1:5">
      <c r="A2" s="13">
        <v>1</v>
      </c>
      <c r="B2" s="13" t="s">
        <v>480</v>
      </c>
      <c r="C2" s="13" t="s">
        <v>479</v>
      </c>
      <c r="D2" s="4" t="s">
        <v>521</v>
      </c>
      <c r="E2" s="4" t="s">
        <v>522</v>
      </c>
    </row>
    <row r="3" spans="1:5">
      <c r="A3" s="5" t="s">
        <v>243</v>
      </c>
      <c r="B3" s="5"/>
      <c r="C3" s="5"/>
      <c r="D3" s="2" t="s">
        <v>523</v>
      </c>
      <c r="E3" s="2" t="s">
        <v>524</v>
      </c>
    </row>
    <row r="4" spans="1:5">
      <c r="A4" s="5" t="s">
        <v>467</v>
      </c>
      <c r="B4" s="5"/>
      <c r="C4" s="5"/>
      <c r="D4" s="2" t="s">
        <v>466</v>
      </c>
      <c r="E4" s="2" t="s">
        <v>466</v>
      </c>
    </row>
    <row r="5" spans="1:5">
      <c r="A5" s="5" t="s">
        <v>251</v>
      </c>
      <c r="B5" s="5"/>
      <c r="C5" s="5"/>
      <c r="D5" s="2" t="s">
        <v>252</v>
      </c>
      <c r="E5" s="2" t="s">
        <v>252</v>
      </c>
    </row>
    <row r="6" spans="1:5">
      <c r="A6" s="5" t="s">
        <v>254</v>
      </c>
      <c r="B6" s="5"/>
      <c r="C6" s="5"/>
      <c r="D6" s="2" t="s">
        <v>525</v>
      </c>
      <c r="E6" s="2" t="s">
        <v>525</v>
      </c>
    </row>
    <row r="7" spans="1:5">
      <c r="A7">
        <v>31</v>
      </c>
      <c r="B7" t="s">
        <v>478</v>
      </c>
      <c r="C7">
        <v>1980</v>
      </c>
      <c r="D7" s="2">
        <v>13</v>
      </c>
      <c r="E7" s="2" t="e">
        <v>#N/A</v>
      </c>
    </row>
    <row r="8" spans="1:5">
      <c r="A8">
        <v>30</v>
      </c>
      <c r="B8" t="s">
        <v>477</v>
      </c>
      <c r="C8">
        <v>1980</v>
      </c>
      <c r="D8" s="2">
        <v>10.76</v>
      </c>
      <c r="E8" s="2" t="e">
        <v>#N/A</v>
      </c>
    </row>
    <row r="9" spans="1:5">
      <c r="A9">
        <v>30</v>
      </c>
      <c r="B9" t="s">
        <v>476</v>
      </c>
      <c r="C9">
        <v>1980</v>
      </c>
      <c r="D9" s="2">
        <v>12.34</v>
      </c>
      <c r="E9" s="2" t="e">
        <v>#N/A</v>
      </c>
    </row>
    <row r="10" spans="1:5">
      <c r="A10">
        <v>31</v>
      </c>
      <c r="B10" t="s">
        <v>475</v>
      </c>
      <c r="C10">
        <v>1980</v>
      </c>
      <c r="D10" s="2">
        <v>12.86</v>
      </c>
      <c r="E10" s="2" t="e">
        <v>#N/A</v>
      </c>
    </row>
    <row r="11" spans="1:5">
      <c r="A11">
        <v>31</v>
      </c>
      <c r="B11" t="s">
        <v>478</v>
      </c>
      <c r="C11">
        <v>1981</v>
      </c>
      <c r="D11" s="2">
        <v>13.39</v>
      </c>
      <c r="E11" s="2">
        <v>15.28</v>
      </c>
    </row>
    <row r="12" spans="1:5">
      <c r="A12">
        <v>30</v>
      </c>
      <c r="B12" t="s">
        <v>477</v>
      </c>
      <c r="C12">
        <v>1981</v>
      </c>
      <c r="D12" s="2">
        <v>13.95</v>
      </c>
      <c r="E12" s="2">
        <v>15.95</v>
      </c>
    </row>
    <row r="13" spans="1:5">
      <c r="A13">
        <v>30</v>
      </c>
      <c r="B13" t="s">
        <v>476</v>
      </c>
      <c r="C13">
        <v>1981</v>
      </c>
      <c r="D13" s="2">
        <v>15.99</v>
      </c>
      <c r="E13" s="2">
        <v>17.28</v>
      </c>
    </row>
    <row r="14" spans="1:5">
      <c r="A14">
        <v>30</v>
      </c>
      <c r="B14" t="s">
        <v>475</v>
      </c>
      <c r="C14">
        <v>1981</v>
      </c>
      <c r="D14" s="2">
        <v>14.47</v>
      </c>
      <c r="E14" s="2">
        <v>16.87</v>
      </c>
    </row>
    <row r="15" spans="1:5">
      <c r="A15">
        <v>31</v>
      </c>
      <c r="B15" t="s">
        <v>478</v>
      </c>
      <c r="C15">
        <v>1982</v>
      </c>
      <c r="D15" s="2">
        <v>14.67</v>
      </c>
      <c r="E15" s="2">
        <v>16.940000000000001</v>
      </c>
    </row>
    <row r="16" spans="1:5">
      <c r="A16">
        <v>30</v>
      </c>
      <c r="B16" t="s">
        <v>477</v>
      </c>
      <c r="C16">
        <v>1982</v>
      </c>
      <c r="D16" s="2">
        <v>15.06</v>
      </c>
      <c r="E16" s="2">
        <v>16.95</v>
      </c>
    </row>
    <row r="17" spans="1:5">
      <c r="A17">
        <v>30</v>
      </c>
      <c r="B17" t="s">
        <v>476</v>
      </c>
      <c r="C17">
        <v>1982</v>
      </c>
      <c r="D17" s="2">
        <v>12.67</v>
      </c>
      <c r="E17" s="2">
        <v>15.31</v>
      </c>
    </row>
    <row r="18" spans="1:5">
      <c r="A18">
        <v>31</v>
      </c>
      <c r="B18" t="s">
        <v>475</v>
      </c>
      <c r="C18">
        <v>1982</v>
      </c>
      <c r="D18" s="2">
        <v>11.79</v>
      </c>
      <c r="E18" s="2">
        <v>14.07</v>
      </c>
    </row>
    <row r="19" spans="1:5">
      <c r="A19">
        <v>31</v>
      </c>
      <c r="B19" t="s">
        <v>478</v>
      </c>
      <c r="C19">
        <v>1983</v>
      </c>
      <c r="D19" s="2">
        <v>11.75</v>
      </c>
      <c r="E19" s="2">
        <v>13.53</v>
      </c>
    </row>
    <row r="20" spans="1:5">
      <c r="A20">
        <v>30</v>
      </c>
      <c r="B20" t="s">
        <v>477</v>
      </c>
      <c r="C20">
        <v>1983</v>
      </c>
      <c r="D20" s="2">
        <v>11.82</v>
      </c>
      <c r="E20" s="2">
        <v>13.36</v>
      </c>
    </row>
    <row r="21" spans="1:5">
      <c r="A21">
        <v>30</v>
      </c>
      <c r="B21" t="s">
        <v>476</v>
      </c>
      <c r="C21">
        <v>1983</v>
      </c>
      <c r="D21" s="2">
        <v>12.23</v>
      </c>
      <c r="E21" s="2">
        <v>13.49</v>
      </c>
    </row>
    <row r="22" spans="1:5">
      <c r="A22">
        <v>30</v>
      </c>
      <c r="B22" t="s">
        <v>475</v>
      </c>
      <c r="C22">
        <v>1983</v>
      </c>
      <c r="D22" s="2">
        <v>12.55</v>
      </c>
      <c r="E22" s="2">
        <v>13.78</v>
      </c>
    </row>
    <row r="23" spans="1:5">
      <c r="A23">
        <v>30</v>
      </c>
      <c r="B23" t="s">
        <v>478</v>
      </c>
      <c r="C23">
        <v>1984</v>
      </c>
      <c r="D23" s="2">
        <v>12.7</v>
      </c>
      <c r="E23" s="2">
        <v>14.15</v>
      </c>
    </row>
    <row r="24" spans="1:5">
      <c r="A24">
        <v>29</v>
      </c>
      <c r="B24" t="s">
        <v>477</v>
      </c>
      <c r="C24">
        <v>1984</v>
      </c>
      <c r="D24" s="2">
        <v>13.75</v>
      </c>
      <c r="E24" s="2">
        <v>15.29</v>
      </c>
    </row>
    <row r="25" spans="1:5">
      <c r="A25">
        <v>28</v>
      </c>
      <c r="B25" t="s">
        <v>476</v>
      </c>
      <c r="C25">
        <v>1984</v>
      </c>
      <c r="D25" s="2">
        <v>12.55</v>
      </c>
      <c r="E25" s="2">
        <v>14.26</v>
      </c>
    </row>
    <row r="26" spans="1:5">
      <c r="A26">
        <v>31</v>
      </c>
      <c r="B26" t="s">
        <v>475</v>
      </c>
      <c r="C26">
        <v>1984</v>
      </c>
      <c r="D26" s="2">
        <v>12.15</v>
      </c>
      <c r="E26" s="2">
        <v>13.41</v>
      </c>
    </row>
    <row r="27" spans="1:5">
      <c r="A27">
        <v>29</v>
      </c>
      <c r="B27" t="s">
        <v>478</v>
      </c>
      <c r="C27">
        <v>1985</v>
      </c>
      <c r="D27" s="2">
        <v>12.42</v>
      </c>
      <c r="E27" s="2">
        <v>13.67</v>
      </c>
    </row>
    <row r="28" spans="1:5">
      <c r="A28">
        <v>28</v>
      </c>
      <c r="B28" t="s">
        <v>477</v>
      </c>
      <c r="C28">
        <v>1985</v>
      </c>
      <c r="D28" s="2">
        <v>10.99</v>
      </c>
      <c r="E28" s="2">
        <v>12.51</v>
      </c>
    </row>
    <row r="29" spans="1:5">
      <c r="A29">
        <v>30</v>
      </c>
      <c r="B29" t="s">
        <v>476</v>
      </c>
      <c r="C29">
        <v>1985</v>
      </c>
      <c r="D29" s="2">
        <v>11.07</v>
      </c>
      <c r="E29" s="2">
        <v>12.48</v>
      </c>
    </row>
    <row r="30" spans="1:5">
      <c r="A30">
        <v>31</v>
      </c>
      <c r="B30" t="s">
        <v>475</v>
      </c>
      <c r="C30">
        <v>1985</v>
      </c>
      <c r="D30" s="2">
        <v>9.91</v>
      </c>
      <c r="E30" s="2">
        <v>11.35</v>
      </c>
    </row>
    <row r="31" spans="1:5">
      <c r="A31">
        <v>31</v>
      </c>
      <c r="B31" t="s">
        <v>478</v>
      </c>
      <c r="C31">
        <v>1986</v>
      </c>
      <c r="D31" s="2">
        <v>8.73</v>
      </c>
      <c r="E31" s="2">
        <v>10.31</v>
      </c>
    </row>
    <row r="32" spans="1:5">
      <c r="A32">
        <v>30</v>
      </c>
      <c r="B32" t="s">
        <v>477</v>
      </c>
      <c r="C32">
        <v>1986</v>
      </c>
      <c r="D32" s="2">
        <v>8.9600000000000009</v>
      </c>
      <c r="E32" s="2">
        <v>10.16</v>
      </c>
    </row>
    <row r="33" spans="1:5">
      <c r="A33">
        <v>30</v>
      </c>
      <c r="B33" t="s">
        <v>476</v>
      </c>
      <c r="C33">
        <v>1986</v>
      </c>
      <c r="D33" s="2">
        <v>8.89</v>
      </c>
      <c r="E33" s="2">
        <v>10.199999999999999</v>
      </c>
    </row>
    <row r="34" spans="1:5">
      <c r="A34">
        <v>31</v>
      </c>
      <c r="B34" t="s">
        <v>475</v>
      </c>
      <c r="C34">
        <v>1986</v>
      </c>
      <c r="D34" s="2">
        <v>8.5299999999999994</v>
      </c>
      <c r="E34" s="2">
        <v>9.99</v>
      </c>
    </row>
    <row r="35" spans="1:5">
      <c r="A35">
        <v>31</v>
      </c>
      <c r="B35" t="s">
        <v>478</v>
      </c>
      <c r="C35">
        <v>1987</v>
      </c>
      <c r="D35" s="2">
        <v>8.4700000000000006</v>
      </c>
      <c r="E35" s="2">
        <v>9.6999999999999993</v>
      </c>
    </row>
    <row r="36" spans="1:5">
      <c r="A36">
        <v>30</v>
      </c>
      <c r="B36" t="s">
        <v>477</v>
      </c>
      <c r="C36">
        <v>1987</v>
      </c>
      <c r="D36" s="2">
        <v>9.33</v>
      </c>
      <c r="E36" s="2">
        <v>10.5</v>
      </c>
    </row>
    <row r="37" spans="1:5">
      <c r="A37">
        <v>30</v>
      </c>
      <c r="B37" t="s">
        <v>476</v>
      </c>
      <c r="C37">
        <v>1987</v>
      </c>
      <c r="D37" s="2">
        <v>10.41</v>
      </c>
      <c r="E37" s="2">
        <v>11.54</v>
      </c>
    </row>
    <row r="38" spans="1:5">
      <c r="A38">
        <v>31</v>
      </c>
      <c r="B38" t="s">
        <v>475</v>
      </c>
      <c r="C38">
        <v>1987</v>
      </c>
      <c r="D38" s="2">
        <v>10.06</v>
      </c>
      <c r="E38" s="2">
        <v>11.22</v>
      </c>
    </row>
    <row r="39" spans="1:5">
      <c r="A39">
        <v>31</v>
      </c>
      <c r="B39" t="s">
        <v>478</v>
      </c>
      <c r="C39">
        <v>1988</v>
      </c>
      <c r="D39" s="2">
        <v>9.56</v>
      </c>
      <c r="E39" s="2">
        <v>10.76</v>
      </c>
    </row>
    <row r="40" spans="1:5">
      <c r="A40">
        <v>30</v>
      </c>
      <c r="B40" t="s">
        <v>477</v>
      </c>
      <c r="C40">
        <v>1988</v>
      </c>
      <c r="D40" s="2">
        <v>9.83</v>
      </c>
      <c r="E40" s="2">
        <v>10.98</v>
      </c>
    </row>
    <row r="41" spans="1:5">
      <c r="A41">
        <v>30</v>
      </c>
      <c r="B41" t="s">
        <v>476</v>
      </c>
      <c r="C41">
        <v>1988</v>
      </c>
      <c r="D41" s="2">
        <v>9.65</v>
      </c>
      <c r="E41" s="2">
        <v>10.49</v>
      </c>
    </row>
    <row r="42" spans="1:5">
      <c r="A42">
        <v>30</v>
      </c>
      <c r="B42" t="s">
        <v>475</v>
      </c>
      <c r="C42">
        <v>1988</v>
      </c>
      <c r="D42" s="2">
        <v>9.61</v>
      </c>
      <c r="E42" s="2">
        <v>10.69</v>
      </c>
    </row>
    <row r="43" spans="1:5">
      <c r="A43">
        <v>31</v>
      </c>
      <c r="B43" t="s">
        <v>478</v>
      </c>
      <c r="C43">
        <v>1989</v>
      </c>
      <c r="D43" s="2">
        <v>9.85</v>
      </c>
      <c r="E43" s="2">
        <v>10.61</v>
      </c>
    </row>
    <row r="44" spans="1:5">
      <c r="A44">
        <v>30</v>
      </c>
      <c r="B44" t="s">
        <v>477</v>
      </c>
      <c r="C44">
        <v>1989</v>
      </c>
      <c r="D44" s="2">
        <v>9.01</v>
      </c>
      <c r="E44" s="2">
        <v>9.93</v>
      </c>
    </row>
    <row r="45" spans="1:5">
      <c r="A45">
        <v>29</v>
      </c>
      <c r="B45" t="s">
        <v>476</v>
      </c>
      <c r="C45">
        <v>1989</v>
      </c>
      <c r="D45" s="2">
        <v>9.0399999999999991</v>
      </c>
      <c r="E45" s="2">
        <v>9.93</v>
      </c>
    </row>
    <row r="46" spans="1:5">
      <c r="A46">
        <v>29</v>
      </c>
      <c r="B46" t="s">
        <v>475</v>
      </c>
      <c r="C46">
        <v>1989</v>
      </c>
      <c r="D46" s="2">
        <v>8.8699999999999992</v>
      </c>
      <c r="E46" s="2">
        <v>9.84</v>
      </c>
    </row>
    <row r="47" spans="1:5">
      <c r="A47">
        <v>30</v>
      </c>
      <c r="B47" t="s">
        <v>478</v>
      </c>
      <c r="C47">
        <v>1990</v>
      </c>
      <c r="D47" s="2">
        <v>9.39</v>
      </c>
      <c r="E47" s="2">
        <v>10.23</v>
      </c>
    </row>
    <row r="48" spans="1:5">
      <c r="A48">
        <v>29</v>
      </c>
      <c r="B48" t="s">
        <v>477</v>
      </c>
      <c r="C48">
        <v>1990</v>
      </c>
      <c r="D48" s="2">
        <v>9.24</v>
      </c>
      <c r="E48" s="2">
        <v>10.220000000000001</v>
      </c>
    </row>
    <row r="49" spans="1:5">
      <c r="A49">
        <v>28</v>
      </c>
      <c r="B49" t="s">
        <v>476</v>
      </c>
      <c r="C49">
        <v>1990</v>
      </c>
      <c r="D49" s="2">
        <v>9.6</v>
      </c>
      <c r="E49" s="2">
        <v>10.76</v>
      </c>
    </row>
    <row r="50" spans="1:5">
      <c r="A50">
        <v>31</v>
      </c>
      <c r="B50" t="s">
        <v>475</v>
      </c>
      <c r="C50">
        <v>1990</v>
      </c>
      <c r="D50" s="2">
        <v>9.0500000000000007</v>
      </c>
      <c r="E50" s="2">
        <v>10.43</v>
      </c>
    </row>
    <row r="51" spans="1:5">
      <c r="A51">
        <v>28</v>
      </c>
      <c r="B51" t="s">
        <v>478</v>
      </c>
      <c r="C51">
        <v>1991</v>
      </c>
      <c r="D51" s="2">
        <v>8.9</v>
      </c>
      <c r="E51" s="2">
        <v>10.01</v>
      </c>
    </row>
    <row r="52" spans="1:5">
      <c r="A52">
        <v>28</v>
      </c>
      <c r="B52" t="s">
        <v>477</v>
      </c>
      <c r="C52">
        <v>1991</v>
      </c>
      <c r="D52" s="2">
        <v>9.02</v>
      </c>
      <c r="E52" s="2">
        <v>9.9</v>
      </c>
    </row>
    <row r="53" spans="1:5">
      <c r="A53">
        <v>30</v>
      </c>
      <c r="B53" t="s">
        <v>476</v>
      </c>
      <c r="C53">
        <v>1991</v>
      </c>
      <c r="D53" s="2">
        <v>8.5299999999999994</v>
      </c>
      <c r="E53" s="2">
        <v>9.41</v>
      </c>
    </row>
    <row r="54" spans="1:5">
      <c r="A54">
        <v>31</v>
      </c>
      <c r="B54" t="s">
        <v>475</v>
      </c>
      <c r="C54">
        <v>1991</v>
      </c>
      <c r="D54" s="2">
        <v>8.16</v>
      </c>
      <c r="E54" s="2">
        <v>9.1</v>
      </c>
    </row>
    <row r="55" spans="1:5">
      <c r="A55">
        <v>31</v>
      </c>
      <c r="B55" t="s">
        <v>478</v>
      </c>
      <c r="C55">
        <v>1992</v>
      </c>
      <c r="D55" s="2">
        <v>8.3699999999999992</v>
      </c>
      <c r="E55" s="2">
        <v>9.24</v>
      </c>
    </row>
    <row r="56" spans="1:5">
      <c r="A56">
        <v>30</v>
      </c>
      <c r="B56" t="s">
        <v>477</v>
      </c>
      <c r="C56">
        <v>1992</v>
      </c>
      <c r="D56" s="2">
        <v>8.18</v>
      </c>
      <c r="E56" s="2">
        <v>9</v>
      </c>
    </row>
    <row r="57" spans="1:5">
      <c r="A57">
        <v>30</v>
      </c>
      <c r="B57" t="s">
        <v>476</v>
      </c>
      <c r="C57">
        <v>1992</v>
      </c>
      <c r="D57" s="2">
        <v>7.94</v>
      </c>
      <c r="E57" s="2">
        <v>8.66</v>
      </c>
    </row>
    <row r="58" spans="1:5">
      <c r="A58">
        <v>31</v>
      </c>
      <c r="B58" t="s">
        <v>475</v>
      </c>
      <c r="C58">
        <v>1992</v>
      </c>
      <c r="D58" s="2">
        <v>7.91</v>
      </c>
      <c r="E58" s="2">
        <v>8.76</v>
      </c>
    </row>
    <row r="59" spans="1:5">
      <c r="A59">
        <v>31</v>
      </c>
      <c r="B59" t="s">
        <v>478</v>
      </c>
      <c r="C59">
        <v>1993</v>
      </c>
      <c r="D59" s="2">
        <v>7.63</v>
      </c>
      <c r="E59" s="2">
        <v>8.2100000000000009</v>
      </c>
    </row>
    <row r="60" spans="1:5">
      <c r="A60">
        <v>30</v>
      </c>
      <c r="B60" t="s">
        <v>477</v>
      </c>
      <c r="C60">
        <v>1993</v>
      </c>
      <c r="D60" s="2">
        <v>7.24</v>
      </c>
      <c r="E60" s="2">
        <v>7.96</v>
      </c>
    </row>
    <row r="61" spans="1:5">
      <c r="A61">
        <v>30</v>
      </c>
      <c r="B61" t="s">
        <v>476</v>
      </c>
      <c r="C61">
        <v>1993</v>
      </c>
      <c r="D61" s="2">
        <v>6.73</v>
      </c>
      <c r="E61" s="2">
        <v>7.4</v>
      </c>
    </row>
    <row r="62" spans="1:5">
      <c r="A62">
        <v>31</v>
      </c>
      <c r="B62" t="s">
        <v>475</v>
      </c>
      <c r="C62">
        <v>1993</v>
      </c>
      <c r="D62" s="2">
        <v>7</v>
      </c>
      <c r="E62" s="2">
        <v>7.77</v>
      </c>
    </row>
    <row r="63" spans="1:5">
      <c r="A63">
        <v>31</v>
      </c>
      <c r="B63" t="s">
        <v>478</v>
      </c>
      <c r="C63">
        <v>1994</v>
      </c>
      <c r="D63" s="2">
        <v>7.72</v>
      </c>
      <c r="E63" s="2">
        <v>8.36</v>
      </c>
    </row>
    <row r="64" spans="1:5">
      <c r="A64">
        <v>30</v>
      </c>
      <c r="B64" t="s">
        <v>477</v>
      </c>
      <c r="C64">
        <v>1994</v>
      </c>
      <c r="D64" s="2">
        <v>8.18</v>
      </c>
      <c r="E64" s="2">
        <v>8.86</v>
      </c>
    </row>
    <row r="65" spans="1:5">
      <c r="A65">
        <v>30</v>
      </c>
      <c r="B65" t="s">
        <v>476</v>
      </c>
      <c r="C65">
        <v>1994</v>
      </c>
      <c r="D65" s="2">
        <v>8.5</v>
      </c>
      <c r="E65" s="2">
        <v>9.1199999999999992</v>
      </c>
    </row>
    <row r="66" spans="1:5">
      <c r="A66">
        <v>30</v>
      </c>
      <c r="B66" t="s">
        <v>475</v>
      </c>
      <c r="C66">
        <v>1994</v>
      </c>
      <c r="D66" s="2">
        <v>8.49</v>
      </c>
      <c r="E66" s="2">
        <v>9.14</v>
      </c>
    </row>
    <row r="67" spans="1:5">
      <c r="A67">
        <v>31</v>
      </c>
      <c r="B67" t="s">
        <v>478</v>
      </c>
      <c r="C67">
        <v>1995</v>
      </c>
      <c r="D67" s="2">
        <v>8.1300000000000008</v>
      </c>
      <c r="E67" s="2">
        <v>8.69</v>
      </c>
    </row>
    <row r="68" spans="1:5">
      <c r="A68">
        <v>30</v>
      </c>
      <c r="B68" t="s">
        <v>477</v>
      </c>
      <c r="C68">
        <v>1995</v>
      </c>
      <c r="D68" s="2">
        <v>7.35</v>
      </c>
      <c r="E68" s="2">
        <v>7.95</v>
      </c>
    </row>
    <row r="69" spans="1:5">
      <c r="A69">
        <v>29</v>
      </c>
      <c r="B69" t="s">
        <v>476</v>
      </c>
      <c r="C69">
        <v>1995</v>
      </c>
      <c r="D69" s="2">
        <v>7.27</v>
      </c>
      <c r="E69" s="2">
        <v>7.88</v>
      </c>
    </row>
    <row r="70" spans="1:5">
      <c r="A70">
        <v>29</v>
      </c>
      <c r="B70" t="s">
        <v>475</v>
      </c>
      <c r="C70">
        <v>1995</v>
      </c>
      <c r="D70" s="2">
        <v>6.71</v>
      </c>
      <c r="E70" s="2">
        <v>7.38</v>
      </c>
    </row>
    <row r="71" spans="1:5">
      <c r="A71">
        <v>29</v>
      </c>
      <c r="B71" t="s">
        <v>478</v>
      </c>
      <c r="C71">
        <v>1996</v>
      </c>
      <c r="D71" s="2">
        <v>7.42</v>
      </c>
      <c r="E71" s="2">
        <v>8.1199999999999992</v>
      </c>
    </row>
    <row r="72" spans="1:5">
      <c r="A72">
        <v>28</v>
      </c>
      <c r="B72" t="s">
        <v>477</v>
      </c>
      <c r="C72">
        <v>1996</v>
      </c>
      <c r="D72" s="2">
        <v>7.54</v>
      </c>
      <c r="E72" s="2">
        <v>8.24</v>
      </c>
    </row>
    <row r="73" spans="1:5">
      <c r="A73">
        <v>30</v>
      </c>
      <c r="B73" t="s">
        <v>476</v>
      </c>
      <c r="C73">
        <v>1996</v>
      </c>
      <c r="D73" s="2">
        <v>7.54</v>
      </c>
      <c r="E73" s="2">
        <v>8.2200000000000006</v>
      </c>
    </row>
    <row r="74" spans="1:5">
      <c r="A74">
        <v>31</v>
      </c>
      <c r="B74" t="s">
        <v>475</v>
      </c>
      <c r="C74">
        <v>1996</v>
      </c>
      <c r="D74" s="2">
        <v>7.27</v>
      </c>
      <c r="E74" s="2">
        <v>7.97</v>
      </c>
    </row>
    <row r="75" spans="1:5">
      <c r="A75">
        <v>31</v>
      </c>
      <c r="B75" t="s">
        <v>478</v>
      </c>
      <c r="C75">
        <v>1997</v>
      </c>
      <c r="D75" s="2">
        <v>7.71</v>
      </c>
      <c r="E75" s="2">
        <v>8.32</v>
      </c>
    </row>
    <row r="76" spans="1:5">
      <c r="A76">
        <v>30</v>
      </c>
      <c r="B76" t="s">
        <v>477</v>
      </c>
      <c r="C76">
        <v>1997</v>
      </c>
      <c r="D76" s="2">
        <v>7.43</v>
      </c>
      <c r="E76" s="2">
        <v>8.01</v>
      </c>
    </row>
    <row r="77" spans="1:5">
      <c r="A77">
        <v>30</v>
      </c>
      <c r="B77" t="s">
        <v>476</v>
      </c>
      <c r="C77">
        <v>1997</v>
      </c>
      <c r="D77" s="2">
        <v>7.08</v>
      </c>
      <c r="E77" s="2">
        <v>7.66</v>
      </c>
    </row>
    <row r="78" spans="1:5">
      <c r="A78">
        <v>31</v>
      </c>
      <c r="B78" t="s">
        <v>475</v>
      </c>
      <c r="C78">
        <v>1997</v>
      </c>
      <c r="D78" s="2">
        <v>6.71</v>
      </c>
      <c r="E78" s="2">
        <v>7.28</v>
      </c>
    </row>
    <row r="79" spans="1:5">
      <c r="A79">
        <v>31</v>
      </c>
      <c r="B79" t="s">
        <v>478</v>
      </c>
      <c r="C79">
        <v>1998</v>
      </c>
      <c r="D79" s="2">
        <v>6.71</v>
      </c>
      <c r="E79" s="2">
        <v>7.34</v>
      </c>
    </row>
    <row r="80" spans="1:5">
      <c r="A80">
        <v>30</v>
      </c>
      <c r="B80" t="s">
        <v>477</v>
      </c>
      <c r="C80">
        <v>1998</v>
      </c>
      <c r="D80" s="2">
        <v>6.51</v>
      </c>
      <c r="E80" s="2">
        <v>7.11</v>
      </c>
    </row>
    <row r="81" spans="1:5">
      <c r="A81">
        <v>30</v>
      </c>
      <c r="B81" t="s">
        <v>476</v>
      </c>
      <c r="C81">
        <v>1998</v>
      </c>
      <c r="D81" s="2">
        <v>6.24</v>
      </c>
      <c r="E81" s="2">
        <v>7.01</v>
      </c>
    </row>
    <row r="82" spans="1:5">
      <c r="A82">
        <v>31</v>
      </c>
      <c r="B82" t="s">
        <v>475</v>
      </c>
      <c r="C82">
        <v>1998</v>
      </c>
      <c r="D82" s="2">
        <v>6.23</v>
      </c>
      <c r="E82" s="2">
        <v>7.23</v>
      </c>
    </row>
    <row r="83" spans="1:5">
      <c r="A83">
        <v>31</v>
      </c>
      <c r="B83" t="s">
        <v>478</v>
      </c>
      <c r="C83">
        <v>1999</v>
      </c>
      <c r="D83" s="2">
        <v>6.7</v>
      </c>
      <c r="E83" s="2">
        <v>7.56</v>
      </c>
    </row>
    <row r="84" spans="1:5">
      <c r="A84">
        <v>30</v>
      </c>
      <c r="B84" t="s">
        <v>477</v>
      </c>
      <c r="C84">
        <v>1999</v>
      </c>
      <c r="D84" s="2">
        <v>7.21</v>
      </c>
      <c r="E84" s="2">
        <v>7.99</v>
      </c>
    </row>
    <row r="85" spans="1:5">
      <c r="A85">
        <v>30</v>
      </c>
      <c r="B85" t="s">
        <v>476</v>
      </c>
      <c r="C85">
        <v>1999</v>
      </c>
      <c r="D85" s="2">
        <v>7.39</v>
      </c>
      <c r="E85" s="2">
        <v>8.1999999999999993</v>
      </c>
    </row>
    <row r="86" spans="1:5">
      <c r="A86">
        <v>31</v>
      </c>
      <c r="B86" t="s">
        <v>475</v>
      </c>
      <c r="C86">
        <v>1999</v>
      </c>
      <c r="D86" s="2">
        <v>7.64</v>
      </c>
      <c r="E86" s="2">
        <v>8.18</v>
      </c>
    </row>
    <row r="87" spans="1:5">
      <c r="A87">
        <v>31</v>
      </c>
      <c r="B87" t="s">
        <v>478</v>
      </c>
      <c r="C87">
        <v>2000</v>
      </c>
      <c r="D87" s="2">
        <v>7.6</v>
      </c>
      <c r="E87" s="2">
        <v>8.33</v>
      </c>
    </row>
    <row r="88" spans="1:5">
      <c r="A88">
        <v>30</v>
      </c>
      <c r="B88" t="s">
        <v>477</v>
      </c>
      <c r="C88">
        <v>2000</v>
      </c>
      <c r="D88" s="2">
        <v>7.69</v>
      </c>
      <c r="E88" s="2">
        <v>8.43</v>
      </c>
    </row>
    <row r="89" spans="1:5">
      <c r="A89">
        <v>29</v>
      </c>
      <c r="B89" t="s">
        <v>476</v>
      </c>
      <c r="C89">
        <v>2000</v>
      </c>
      <c r="D89" s="2">
        <v>7.64</v>
      </c>
      <c r="E89" s="2">
        <v>8.34</v>
      </c>
    </row>
    <row r="90" spans="1:5">
      <c r="A90">
        <v>29</v>
      </c>
      <c r="B90" t="s">
        <v>475</v>
      </c>
      <c r="C90">
        <v>2000</v>
      </c>
      <c r="D90" s="2">
        <v>7.16</v>
      </c>
      <c r="E90" s="2">
        <v>8</v>
      </c>
    </row>
    <row r="91" spans="1:5">
      <c r="A91">
        <v>30</v>
      </c>
      <c r="B91" t="s">
        <v>478</v>
      </c>
      <c r="C91">
        <v>2001</v>
      </c>
      <c r="D91" s="2">
        <v>7.06</v>
      </c>
      <c r="E91" s="2">
        <v>7.97</v>
      </c>
    </row>
    <row r="92" spans="1:5">
      <c r="A92">
        <v>29</v>
      </c>
      <c r="B92" t="s">
        <v>477</v>
      </c>
      <c r="C92">
        <v>2001</v>
      </c>
      <c r="D92" s="2">
        <v>7.25</v>
      </c>
      <c r="E92" s="2">
        <v>8.07</v>
      </c>
    </row>
    <row r="93" spans="1:5">
      <c r="A93">
        <v>28</v>
      </c>
      <c r="B93" t="s">
        <v>476</v>
      </c>
      <c r="C93">
        <v>2001</v>
      </c>
      <c r="D93" s="2">
        <v>7.17</v>
      </c>
      <c r="E93" s="2">
        <v>8.02</v>
      </c>
    </row>
    <row r="94" spans="1:5">
      <c r="A94">
        <v>31</v>
      </c>
      <c r="B94" t="s">
        <v>475</v>
      </c>
      <c r="C94">
        <v>2001</v>
      </c>
      <c r="D94" s="2">
        <v>6.61</v>
      </c>
      <c r="E94" s="2">
        <v>7.92</v>
      </c>
    </row>
    <row r="95" spans="1:5">
      <c r="A95">
        <v>28</v>
      </c>
      <c r="B95" t="s">
        <v>478</v>
      </c>
      <c r="C95">
        <v>2002</v>
      </c>
      <c r="D95" s="2">
        <v>6.9</v>
      </c>
      <c r="E95" s="2">
        <v>8.23</v>
      </c>
    </row>
    <row r="96" spans="1:5">
      <c r="A96">
        <v>28</v>
      </c>
      <c r="B96" t="s">
        <v>477</v>
      </c>
      <c r="C96">
        <v>2002</v>
      </c>
      <c r="D96" s="2">
        <v>6.61</v>
      </c>
      <c r="E96" s="2">
        <v>7.99</v>
      </c>
    </row>
    <row r="97" spans="1:5">
      <c r="A97">
        <v>30</v>
      </c>
      <c r="B97" t="s">
        <v>476</v>
      </c>
      <c r="C97">
        <v>2002</v>
      </c>
      <c r="D97" s="2">
        <v>6.09</v>
      </c>
      <c r="E97" s="2">
        <v>7.39</v>
      </c>
    </row>
    <row r="98" spans="1:5">
      <c r="A98">
        <v>31</v>
      </c>
      <c r="B98" t="s">
        <v>475</v>
      </c>
      <c r="C98">
        <v>2002</v>
      </c>
      <c r="D98" s="2">
        <v>6.09</v>
      </c>
      <c r="E98" s="2">
        <v>7.31</v>
      </c>
    </row>
    <row r="99" spans="1:5">
      <c r="A99">
        <v>31</v>
      </c>
      <c r="B99" t="s">
        <v>478</v>
      </c>
      <c r="C99">
        <v>2003</v>
      </c>
      <c r="D99" s="2">
        <v>5.77</v>
      </c>
      <c r="E99" s="2">
        <v>6.87</v>
      </c>
    </row>
    <row r="100" spans="1:5">
      <c r="A100">
        <v>30</v>
      </c>
      <c r="B100" t="s">
        <v>477</v>
      </c>
      <c r="C100">
        <v>2003</v>
      </c>
      <c r="D100" s="2">
        <v>5.16</v>
      </c>
      <c r="E100" s="2">
        <v>6.35</v>
      </c>
    </row>
    <row r="101" spans="1:5">
      <c r="A101">
        <v>30</v>
      </c>
      <c r="B101" t="s">
        <v>476</v>
      </c>
      <c r="C101">
        <v>2003</v>
      </c>
      <c r="D101" s="2">
        <v>5.43</v>
      </c>
      <c r="E101" s="2">
        <v>6.53</v>
      </c>
    </row>
    <row r="102" spans="1:5">
      <c r="A102">
        <v>31</v>
      </c>
      <c r="B102" t="s">
        <v>475</v>
      </c>
      <c r="C102">
        <v>2003</v>
      </c>
      <c r="D102" s="2">
        <v>5.63</v>
      </c>
      <c r="E102" s="2">
        <v>6.61</v>
      </c>
    </row>
    <row r="103" spans="1:5">
      <c r="A103">
        <v>31</v>
      </c>
      <c r="B103" t="s">
        <v>478</v>
      </c>
      <c r="C103">
        <v>2004</v>
      </c>
      <c r="D103" s="2">
        <v>5.37</v>
      </c>
      <c r="E103" s="2">
        <v>6.15</v>
      </c>
    </row>
    <row r="104" spans="1:5">
      <c r="A104">
        <v>30</v>
      </c>
      <c r="B104" t="s">
        <v>477</v>
      </c>
      <c r="C104">
        <v>2004</v>
      </c>
      <c r="D104" s="2">
        <v>5.91</v>
      </c>
      <c r="E104" s="2">
        <v>6.71</v>
      </c>
    </row>
    <row r="105" spans="1:5">
      <c r="A105">
        <v>30</v>
      </c>
      <c r="B105" t="s">
        <v>476</v>
      </c>
      <c r="C105">
        <v>2004</v>
      </c>
      <c r="D105" s="2">
        <v>5.47</v>
      </c>
      <c r="E105" s="2">
        <v>6.25</v>
      </c>
    </row>
    <row r="106" spans="1:5">
      <c r="A106">
        <v>31</v>
      </c>
      <c r="B106" t="s">
        <v>475</v>
      </c>
      <c r="C106">
        <v>2004</v>
      </c>
      <c r="D106" s="2">
        <v>5.43</v>
      </c>
      <c r="E106" s="2">
        <v>6.1</v>
      </c>
    </row>
    <row r="107" spans="1:5">
      <c r="A107">
        <v>31</v>
      </c>
      <c r="B107" t="s">
        <v>478</v>
      </c>
      <c r="C107">
        <v>2005</v>
      </c>
      <c r="D107" s="2">
        <v>5.4</v>
      </c>
      <c r="E107" s="2">
        <v>6.14</v>
      </c>
    </row>
    <row r="108" spans="1:5">
      <c r="A108">
        <v>30</v>
      </c>
      <c r="B108" t="s">
        <v>477</v>
      </c>
      <c r="C108">
        <v>2005</v>
      </c>
      <c r="D108" s="2">
        <v>4.91</v>
      </c>
      <c r="E108" s="2">
        <v>5.81</v>
      </c>
    </row>
    <row r="109" spans="1:5">
      <c r="A109">
        <v>30</v>
      </c>
      <c r="B109" t="s">
        <v>476</v>
      </c>
      <c r="C109">
        <v>2005</v>
      </c>
      <c r="D109" s="2">
        <v>5.22</v>
      </c>
      <c r="E109" s="2">
        <v>6.15</v>
      </c>
    </row>
    <row r="110" spans="1:5">
      <c r="A110">
        <v>30</v>
      </c>
      <c r="B110" t="s">
        <v>475</v>
      </c>
      <c r="C110">
        <v>2005</v>
      </c>
      <c r="D110" s="2">
        <v>5.26</v>
      </c>
      <c r="E110" s="2">
        <v>6.21</v>
      </c>
    </row>
    <row r="111" spans="1:5">
      <c r="A111">
        <v>31</v>
      </c>
      <c r="B111" t="s">
        <v>478</v>
      </c>
      <c r="C111">
        <v>2006</v>
      </c>
      <c r="D111" s="2">
        <v>5.67</v>
      </c>
      <c r="E111" s="2">
        <v>6.55</v>
      </c>
    </row>
    <row r="112" spans="1:5">
      <c r="A112">
        <v>30</v>
      </c>
      <c r="B112" t="s">
        <v>477</v>
      </c>
      <c r="C112">
        <v>2006</v>
      </c>
      <c r="D112" s="2">
        <v>5.91</v>
      </c>
      <c r="E112" s="2">
        <v>6.82</v>
      </c>
    </row>
    <row r="113" spans="1:5">
      <c r="A113">
        <v>29</v>
      </c>
      <c r="B113" t="s">
        <v>476</v>
      </c>
      <c r="C113">
        <v>2006</v>
      </c>
      <c r="D113" s="2">
        <v>5.42</v>
      </c>
      <c r="E113" s="2">
        <v>6.36</v>
      </c>
    </row>
    <row r="114" spans="1:5">
      <c r="A114">
        <v>29</v>
      </c>
      <c r="B114" t="s">
        <v>475</v>
      </c>
      <c r="C114">
        <v>2006</v>
      </c>
      <c r="D114" s="2">
        <v>5.46</v>
      </c>
      <c r="E114" s="2">
        <v>6.35</v>
      </c>
    </row>
    <row r="115" spans="1:5">
      <c r="A115">
        <v>30</v>
      </c>
      <c r="B115" t="s">
        <v>478</v>
      </c>
      <c r="C115">
        <v>2007</v>
      </c>
      <c r="D115" s="2">
        <v>5.43</v>
      </c>
      <c r="E115" s="2">
        <v>6.4</v>
      </c>
    </row>
    <row r="116" spans="1:5">
      <c r="A116">
        <v>29</v>
      </c>
      <c r="B116" t="s">
        <v>477</v>
      </c>
      <c r="C116">
        <v>2007</v>
      </c>
      <c r="D116" s="2">
        <v>5.73</v>
      </c>
      <c r="E116" s="2">
        <v>6.62</v>
      </c>
    </row>
    <row r="117" spans="1:5">
      <c r="A117">
        <v>28</v>
      </c>
      <c r="B117" t="s">
        <v>476</v>
      </c>
      <c r="C117">
        <v>2007</v>
      </c>
      <c r="D117" s="2">
        <v>5.76</v>
      </c>
      <c r="E117" s="2">
        <v>6.59</v>
      </c>
    </row>
    <row r="118" spans="1:5">
      <c r="A118">
        <v>31</v>
      </c>
      <c r="B118" t="s">
        <v>475</v>
      </c>
      <c r="C118">
        <v>2007</v>
      </c>
      <c r="D118" s="2">
        <v>5.41</v>
      </c>
      <c r="E118" s="2">
        <v>6.56</v>
      </c>
    </row>
    <row r="119" spans="1:5">
      <c r="A119">
        <v>31</v>
      </c>
      <c r="B119" t="s">
        <v>478</v>
      </c>
      <c r="C119">
        <v>2008</v>
      </c>
      <c r="D119" s="2">
        <v>5.48</v>
      </c>
      <c r="E119" s="2">
        <v>6.9</v>
      </c>
    </row>
    <row r="120" spans="1:5">
      <c r="A120">
        <v>30</v>
      </c>
      <c r="B120" t="s">
        <v>477</v>
      </c>
      <c r="C120">
        <v>2008</v>
      </c>
      <c r="D120" s="2">
        <v>5.6</v>
      </c>
      <c r="E120" s="2">
        <v>7.04</v>
      </c>
    </row>
    <row r="121" spans="1:5">
      <c r="A121">
        <v>30</v>
      </c>
      <c r="B121" t="s">
        <v>476</v>
      </c>
      <c r="C121">
        <v>2008</v>
      </c>
      <c r="D121" s="2">
        <v>6.01</v>
      </c>
      <c r="E121" s="2">
        <v>7.85</v>
      </c>
    </row>
    <row r="122" spans="1:5">
      <c r="A122">
        <v>30</v>
      </c>
      <c r="B122" t="s">
        <v>475</v>
      </c>
      <c r="C122">
        <v>2008</v>
      </c>
      <c r="D122" s="2">
        <v>4.6399999999999997</v>
      </c>
      <c r="E122" s="2">
        <v>7.97</v>
      </c>
    </row>
    <row r="123" spans="1:5">
      <c r="A123">
        <v>31</v>
      </c>
      <c r="B123" t="s">
        <v>478</v>
      </c>
      <c r="C123">
        <v>2009</v>
      </c>
      <c r="D123" s="2">
        <v>5.39</v>
      </c>
      <c r="E123" s="2">
        <v>8.4499999999999993</v>
      </c>
    </row>
    <row r="124" spans="1:5">
      <c r="A124">
        <v>30</v>
      </c>
      <c r="B124" t="s">
        <v>477</v>
      </c>
      <c r="C124">
        <v>2009</v>
      </c>
      <c r="D124" s="2">
        <v>5.37</v>
      </c>
      <c r="E124" s="2">
        <v>7.17</v>
      </c>
    </row>
    <row r="125" spans="1:5">
      <c r="A125">
        <v>30</v>
      </c>
      <c r="B125" t="s">
        <v>476</v>
      </c>
      <c r="C125">
        <v>2009</v>
      </c>
      <c r="D125" s="2">
        <v>5.04</v>
      </c>
      <c r="E125" s="2">
        <v>6.17</v>
      </c>
    </row>
    <row r="126" spans="1:5">
      <c r="A126">
        <v>31</v>
      </c>
      <c r="B126" t="s">
        <v>475</v>
      </c>
      <c r="C126">
        <v>2009</v>
      </c>
      <c r="D126" s="2">
        <v>5.33</v>
      </c>
      <c r="E126" s="2">
        <v>6.39</v>
      </c>
    </row>
    <row r="127" spans="1:5">
      <c r="A127">
        <v>31</v>
      </c>
      <c r="B127" t="s">
        <v>478</v>
      </c>
      <c r="C127">
        <v>2010</v>
      </c>
      <c r="D127" s="2">
        <v>5.32</v>
      </c>
      <c r="E127" s="2">
        <v>6.31</v>
      </c>
    </row>
    <row r="128" spans="1:5">
      <c r="A128">
        <v>30</v>
      </c>
      <c r="B128" t="s">
        <v>477</v>
      </c>
      <c r="C128">
        <v>2010</v>
      </c>
      <c r="D128" s="2">
        <v>4.66</v>
      </c>
      <c r="E128" s="2">
        <v>6.05</v>
      </c>
    </row>
    <row r="129" spans="1:5">
      <c r="A129">
        <v>30</v>
      </c>
      <c r="B129" t="s">
        <v>476</v>
      </c>
      <c r="C129">
        <v>2010</v>
      </c>
      <c r="D129" s="2">
        <v>4.54</v>
      </c>
      <c r="E129" s="2">
        <v>5.58</v>
      </c>
    </row>
    <row r="130" spans="1:5">
      <c r="A130">
        <v>31</v>
      </c>
      <c r="B130" t="s">
        <v>475</v>
      </c>
      <c r="C130">
        <v>2010</v>
      </c>
      <c r="D130" s="2">
        <v>4.88</v>
      </c>
      <c r="E130" s="2">
        <v>5.98</v>
      </c>
    </row>
    <row r="131" spans="1:5">
      <c r="A131">
        <v>31</v>
      </c>
      <c r="B131" t="s">
        <v>478</v>
      </c>
      <c r="C131">
        <v>2011</v>
      </c>
      <c r="D131" s="2">
        <v>5.15</v>
      </c>
      <c r="E131" s="2">
        <v>6.05</v>
      </c>
    </row>
    <row r="132" spans="1:5">
      <c r="A132">
        <v>30</v>
      </c>
      <c r="B132" t="s">
        <v>477</v>
      </c>
      <c r="C132">
        <v>2011</v>
      </c>
      <c r="D132" s="2">
        <v>5.14</v>
      </c>
      <c r="E132" s="2">
        <v>5.9</v>
      </c>
    </row>
    <row r="133" spans="1:5">
      <c r="A133">
        <v>30</v>
      </c>
      <c r="B133" t="s">
        <v>476</v>
      </c>
      <c r="C133">
        <v>2011</v>
      </c>
      <c r="D133" s="2">
        <v>3.96</v>
      </c>
      <c r="E133" s="2">
        <v>5.22</v>
      </c>
    </row>
    <row r="134" spans="1:5">
      <c r="A134">
        <v>30</v>
      </c>
      <c r="B134" t="s">
        <v>475</v>
      </c>
      <c r="C134">
        <v>2011</v>
      </c>
      <c r="D134" s="2">
        <v>3.77</v>
      </c>
      <c r="E134" s="2">
        <v>5.16</v>
      </c>
    </row>
  </sheetData>
  <hyperlinks>
    <hyperlink ref="D2" r:id="rId1"/>
    <hyperlink ref="E2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G91"/>
  <sheetViews>
    <sheetView workbookViewId="0">
      <selection activeCell="E2" sqref="E2"/>
    </sheetView>
  </sheetViews>
  <sheetFormatPr defaultRowHeight="15"/>
  <cols>
    <col min="3" max="3" width="13.5703125" customWidth="1"/>
    <col min="4" max="4" width="16.140625" customWidth="1"/>
    <col min="5" max="5" width="21.85546875" customWidth="1"/>
    <col min="6" max="6" width="23.28515625" customWidth="1"/>
  </cols>
  <sheetData>
    <row r="1" spans="1:7">
      <c r="C1" t="s">
        <v>511</v>
      </c>
      <c r="D1" t="s">
        <v>512</v>
      </c>
      <c r="E1" t="s">
        <v>513</v>
      </c>
      <c r="F1" t="s">
        <v>514</v>
      </c>
      <c r="G1" t="s">
        <v>515</v>
      </c>
    </row>
    <row r="2" spans="1:7">
      <c r="A2" t="s">
        <v>196</v>
      </c>
      <c r="C2">
        <f>'AR2 Estimates'!B16</f>
        <v>1.604832</v>
      </c>
      <c r="D2">
        <f>'AR2 Estimates'!B17</f>
        <v>-0.65676400000000001</v>
      </c>
      <c r="E2">
        <f>(1-'AR2 Estimates'!B16-'AR2 Estimates'!B17)*'AR2 Estimates'!B18</f>
        <v>-5.731978920399998E-2</v>
      </c>
      <c r="F2">
        <f>(1-'AR2 Estimates'!B16-'AR2 Estimates'!B17)*'AR2 Estimates'!B19</f>
        <v>0.12043617631599995</v>
      </c>
      <c r="G2">
        <f>'AR2 Estimates'!B15</f>
        <v>-4.8944000000000001E-2</v>
      </c>
    </row>
    <row r="5" spans="1:7">
      <c r="A5" t="s">
        <v>99</v>
      </c>
      <c r="B5" t="s">
        <v>213</v>
      </c>
      <c r="C5" t="s">
        <v>214</v>
      </c>
      <c r="D5" t="s">
        <v>215</v>
      </c>
      <c r="E5" t="s">
        <v>216</v>
      </c>
      <c r="F5" t="s">
        <v>217</v>
      </c>
    </row>
    <row r="6" spans="1:7">
      <c r="A6" t="str">
        <f>CPI!A12</f>
        <v>1990q3</v>
      </c>
      <c r="B6" s="2">
        <f>'GMM Estimation AR2'!B9-$C$2*'GMM Estimation AR2'!C9-$D$2*'GMM Estimation AR2'!D9-$E$2*'GMM Estimation AR2'!E9-$F$2*'GMM Estimation AR2'!F9-$G$2</f>
        <v>-0.34116247389040211</v>
      </c>
      <c r="C6" s="2">
        <f>'GMM Estimation AR2'!G9-$C$2*'GMM Estimation AR2'!H9-$D$2*'GMM Estimation AR2'!I9-$E$2*'GMM Estimation AR2'!J9-$F$2*'GMM Estimation AR2'!K9-$G$2</f>
        <v>-0.1740567331433357</v>
      </c>
      <c r="D6" s="2">
        <f>'GMM Estimation AR2'!L9-$C$2*'GMM Estimation AR2'!M9-$D$2*'GMM Estimation AR2'!N9-$E$2*'GMM Estimation AR2'!O9-$F$2*'GMM Estimation AR2'!P9-$G$2</f>
        <v>4.2758039157319155E-3</v>
      </c>
      <c r="E6" s="2">
        <f>'GMM Estimation AR2'!Q9-$C$2*'GMM Estimation AR2'!R9-$D$2*'GMM Estimation AR2'!S9-$E$2*'GMM Estimation AR2'!T9-$F$2*'GMM Estimation AR2'!U9-$G$2</f>
        <v>-7.0507602651398424E-2</v>
      </c>
      <c r="F6" s="2">
        <f>'GMM Estimation AR2'!V9-$C$2*'GMM Estimation AR2'!W9-$D$2*'GMM Estimation AR2'!X9-$E$2*'GMM Estimation AR2'!Y9-$F$2*'GMM Estimation AR2'!Z9-$G$2</f>
        <v>-4.3784833759466832E-2</v>
      </c>
      <c r="G6" s="2"/>
    </row>
    <row r="7" spans="1:7">
      <c r="A7" t="str">
        <f>CPI!A13</f>
        <v>1990q4</v>
      </c>
      <c r="B7" s="2">
        <f>'GMM Estimation AR2'!B10-$C$2*'GMM Estimation AR2'!C10-$D$2*'GMM Estimation AR2'!D10-$E$2*'GMM Estimation AR2'!E10-$F$2*'GMM Estimation AR2'!F10-$G$2</f>
        <v>-0.30567084264319966</v>
      </c>
      <c r="C7" s="2">
        <f>'GMM Estimation AR2'!G10-$C$2*'GMM Estimation AR2'!H10-$D$2*'GMM Estimation AR2'!I10-$E$2*'GMM Estimation AR2'!J10-$F$2*'GMM Estimation AR2'!K10-$G$2</f>
        <v>-0.36452125981839978</v>
      </c>
      <c r="D7" s="2">
        <f>'GMM Estimation AR2'!L10-$C$2*'GMM Estimation AR2'!M10-$D$2*'GMM Estimation AR2'!N10-$E$2*'GMM Estimation AR2'!O10-$F$2*'GMM Estimation AR2'!P10-$G$2</f>
        <v>-3.1996289304799683E-2</v>
      </c>
      <c r="E7" s="2">
        <f>'GMM Estimation AR2'!Q10-$C$2*'GMM Estimation AR2'!R10-$D$2*'GMM Estimation AR2'!S10-$E$2*'GMM Estimation AR2'!T10-$F$2*'GMM Estimation AR2'!U10-$G$2</f>
        <v>4.5401147232299946E-2</v>
      </c>
      <c r="F7" s="2">
        <f>'GMM Estimation AR2'!V10-$C$2*'GMM Estimation AR2'!W10-$D$2*'GMM Estimation AR2'!X10-$E$2*'GMM Estimation AR2'!Y10-$F$2*'GMM Estimation AR2'!Z10-$G$2</f>
        <v>8.3049299274799218E-2</v>
      </c>
      <c r="G7" s="2"/>
    </row>
    <row r="8" spans="1:7">
      <c r="A8" t="str">
        <f>CPI!A14</f>
        <v>1991q1</v>
      </c>
      <c r="B8" s="2">
        <f>'GMM Estimation AR2'!B11-$C$2*'GMM Estimation AR2'!C11-$D$2*'GMM Estimation AR2'!D11-$E$2*'GMM Estimation AR2'!E11-$F$2*'GMM Estimation AR2'!F11-$G$2</f>
        <v>-1.1639626236761338</v>
      </c>
      <c r="C8" s="2">
        <f>'GMM Estimation AR2'!G11-$C$2*'GMM Estimation AR2'!H11-$D$2*'GMM Estimation AR2'!I11-$E$2*'GMM Estimation AR2'!J11-$F$2*'GMM Estimation AR2'!K11-$G$2</f>
        <v>-0.77305537707026706</v>
      </c>
      <c r="D8" s="2">
        <f>'GMM Estimation AR2'!L11-$C$2*'GMM Estimation AR2'!M11-$D$2*'GMM Estimation AR2'!N11-$E$2*'GMM Estimation AR2'!O11-$F$2*'GMM Estimation AR2'!P11-$G$2</f>
        <v>-0.12067444129346731</v>
      </c>
      <c r="E8" s="2">
        <f>'GMM Estimation AR2'!Q11-$C$2*'GMM Estimation AR2'!R11-$D$2*'GMM Estimation AR2'!S11-$E$2*'GMM Estimation AR2'!T11-$F$2*'GMM Estimation AR2'!U11-$G$2</f>
        <v>-5.4178368691500653E-2</v>
      </c>
      <c r="F8" s="2">
        <f>'GMM Estimation AR2'!V11-$C$2*'GMM Estimation AR2'!W11-$D$2*'GMM Estimation AR2'!X11-$E$2*'GMM Estimation AR2'!Y11-$F$2*'GMM Estimation AR2'!Z11-$G$2</f>
        <v>-1.3352378856131816E-2</v>
      </c>
      <c r="G8" s="2"/>
    </row>
    <row r="9" spans="1:7">
      <c r="A9" t="str">
        <f>CPI!A15</f>
        <v>1991q2</v>
      </c>
      <c r="B9" s="2">
        <f>'GMM Estimation AR2'!B12-$C$2*'GMM Estimation AR2'!C12-$D$2*'GMM Estimation AR2'!D12-$E$2*'GMM Estimation AR2'!E12-$F$2*'GMM Estimation AR2'!F12-$G$2</f>
        <v>0.34527267173706544</v>
      </c>
      <c r="C9" s="2">
        <f>'GMM Estimation AR2'!G12-$C$2*'GMM Estimation AR2'!H12-$D$2*'GMM Estimation AR2'!I12-$E$2*'GMM Estimation AR2'!J12-$F$2*'GMM Estimation AR2'!K12-$G$2</f>
        <v>0.51931107518506547</v>
      </c>
      <c r="D9" s="2">
        <f>'GMM Estimation AR2'!L12-$C$2*'GMM Estimation AR2'!M12-$D$2*'GMM Estimation AR2'!N12-$E$2*'GMM Estimation AR2'!O12-$F$2*'GMM Estimation AR2'!P12-$G$2</f>
        <v>0.73315765039999869</v>
      </c>
      <c r="E9" s="2">
        <f>'GMM Estimation AR2'!Q12-$C$2*'GMM Estimation AR2'!R12-$D$2*'GMM Estimation AR2'!S12-$E$2*'GMM Estimation AR2'!T12-$F$2*'GMM Estimation AR2'!U12-$G$2</f>
        <v>7.4398040415500369E-2</v>
      </c>
      <c r="F9" s="2">
        <f>'GMM Estimation AR2'!V12-$C$2*'GMM Estimation AR2'!W12-$D$2*'GMM Estimation AR2'!X12-$E$2*'GMM Estimation AR2'!Y12-$F$2*'GMM Estimation AR2'!Z12-$G$2</f>
        <v>0.12021058502146743</v>
      </c>
      <c r="G9" s="2"/>
    </row>
    <row r="10" spans="1:7">
      <c r="A10" t="str">
        <f>CPI!A16</f>
        <v>1991q3</v>
      </c>
      <c r="B10" s="2">
        <f>'GMM Estimation AR2'!B13-$C$2*'GMM Estimation AR2'!C13-$D$2*'GMM Estimation AR2'!D13-$E$2*'GMM Estimation AR2'!E13-$F$2*'GMM Estimation AR2'!F13-$G$2</f>
        <v>0.19970457431440108</v>
      </c>
      <c r="C10" s="2">
        <f>'GMM Estimation AR2'!G13-$C$2*'GMM Estimation AR2'!H13-$D$2*'GMM Estimation AR2'!I13-$E$2*'GMM Estimation AR2'!J13-$F$2*'GMM Estimation AR2'!K13-$G$2</f>
        <v>0.43622479984066703</v>
      </c>
      <c r="D10" s="2">
        <f>'GMM Estimation AR2'!L13-$C$2*'GMM Estimation AR2'!M13-$D$2*'GMM Estimation AR2'!N13-$E$2*'GMM Estimation AR2'!O13-$F$2*'GMM Estimation AR2'!P13-$G$2</f>
        <v>0.46406175919000153</v>
      </c>
      <c r="E10" s="2">
        <f>'GMM Estimation AR2'!Q13-$C$2*'GMM Estimation AR2'!R13-$D$2*'GMM Estimation AR2'!S13-$E$2*'GMM Estimation AR2'!T13-$F$2*'GMM Estimation AR2'!U13-$G$2</f>
        <v>-0.16800257896339932</v>
      </c>
      <c r="F10" s="2">
        <f>'GMM Estimation AR2'!V13-$C$2*'GMM Estimation AR2'!W13-$D$2*'GMM Estimation AR2'!X13-$E$2*'GMM Estimation AR2'!Y13-$F$2*'GMM Estimation AR2'!Z13-$G$2</f>
        <v>6.1646055386000445E-2</v>
      </c>
      <c r="G10" s="2"/>
    </row>
    <row r="11" spans="1:7">
      <c r="A11" t="str">
        <f>CPI!A17</f>
        <v>1991q4</v>
      </c>
      <c r="B11" s="2">
        <f>'GMM Estimation AR2'!B14-$C$2*'GMM Estimation AR2'!C14-$D$2*'GMM Estimation AR2'!D14-$E$2*'GMM Estimation AR2'!E14-$F$2*'GMM Estimation AR2'!F14-$G$2</f>
        <v>-0.58975398165533532</v>
      </c>
      <c r="C11" s="2">
        <f>'GMM Estimation AR2'!G14-$C$2*'GMM Estimation AR2'!H14-$D$2*'GMM Estimation AR2'!I14-$E$2*'GMM Estimation AR2'!J14-$F$2*'GMM Estimation AR2'!K14-$G$2</f>
        <v>-0.25087037935666856</v>
      </c>
      <c r="D11" s="2">
        <f>'GMM Estimation AR2'!L14-$C$2*'GMM Estimation AR2'!M14-$D$2*'GMM Estimation AR2'!N14-$E$2*'GMM Estimation AR2'!O14-$F$2*'GMM Estimation AR2'!P14-$G$2</f>
        <v>0.21051391424453325</v>
      </c>
      <c r="E11" s="2">
        <f>'GMM Estimation AR2'!Q14-$C$2*'GMM Estimation AR2'!R14-$D$2*'GMM Estimation AR2'!S14-$E$2*'GMM Estimation AR2'!T14-$F$2*'GMM Estimation AR2'!U14-$G$2</f>
        <v>8.7395592089099042E-2</v>
      </c>
      <c r="F11" s="2">
        <f>'GMM Estimation AR2'!V14-$C$2*'GMM Estimation AR2'!W14-$D$2*'GMM Estimation AR2'!X14-$E$2*'GMM Estimation AR2'!Y14-$F$2*'GMM Estimation AR2'!Z14-$G$2</f>
        <v>0.1919628108657323</v>
      </c>
      <c r="G11" s="2"/>
    </row>
    <row r="12" spans="1:7">
      <c r="A12" t="str">
        <f>CPI!A18</f>
        <v>1992q1</v>
      </c>
      <c r="B12" s="2">
        <f>'GMM Estimation AR2'!B15-$C$2*'GMM Estimation AR2'!C15-$D$2*'GMM Estimation AR2'!D15-$E$2*'GMM Estimation AR2'!E15-$F$2*'GMM Estimation AR2'!F15-$G$2</f>
        <v>-0.34929999475133217</v>
      </c>
      <c r="C12" s="2">
        <f>'GMM Estimation AR2'!G15-$C$2*'GMM Estimation AR2'!H15-$D$2*'GMM Estimation AR2'!I15-$E$2*'GMM Estimation AR2'!J15-$F$2*'GMM Estimation AR2'!K15-$G$2</f>
        <v>-0.48121768505733242</v>
      </c>
      <c r="D12" s="2">
        <f>'GMM Estimation AR2'!L15-$C$2*'GMM Estimation AR2'!M15-$D$2*'GMM Estimation AR2'!N15-$E$2*'GMM Estimation AR2'!O15-$F$2*'GMM Estimation AR2'!P15-$G$2</f>
        <v>0.31204925242240145</v>
      </c>
      <c r="E12" s="2">
        <f>'GMM Estimation AR2'!Q15-$C$2*'GMM Estimation AR2'!R15-$D$2*'GMM Estimation AR2'!S15-$E$2*'GMM Estimation AR2'!T15-$F$2*'GMM Estimation AR2'!U15-$G$2</f>
        <v>0.27659881892889954</v>
      </c>
      <c r="F12" s="2">
        <f>'GMM Estimation AR2'!V15-$C$2*'GMM Estimation AR2'!W15-$D$2*'GMM Estimation AR2'!X15-$E$2*'GMM Estimation AR2'!Y15-$F$2*'GMM Estimation AR2'!Z15-$G$2</f>
        <v>0.22550035977626709</v>
      </c>
      <c r="G12" s="2"/>
    </row>
    <row r="13" spans="1:7">
      <c r="A13" t="str">
        <f>CPI!A19</f>
        <v>1992q2</v>
      </c>
      <c r="B13" s="2">
        <f>'GMM Estimation AR2'!B16-$C$2*'GMM Estimation AR2'!C16-$D$2*'GMM Estimation AR2'!D16-$E$2*'GMM Estimation AR2'!E16-$F$2*'GMM Estimation AR2'!F16-$G$2</f>
        <v>0.30233727761159962</v>
      </c>
      <c r="C13" s="2">
        <f>'GMM Estimation AR2'!G16-$C$2*'GMM Estimation AR2'!H16-$D$2*'GMM Estimation AR2'!I16-$E$2*'GMM Estimation AR2'!J16-$F$2*'GMM Estimation AR2'!K16-$G$2</f>
        <v>0.58258527776226654</v>
      </c>
      <c r="D13" s="2">
        <f>'GMM Estimation AR2'!L16-$C$2*'GMM Estimation AR2'!M16-$D$2*'GMM Estimation AR2'!N16-$E$2*'GMM Estimation AR2'!O16-$F$2*'GMM Estimation AR2'!P16-$G$2</f>
        <v>0.44896678764453368</v>
      </c>
      <c r="E13" s="2">
        <f>'GMM Estimation AR2'!Q16-$C$2*'GMM Estimation AR2'!R16-$D$2*'GMM Estimation AR2'!S16-$E$2*'GMM Estimation AR2'!T16-$F$2*'GMM Estimation AR2'!U16-$G$2</f>
        <v>-0.11779409843780024</v>
      </c>
      <c r="F13" s="2">
        <f>'GMM Estimation AR2'!V16-$C$2*'GMM Estimation AR2'!W16-$D$2*'GMM Estimation AR2'!X16-$E$2*'GMM Estimation AR2'!Y16-$F$2*'GMM Estimation AR2'!Z16-$G$2</f>
        <v>-9.297364026386816E-2</v>
      </c>
      <c r="G13" s="2"/>
    </row>
    <row r="14" spans="1:7">
      <c r="A14" t="str">
        <f>CPI!A20</f>
        <v>1992q3</v>
      </c>
      <c r="B14" s="2">
        <f>'GMM Estimation AR2'!B17-$C$2*'GMM Estimation AR2'!C17-$D$2*'GMM Estimation AR2'!D17-$E$2*'GMM Estimation AR2'!E17-$F$2*'GMM Estimation AR2'!F17-$G$2</f>
        <v>-0.43549802902106666</v>
      </c>
      <c r="C14" s="2">
        <f>'GMM Estimation AR2'!G17-$C$2*'GMM Estimation AR2'!H17-$D$2*'GMM Estimation AR2'!I17-$E$2*'GMM Estimation AR2'!J17-$F$2*'GMM Estimation AR2'!K17-$G$2</f>
        <v>-7.6738499396799872E-2</v>
      </c>
      <c r="D14" s="2">
        <f>'GMM Estimation AR2'!L17-$C$2*'GMM Estimation AR2'!M17-$D$2*'GMM Estimation AR2'!N17-$E$2*'GMM Estimation AR2'!O17-$F$2*'GMM Estimation AR2'!P17-$G$2</f>
        <v>0.12904453210546579</v>
      </c>
      <c r="E14" s="2">
        <f>'GMM Estimation AR2'!Q17-$C$2*'GMM Estimation AR2'!R17-$D$2*'GMM Estimation AR2'!S17-$E$2*'GMM Estimation AR2'!T17-$F$2*'GMM Estimation AR2'!U17-$G$2</f>
        <v>3.5010335833199416E-2</v>
      </c>
      <c r="F14" s="2">
        <f>'GMM Estimation AR2'!V17-$C$2*'GMM Estimation AR2'!W17-$D$2*'GMM Estimation AR2'!X17-$E$2*'GMM Estimation AR2'!Y17-$F$2*'GMM Estimation AR2'!Z17-$G$2</f>
        <v>0.12497296929799991</v>
      </c>
      <c r="G14" s="2"/>
    </row>
    <row r="15" spans="1:7">
      <c r="A15" t="str">
        <f>CPI!A21</f>
        <v>1992q4</v>
      </c>
      <c r="B15" s="2">
        <f>'GMM Estimation AR2'!B18-$C$2*'GMM Estimation AR2'!C18-$D$2*'GMM Estimation AR2'!D18-$E$2*'GMM Estimation AR2'!E18-$F$2*'GMM Estimation AR2'!F18-$G$2</f>
        <v>0.17416378473906724</v>
      </c>
      <c r="C15" s="2">
        <f>'GMM Estimation AR2'!G18-$C$2*'GMM Estimation AR2'!H18-$D$2*'GMM Estimation AR2'!I18-$E$2*'GMM Estimation AR2'!J18-$F$2*'GMM Estimation AR2'!K18-$G$2</f>
        <v>-6.140265512146624E-2</v>
      </c>
      <c r="D15" s="2">
        <f>'GMM Estimation AR2'!L18-$C$2*'GMM Estimation AR2'!M18-$D$2*'GMM Estimation AR2'!N18-$E$2*'GMM Estimation AR2'!O18-$F$2*'GMM Estimation AR2'!P18-$G$2</f>
        <v>5.3768945069467125E-2</v>
      </c>
      <c r="E15" s="2">
        <f>'GMM Estimation AR2'!Q18-$C$2*'GMM Estimation AR2'!R18-$D$2*'GMM Estimation AR2'!S18-$E$2*'GMM Estimation AR2'!T18-$F$2*'GMM Estimation AR2'!U18-$G$2</f>
        <v>0.12047187963540031</v>
      </c>
      <c r="F15" s="2">
        <f>'GMM Estimation AR2'!V18-$C$2*'GMM Estimation AR2'!W18-$D$2*'GMM Estimation AR2'!X18-$E$2*'GMM Estimation AR2'!Y18-$F$2*'GMM Estimation AR2'!Z18-$G$2</f>
        <v>2.9028910656533138E-2</v>
      </c>
      <c r="G15" s="2"/>
    </row>
    <row r="16" spans="1:7">
      <c r="A16" t="str">
        <f>CPI!A22</f>
        <v>1993q1</v>
      </c>
      <c r="B16" s="2">
        <f>'GMM Estimation AR2'!B19-$C$2*'GMM Estimation AR2'!C19-$D$2*'GMM Estimation AR2'!D19-$E$2*'GMM Estimation AR2'!E19-$F$2*'GMM Estimation AR2'!F19-$G$2</f>
        <v>-2.0797882855733127E-2</v>
      </c>
      <c r="C16" s="2">
        <f>'GMM Estimation AR2'!G19-$C$2*'GMM Estimation AR2'!H19-$D$2*'GMM Estimation AR2'!I19-$E$2*'GMM Estimation AR2'!J19-$F$2*'GMM Estimation AR2'!K19-$G$2</f>
        <v>6.3510713696266555E-2</v>
      </c>
      <c r="D16" s="2">
        <f>'GMM Estimation AR2'!L19-$C$2*'GMM Estimation AR2'!M19-$D$2*'GMM Estimation AR2'!N19-$E$2*'GMM Estimation AR2'!O19-$F$2*'GMM Estimation AR2'!P19-$G$2</f>
        <v>0.12919944366546637</v>
      </c>
      <c r="E16" s="2">
        <f>'GMM Estimation AR2'!Q19-$C$2*'GMM Estimation AR2'!R19-$D$2*'GMM Estimation AR2'!S19-$E$2*'GMM Estimation AR2'!T19-$F$2*'GMM Estimation AR2'!U19-$G$2</f>
        <v>0.18120070367809976</v>
      </c>
      <c r="F16" s="2">
        <f>'GMM Estimation AR2'!V19-$C$2*'GMM Estimation AR2'!W19-$D$2*'GMM Estimation AR2'!X19-$E$2*'GMM Estimation AR2'!Y19-$F$2*'GMM Estimation AR2'!Z19-$G$2</f>
        <v>0.32855829184666613</v>
      </c>
      <c r="G16" s="2"/>
    </row>
    <row r="17" spans="1:7">
      <c r="A17" t="str">
        <f>CPI!A23</f>
        <v>1993q2</v>
      </c>
      <c r="B17" s="2">
        <f>'GMM Estimation AR2'!B20-$C$2*'GMM Estimation AR2'!C20-$D$2*'GMM Estimation AR2'!D20-$E$2*'GMM Estimation AR2'!E20-$F$2*'GMM Estimation AR2'!F20-$G$2</f>
        <v>-0.12445792559599995</v>
      </c>
      <c r="C17" s="2">
        <f>'GMM Estimation AR2'!G20-$C$2*'GMM Estimation AR2'!H20-$D$2*'GMM Estimation AR2'!I20-$E$2*'GMM Estimation AR2'!J20-$F$2*'GMM Estimation AR2'!K20-$G$2</f>
        <v>-0.10368912444666654</v>
      </c>
      <c r="D17" s="2">
        <f>'GMM Estimation AR2'!L20-$C$2*'GMM Estimation AR2'!M20-$D$2*'GMM Estimation AR2'!N20-$E$2*'GMM Estimation AR2'!O20-$F$2*'GMM Estimation AR2'!P20-$G$2</f>
        <v>0.18038292255986693</v>
      </c>
      <c r="E17" s="2">
        <f>'GMM Estimation AR2'!Q20-$C$2*'GMM Estimation AR2'!R20-$D$2*'GMM Estimation AR2'!S20-$E$2*'GMM Estimation AR2'!T20-$F$2*'GMM Estimation AR2'!U20-$G$2</f>
        <v>2.9204558969499986E-2</v>
      </c>
      <c r="F17" s="2">
        <f>'GMM Estimation AR2'!V20-$C$2*'GMM Estimation AR2'!W20-$D$2*'GMM Estimation AR2'!X20-$E$2*'GMM Estimation AR2'!Y20-$F$2*'GMM Estimation AR2'!Z20-$G$2</f>
        <v>-0.17286162959279944</v>
      </c>
      <c r="G17" s="2"/>
    </row>
    <row r="18" spans="1:7">
      <c r="A18" t="str">
        <f>CPI!A24</f>
        <v>1993q3</v>
      </c>
      <c r="B18" s="2">
        <f>'GMM Estimation AR2'!B21-$C$2*'GMM Estimation AR2'!C21-$D$2*'GMM Estimation AR2'!D21-$E$2*'GMM Estimation AR2'!E21-$F$2*'GMM Estimation AR2'!F21-$G$2</f>
        <v>-1.1980876639599278E-2</v>
      </c>
      <c r="C18" s="2">
        <f>'GMM Estimation AR2'!G21-$C$2*'GMM Estimation AR2'!H21-$D$2*'GMM Estimation AR2'!I21-$E$2*'GMM Estimation AR2'!J21-$F$2*'GMM Estimation AR2'!K21-$G$2</f>
        <v>-2.3418488675199509E-2</v>
      </c>
      <c r="D18" s="2">
        <f>'GMM Estimation AR2'!L21-$C$2*'GMM Estimation AR2'!M21-$D$2*'GMM Estimation AR2'!N21-$E$2*'GMM Estimation AR2'!O21-$F$2*'GMM Estimation AR2'!P21-$G$2</f>
        <v>-6.5760732573999545E-2</v>
      </c>
      <c r="E18" s="2">
        <f>'GMM Estimation AR2'!Q21-$C$2*'GMM Estimation AR2'!R21-$D$2*'GMM Estimation AR2'!S21-$E$2*'GMM Estimation AR2'!T21-$F$2*'GMM Estimation AR2'!U21-$G$2</f>
        <v>0.11603101451429977</v>
      </c>
      <c r="F18" s="2">
        <f>'GMM Estimation AR2'!V21-$C$2*'GMM Estimation AR2'!W21-$D$2*'GMM Estimation AR2'!X21-$E$2*'GMM Estimation AR2'!Y21-$F$2*'GMM Estimation AR2'!Z21-$G$2</f>
        <v>7.6614279152667122E-2</v>
      </c>
      <c r="G18" s="2"/>
    </row>
    <row r="19" spans="1:7">
      <c r="A19" t="str">
        <f>CPI!A25</f>
        <v>1993q4</v>
      </c>
      <c r="B19" s="2">
        <f>'GMM Estimation AR2'!B22-$C$2*'GMM Estimation AR2'!C22-$D$2*'GMM Estimation AR2'!D22-$E$2*'GMM Estimation AR2'!E22-$F$2*'GMM Estimation AR2'!F22-$G$2</f>
        <v>-9.8632580656133798E-2</v>
      </c>
      <c r="C19" s="2">
        <f>'GMM Estimation AR2'!G22-$C$2*'GMM Estimation AR2'!H22-$D$2*'GMM Estimation AR2'!I22-$E$2*'GMM Estimation AR2'!J22-$F$2*'GMM Estimation AR2'!K22-$G$2</f>
        <v>-9.3123297788400491E-2</v>
      </c>
      <c r="D19" s="2">
        <f>'GMM Estimation AR2'!L22-$C$2*'GMM Estimation AR2'!M22-$D$2*'GMM Estimation AR2'!N22-$E$2*'GMM Estimation AR2'!O22-$F$2*'GMM Estimation AR2'!P22-$G$2</f>
        <v>-3.6240258956666757E-2</v>
      </c>
      <c r="E19" s="2">
        <f>'GMM Estimation AR2'!Q22-$C$2*'GMM Estimation AR2'!R22-$D$2*'GMM Estimation AR2'!S22-$E$2*'GMM Estimation AR2'!T22-$F$2*'GMM Estimation AR2'!U22-$G$2</f>
        <v>9.3840177963995935E-3</v>
      </c>
      <c r="F19" s="2">
        <f>'GMM Estimation AR2'!V22-$C$2*'GMM Estimation AR2'!W22-$D$2*'GMM Estimation AR2'!X22-$E$2*'GMM Estimation AR2'!Y22-$F$2*'GMM Estimation AR2'!Z22-$G$2</f>
        <v>3.7070554042133844E-2</v>
      </c>
      <c r="G19" s="2"/>
    </row>
    <row r="20" spans="1:7">
      <c r="A20" t="str">
        <f>CPI!A26</f>
        <v>1994q1</v>
      </c>
      <c r="B20" s="2">
        <f>'GMM Estimation AR2'!B23-$C$2*'GMM Estimation AR2'!C23-$D$2*'GMM Estimation AR2'!D23-$E$2*'GMM Estimation AR2'!E23-$F$2*'GMM Estimation AR2'!F23-$G$2</f>
        <v>0.10502381266159951</v>
      </c>
      <c r="C20" s="2">
        <f>'GMM Estimation AR2'!G23-$C$2*'GMM Estimation AR2'!H23-$D$2*'GMM Estimation AR2'!I23-$E$2*'GMM Estimation AR2'!J23-$F$2*'GMM Estimation AR2'!K23-$G$2</f>
        <v>4.0679577398399461E-2</v>
      </c>
      <c r="D20" s="2">
        <f>'GMM Estimation AR2'!L23-$C$2*'GMM Estimation AR2'!M23-$D$2*'GMM Estimation AR2'!N23-$E$2*'GMM Estimation AR2'!O23-$F$2*'GMM Estimation AR2'!P23-$G$2</f>
        <v>-2.0692196443066566E-2</v>
      </c>
      <c r="E20" s="2">
        <f>'GMM Estimation AR2'!Q23-$C$2*'GMM Estimation AR2'!R23-$D$2*'GMM Estimation AR2'!S23-$E$2*'GMM Estimation AR2'!T23-$F$2*'GMM Estimation AR2'!U23-$G$2</f>
        <v>3.5536999760699475E-2</v>
      </c>
      <c r="F20" s="2">
        <f>'GMM Estimation AR2'!V23-$C$2*'GMM Estimation AR2'!W23-$D$2*'GMM Estimation AR2'!X23-$E$2*'GMM Estimation AR2'!Y23-$F$2*'GMM Estimation AR2'!Z23-$G$2</f>
        <v>4.480432592040047E-2</v>
      </c>
      <c r="G20" s="2"/>
    </row>
    <row r="21" spans="1:7">
      <c r="A21" t="str">
        <f>CPI!A27</f>
        <v>1994q2</v>
      </c>
      <c r="B21" s="2">
        <f>'GMM Estimation AR2'!B24-$C$2*'GMM Estimation AR2'!C24-$D$2*'GMM Estimation AR2'!D24-$E$2*'GMM Estimation AR2'!E24-$F$2*'GMM Estimation AR2'!F24-$G$2</f>
        <v>0.50825760561026667</v>
      </c>
      <c r="C21" s="2">
        <f>'GMM Estimation AR2'!G24-$C$2*'GMM Estimation AR2'!H24-$D$2*'GMM Estimation AR2'!I24-$E$2*'GMM Estimation AR2'!J24-$F$2*'GMM Estimation AR2'!K24-$G$2</f>
        <v>0.27719050610959967</v>
      </c>
      <c r="D21" s="2">
        <f>'GMM Estimation AR2'!L24-$C$2*'GMM Estimation AR2'!M24-$D$2*'GMM Estimation AR2'!N24-$E$2*'GMM Estimation AR2'!O24-$F$2*'GMM Estimation AR2'!P24-$G$2</f>
        <v>-0.12542080847893361</v>
      </c>
      <c r="E21" s="2">
        <f>'GMM Estimation AR2'!Q24-$C$2*'GMM Estimation AR2'!R24-$D$2*'GMM Estimation AR2'!S24-$E$2*'GMM Estimation AR2'!T24-$F$2*'GMM Estimation AR2'!U24-$G$2</f>
        <v>-9.3593107298499942E-2</v>
      </c>
      <c r="F21" s="2">
        <f>'GMM Estimation AR2'!V24-$C$2*'GMM Estimation AR2'!W24-$D$2*'GMM Estimation AR2'!X24-$E$2*'GMM Estimation AR2'!Y24-$F$2*'GMM Estimation AR2'!Z24-$G$2</f>
        <v>-0.13589879250066572</v>
      </c>
      <c r="G21" s="2"/>
    </row>
    <row r="22" spans="1:7">
      <c r="A22" t="str">
        <f>CPI!A28</f>
        <v>1994q3</v>
      </c>
      <c r="B22" s="2">
        <f>'GMM Estimation AR2'!B25-$C$2*'GMM Estimation AR2'!C25-$D$2*'GMM Estimation AR2'!D25-$E$2*'GMM Estimation AR2'!E25-$F$2*'GMM Estimation AR2'!F25-$G$2</f>
        <v>-4.8377389218399944E-2</v>
      </c>
      <c r="C22" s="2">
        <f>'GMM Estimation AR2'!G25-$C$2*'GMM Estimation AR2'!H25-$D$2*'GMM Estimation AR2'!I25-$E$2*'GMM Estimation AR2'!J25-$F$2*'GMM Estimation AR2'!K25-$G$2</f>
        <v>0.11609854769346646</v>
      </c>
      <c r="D22" s="2">
        <f>'GMM Estimation AR2'!L25-$C$2*'GMM Estimation AR2'!M25-$D$2*'GMM Estimation AR2'!N25-$E$2*'GMM Estimation AR2'!O25-$F$2*'GMM Estimation AR2'!P25-$G$2</f>
        <v>-3.7794475527066426E-2</v>
      </c>
      <c r="E22" s="2">
        <f>'GMM Estimation AR2'!Q25-$C$2*'GMM Estimation AR2'!R25-$D$2*'GMM Estimation AR2'!S25-$E$2*'GMM Estimation AR2'!T25-$F$2*'GMM Estimation AR2'!U25-$G$2</f>
        <v>0.10725336981240009</v>
      </c>
      <c r="F22" s="2">
        <f>'GMM Estimation AR2'!V25-$C$2*'GMM Estimation AR2'!W25-$D$2*'GMM Estimation AR2'!X25-$E$2*'GMM Estimation AR2'!Y25-$F$2*'GMM Estimation AR2'!Z25-$G$2</f>
        <v>-2.68739610591998E-2</v>
      </c>
      <c r="G22" s="2"/>
    </row>
    <row r="23" spans="1:7">
      <c r="A23" t="str">
        <f>CPI!A29</f>
        <v>1994q4</v>
      </c>
      <c r="B23" s="2">
        <f>'GMM Estimation AR2'!B26-$C$2*'GMM Estimation AR2'!C26-$D$2*'GMM Estimation AR2'!D26-$E$2*'GMM Estimation AR2'!E26-$F$2*'GMM Estimation AR2'!F26-$G$2</f>
        <v>0.22284975712026683</v>
      </c>
      <c r="C23" s="2">
        <f>'GMM Estimation AR2'!G26-$C$2*'GMM Estimation AR2'!H26-$D$2*'GMM Estimation AR2'!I26-$E$2*'GMM Estimation AR2'!J26-$F$2*'GMM Estimation AR2'!K26-$G$2</f>
        <v>0.15713995582026685</v>
      </c>
      <c r="D23" s="2">
        <f>'GMM Estimation AR2'!L26-$C$2*'GMM Estimation AR2'!M26-$D$2*'GMM Estimation AR2'!N26-$E$2*'GMM Estimation AR2'!O26-$F$2*'GMM Estimation AR2'!P26-$G$2</f>
        <v>-2.1207738278399266E-2</v>
      </c>
      <c r="E23" s="2">
        <f>'GMM Estimation AR2'!Q26-$C$2*'GMM Estimation AR2'!R26-$D$2*'GMM Estimation AR2'!S26-$E$2*'GMM Estimation AR2'!T26-$F$2*'GMM Estimation AR2'!U26-$G$2</f>
        <v>5.9178593032000196E-2</v>
      </c>
      <c r="F23" s="2">
        <f>'GMM Estimation AR2'!V26-$C$2*'GMM Estimation AR2'!W26-$D$2*'GMM Estimation AR2'!X26-$E$2*'GMM Estimation AR2'!Y26-$F$2*'GMM Estimation AR2'!Z26-$G$2</f>
        <v>-4.5123941308533019E-2</v>
      </c>
      <c r="G23" s="2"/>
    </row>
    <row r="24" spans="1:7">
      <c r="A24" t="str">
        <f>CPI!A30</f>
        <v>1995q1</v>
      </c>
      <c r="B24" s="2">
        <f>'GMM Estimation AR2'!B27-$C$2*'GMM Estimation AR2'!C27-$D$2*'GMM Estimation AR2'!D27-$E$2*'GMM Estimation AR2'!E27-$F$2*'GMM Estimation AR2'!F27-$G$2</f>
        <v>4.3069957030934594E-2</v>
      </c>
      <c r="C24" s="2">
        <f>'GMM Estimation AR2'!G27-$C$2*'GMM Estimation AR2'!H27-$D$2*'GMM Estimation AR2'!I27-$E$2*'GMM Estimation AR2'!J27-$F$2*'GMM Estimation AR2'!K27-$G$2</f>
        <v>0.34385199903946734</v>
      </c>
      <c r="D24" s="2">
        <f>'GMM Estimation AR2'!L27-$C$2*'GMM Estimation AR2'!M27-$D$2*'GMM Estimation AR2'!N27-$E$2*'GMM Estimation AR2'!O27-$F$2*'GMM Estimation AR2'!P27-$G$2</f>
        <v>-5.1798531198533157E-2</v>
      </c>
      <c r="E24" s="2">
        <f>'GMM Estimation AR2'!Q27-$C$2*'GMM Estimation AR2'!R27-$D$2*'GMM Estimation AR2'!S27-$E$2*'GMM Estimation AR2'!T27-$F$2*'GMM Estimation AR2'!U27-$G$2</f>
        <v>0.2632964930856998</v>
      </c>
      <c r="F24" s="2">
        <f>'GMM Estimation AR2'!V27-$C$2*'GMM Estimation AR2'!W27-$D$2*'GMM Estimation AR2'!X27-$E$2*'GMM Estimation AR2'!Y27-$F$2*'GMM Estimation AR2'!Z27-$G$2</f>
        <v>-1.1126502351333431E-2</v>
      </c>
      <c r="G24" s="2"/>
    </row>
    <row r="25" spans="1:7">
      <c r="A25" t="str">
        <f>CPI!A31</f>
        <v>1995q2</v>
      </c>
      <c r="B25" s="2">
        <f>'GMM Estimation AR2'!B28-$C$2*'GMM Estimation AR2'!C28-$D$2*'GMM Estimation AR2'!D28-$E$2*'GMM Estimation AR2'!E28-$F$2*'GMM Estimation AR2'!F28-$G$2</f>
        <v>-0.28790014635546674</v>
      </c>
      <c r="C25" s="2">
        <f>'GMM Estimation AR2'!G28-$C$2*'GMM Estimation AR2'!H28-$D$2*'GMM Estimation AR2'!I28-$E$2*'GMM Estimation AR2'!J28-$F$2*'GMM Estimation AR2'!K28-$G$2</f>
        <v>-0.2179777064949332</v>
      </c>
      <c r="D25" s="2">
        <f>'GMM Estimation AR2'!L28-$C$2*'GMM Estimation AR2'!M28-$D$2*'GMM Estimation AR2'!N28-$E$2*'GMM Estimation AR2'!O28-$F$2*'GMM Estimation AR2'!P28-$G$2</f>
        <v>0.18101047610266774</v>
      </c>
      <c r="E25" s="2">
        <f>'GMM Estimation AR2'!Q28-$C$2*'GMM Estimation AR2'!R28-$D$2*'GMM Estimation AR2'!S28-$E$2*'GMM Estimation AR2'!T28-$F$2*'GMM Estimation AR2'!U28-$G$2</f>
        <v>6.1967740295700527E-2</v>
      </c>
      <c r="F25" s="2">
        <f>'GMM Estimation AR2'!V28-$C$2*'GMM Estimation AR2'!W28-$D$2*'GMM Estimation AR2'!X28-$E$2*'GMM Estimation AR2'!Y28-$F$2*'GMM Estimation AR2'!Z28-$G$2</f>
        <v>-0.23098054297306625</v>
      </c>
      <c r="G25" s="2"/>
    </row>
    <row r="26" spans="1:7">
      <c r="A26" t="str">
        <f>CPI!A32</f>
        <v>1995q3</v>
      </c>
      <c r="B26" s="2">
        <f>'GMM Estimation AR2'!B29-$C$2*'GMM Estimation AR2'!C29-$D$2*'GMM Estimation AR2'!D29-$E$2*'GMM Estimation AR2'!E29-$F$2*'GMM Estimation AR2'!F29-$G$2</f>
        <v>-0.36415359559679999</v>
      </c>
      <c r="C26" s="2">
        <f>'GMM Estimation AR2'!G29-$C$2*'GMM Estimation AR2'!H29-$D$2*'GMM Estimation AR2'!I29-$E$2*'GMM Estimation AR2'!J29-$F$2*'GMM Estimation AR2'!K29-$G$2</f>
        <v>-0.41283714454426623</v>
      </c>
      <c r="D26" s="2">
        <f>'GMM Estimation AR2'!L29-$C$2*'GMM Estimation AR2'!M29-$D$2*'GMM Estimation AR2'!N29-$E$2*'GMM Estimation AR2'!O29-$F$2*'GMM Estimation AR2'!P29-$G$2</f>
        <v>-5.1635161126534587E-2</v>
      </c>
      <c r="E26" s="2">
        <f>'GMM Estimation AR2'!Q29-$C$2*'GMM Estimation AR2'!R29-$D$2*'GMM Estimation AR2'!S29-$E$2*'GMM Estimation AR2'!T29-$F$2*'GMM Estimation AR2'!U29-$G$2</f>
        <v>0.14180908057209896</v>
      </c>
      <c r="F26" s="2">
        <f>'GMM Estimation AR2'!V29-$C$2*'GMM Estimation AR2'!W29-$D$2*'GMM Estimation AR2'!X29-$E$2*'GMM Estimation AR2'!Y29-$F$2*'GMM Estimation AR2'!Z29-$G$2</f>
        <v>3.3755363630669916E-3</v>
      </c>
      <c r="G26" s="2"/>
    </row>
    <row r="27" spans="1:7">
      <c r="A27" t="str">
        <f>CPI!A33</f>
        <v>1995q4</v>
      </c>
      <c r="B27" s="2">
        <f>'GMM Estimation AR2'!B30-$C$2*'GMM Estimation AR2'!C30-$D$2*'GMM Estimation AR2'!D30-$E$2*'GMM Estimation AR2'!E30-$F$2*'GMM Estimation AR2'!F30-$G$2</f>
        <v>0.1315022407862666</v>
      </c>
      <c r="C27" s="2">
        <f>'GMM Estimation AR2'!G30-$C$2*'GMM Estimation AR2'!H30-$D$2*'GMM Estimation AR2'!I30-$E$2*'GMM Estimation AR2'!J30-$F$2*'GMM Estimation AR2'!K30-$G$2</f>
        <v>2.859366516319968E-2</v>
      </c>
      <c r="D27" s="2">
        <f>'GMM Estimation AR2'!L30-$C$2*'GMM Estimation AR2'!M30-$D$2*'GMM Estimation AR2'!N30-$E$2*'GMM Estimation AR2'!O30-$F$2*'GMM Estimation AR2'!P30-$G$2</f>
        <v>-0.2876722357572008</v>
      </c>
      <c r="E27" s="2">
        <f>'GMM Estimation AR2'!Q30-$C$2*'GMM Estimation AR2'!R30-$D$2*'GMM Estimation AR2'!S30-$E$2*'GMM Estimation AR2'!T30-$F$2*'GMM Estimation AR2'!U30-$G$2</f>
        <v>3.3290154602999736E-2</v>
      </c>
      <c r="F27" s="2">
        <f>'GMM Estimation AR2'!V30-$C$2*'GMM Estimation AR2'!W30-$D$2*'GMM Estimation AR2'!X30-$E$2*'GMM Estimation AR2'!Y30-$F$2*'GMM Estimation AR2'!Z30-$G$2</f>
        <v>-0.1602499700277325</v>
      </c>
      <c r="G27" s="2"/>
    </row>
    <row r="28" spans="1:7">
      <c r="A28" t="str">
        <f>CPI!A34</f>
        <v>1996q1</v>
      </c>
      <c r="B28" s="2">
        <f>'GMM Estimation AR2'!B31-$C$2*'GMM Estimation AR2'!C31-$D$2*'GMM Estimation AR2'!D31-$E$2*'GMM Estimation AR2'!E31-$F$2*'GMM Estimation AR2'!F31-$G$2</f>
        <v>-0.34029254452933327</v>
      </c>
      <c r="C28" s="2">
        <f>'GMM Estimation AR2'!G31-$C$2*'GMM Estimation AR2'!H31-$D$2*'GMM Estimation AR2'!I31-$E$2*'GMM Estimation AR2'!J31-$F$2*'GMM Estimation AR2'!K31-$G$2</f>
        <v>-0.32639554452933323</v>
      </c>
      <c r="D28" s="2">
        <f>'GMM Estimation AR2'!L31-$C$2*'GMM Estimation AR2'!M31-$D$2*'GMM Estimation AR2'!N31-$E$2*'GMM Estimation AR2'!O31-$F$2*'GMM Estimation AR2'!P31-$G$2</f>
        <v>-0.16092178111986705</v>
      </c>
      <c r="E28" s="2">
        <f>'GMM Estimation AR2'!Q31-$C$2*'GMM Estimation AR2'!R31-$D$2*'GMM Estimation AR2'!S31-$E$2*'GMM Estimation AR2'!T31-$F$2*'GMM Estimation AR2'!U31-$G$2</f>
        <v>-3.7799983523004593E-3</v>
      </c>
      <c r="F28" s="2">
        <f>'GMM Estimation AR2'!V31-$C$2*'GMM Estimation AR2'!W31-$D$2*'GMM Estimation AR2'!X31-$E$2*'GMM Estimation AR2'!Y31-$F$2*'GMM Estimation AR2'!Z31-$G$2</f>
        <v>-8.9622085509334246E-2</v>
      </c>
      <c r="G28" s="2"/>
    </row>
    <row r="29" spans="1:7">
      <c r="A29" t="str">
        <f>CPI!A35</f>
        <v>1996q2</v>
      </c>
      <c r="B29" s="2">
        <f>'GMM Estimation AR2'!B32-$C$2*'GMM Estimation AR2'!C32-$D$2*'GMM Estimation AR2'!D32-$E$2*'GMM Estimation AR2'!E32-$F$2*'GMM Estimation AR2'!F32-$G$2</f>
        <v>6.3371868864532679E-2</v>
      </c>
      <c r="C29" s="2">
        <f>'GMM Estimation AR2'!G32-$C$2*'GMM Estimation AR2'!H32-$D$2*'GMM Estimation AR2'!I32-$E$2*'GMM Estimation AR2'!J32-$F$2*'GMM Estimation AR2'!K32-$G$2</f>
        <v>7.7127821109332431E-2</v>
      </c>
      <c r="D29" s="2">
        <f>'GMM Estimation AR2'!L32-$C$2*'GMM Estimation AR2'!M32-$D$2*'GMM Estimation AR2'!N32-$E$2*'GMM Estimation AR2'!O32-$F$2*'GMM Estimation AR2'!P32-$G$2</f>
        <v>-0.10029362869533272</v>
      </c>
      <c r="E29" s="2">
        <f>'GMM Estimation AR2'!Q32-$C$2*'GMM Estimation AR2'!R32-$D$2*'GMM Estimation AR2'!S32-$E$2*'GMM Estimation AR2'!T32-$F$2*'GMM Estimation AR2'!U32-$G$2</f>
        <v>2.2493226266598457E-2</v>
      </c>
      <c r="F29" s="2">
        <f>'GMM Estimation AR2'!V32-$C$2*'GMM Estimation AR2'!W32-$D$2*'GMM Estimation AR2'!X32-$E$2*'GMM Estimation AR2'!Y32-$F$2*'GMM Estimation AR2'!Z32-$G$2</f>
        <v>1.4506910752534144E-2</v>
      </c>
      <c r="G29" s="2"/>
    </row>
    <row r="30" spans="1:7">
      <c r="A30" t="str">
        <f>CPI!A36</f>
        <v>1996q3</v>
      </c>
      <c r="B30" s="2">
        <f>'GMM Estimation AR2'!B33-$C$2*'GMM Estimation AR2'!C33-$D$2*'GMM Estimation AR2'!D33-$E$2*'GMM Estimation AR2'!E33-$F$2*'GMM Estimation AR2'!F33-$G$2</f>
        <v>4.4781001112933719E-2</v>
      </c>
      <c r="C30" s="2">
        <f>'GMM Estimation AR2'!G33-$C$2*'GMM Estimation AR2'!H33-$D$2*'GMM Estimation AR2'!I33-$E$2*'GMM Estimation AR2'!J33-$F$2*'GMM Estimation AR2'!K33-$G$2</f>
        <v>7.8348639673467071E-2</v>
      </c>
      <c r="D30" s="2">
        <f>'GMM Estimation AR2'!L33-$C$2*'GMM Estimation AR2'!M33-$D$2*'GMM Estimation AR2'!N33-$E$2*'GMM Estimation AR2'!O33-$F$2*'GMM Estimation AR2'!P33-$G$2</f>
        <v>-1.9183019455993738E-3</v>
      </c>
      <c r="E30" s="2">
        <f>'GMM Estimation AR2'!Q33-$C$2*'GMM Estimation AR2'!R33-$D$2*'GMM Estimation AR2'!S33-$E$2*'GMM Estimation AR2'!T33-$F$2*'GMM Estimation AR2'!U33-$G$2</f>
        <v>-0.12374925544480032</v>
      </c>
      <c r="F30" s="2">
        <f>'GMM Estimation AR2'!V33-$C$2*'GMM Estimation AR2'!W33-$D$2*'GMM Estimation AR2'!X33-$E$2*'GMM Estimation AR2'!Y33-$F$2*'GMM Estimation AR2'!Z33-$G$2</f>
        <v>1.3099220988800578E-2</v>
      </c>
      <c r="G30" s="2"/>
    </row>
    <row r="31" spans="1:7">
      <c r="A31" t="str">
        <f>CPI!A37</f>
        <v>1996q4</v>
      </c>
      <c r="B31" s="2">
        <f>'GMM Estimation AR2'!B34-$C$2*'GMM Estimation AR2'!C34-$D$2*'GMM Estimation AR2'!D34-$E$2*'GMM Estimation AR2'!E34-$F$2*'GMM Estimation AR2'!F34-$G$2</f>
        <v>-0.10002794564200017</v>
      </c>
      <c r="C31" s="2">
        <f>'GMM Estimation AR2'!G34-$C$2*'GMM Estimation AR2'!H34-$D$2*'GMM Estimation AR2'!I34-$E$2*'GMM Estimation AR2'!J34-$F$2*'GMM Estimation AR2'!K34-$G$2</f>
        <v>-5.5400547940667413E-2</v>
      </c>
      <c r="D31" s="2">
        <f>'GMM Estimation AR2'!L34-$C$2*'GMM Estimation AR2'!M34-$D$2*'GMM Estimation AR2'!N34-$E$2*'GMM Estimation AR2'!O34-$F$2*'GMM Estimation AR2'!P34-$G$2</f>
        <v>6.8946643248799136E-2</v>
      </c>
      <c r="E31" s="2">
        <f>'GMM Estimation AR2'!Q34-$C$2*'GMM Estimation AR2'!R34-$D$2*'GMM Estimation AR2'!S34-$E$2*'GMM Estimation AR2'!T34-$F$2*'GMM Estimation AR2'!U34-$G$2</f>
        <v>0.11015364993469891</v>
      </c>
      <c r="F31" s="2">
        <f>'GMM Estimation AR2'!V34-$C$2*'GMM Estimation AR2'!W34-$D$2*'GMM Estimation AR2'!X34-$E$2*'GMM Estimation AR2'!Y34-$F$2*'GMM Estimation AR2'!Z34-$G$2</f>
        <v>3.7346294963200147E-2</v>
      </c>
      <c r="G31" s="2"/>
    </row>
    <row r="32" spans="1:7">
      <c r="A32" t="str">
        <f>CPI!A38</f>
        <v>1997q1</v>
      </c>
      <c r="B32" s="2">
        <f>'GMM Estimation AR2'!B35-$C$2*'GMM Estimation AR2'!C35-$D$2*'GMM Estimation AR2'!D35-$E$2*'GMM Estimation AR2'!E35-$F$2*'GMM Estimation AR2'!F35-$G$2</f>
        <v>-4.9803354280934173E-2</v>
      </c>
      <c r="C32" s="2">
        <f>'GMM Estimation AR2'!G35-$C$2*'GMM Estimation AR2'!H35-$D$2*'GMM Estimation AR2'!I35-$E$2*'GMM Estimation AR2'!J35-$F$2*'GMM Estimation AR2'!K35-$G$2</f>
        <v>-1.6402390693467703E-2</v>
      </c>
      <c r="D32" s="2">
        <f>'GMM Estimation AR2'!L35-$C$2*'GMM Estimation AR2'!M35-$D$2*'GMM Estimation AR2'!N35-$E$2*'GMM Estimation AR2'!O35-$F$2*'GMM Estimation AR2'!P35-$G$2</f>
        <v>7.5731548973466192E-2</v>
      </c>
      <c r="E32" s="2">
        <f>'GMM Estimation AR2'!Q35-$C$2*'GMM Estimation AR2'!R35-$D$2*'GMM Estimation AR2'!S35-$E$2*'GMM Estimation AR2'!T35-$F$2*'GMM Estimation AR2'!U35-$G$2</f>
        <v>-1.2391624583198799E-2</v>
      </c>
      <c r="F32" s="2">
        <f>'GMM Estimation AR2'!V35-$C$2*'GMM Estimation AR2'!W35-$D$2*'GMM Estimation AR2'!X35-$E$2*'GMM Estimation AR2'!Y35-$F$2*'GMM Estimation AR2'!Z35-$G$2</f>
        <v>-1.5712105466398382E-2</v>
      </c>
      <c r="G32" s="2"/>
    </row>
    <row r="33" spans="1:7">
      <c r="A33" t="str">
        <f>CPI!A39</f>
        <v>1997q2</v>
      </c>
      <c r="B33" s="2">
        <f>'GMM Estimation AR2'!B36-$C$2*'GMM Estimation AR2'!C36-$D$2*'GMM Estimation AR2'!D36-$E$2*'GMM Estimation AR2'!E36-$F$2*'GMM Estimation AR2'!F36-$G$2</f>
        <v>0.26181609705800102</v>
      </c>
      <c r="C33" s="2">
        <f>'GMM Estimation AR2'!G36-$C$2*'GMM Estimation AR2'!H36-$D$2*'GMM Estimation AR2'!I36-$E$2*'GMM Estimation AR2'!J36-$F$2*'GMM Estimation AR2'!K36-$G$2</f>
        <v>0.26668024401253448</v>
      </c>
      <c r="D33" s="2">
        <f>'GMM Estimation AR2'!L36-$C$2*'GMM Estimation AR2'!M36-$D$2*'GMM Estimation AR2'!N36-$E$2*'GMM Estimation AR2'!O36-$F$2*'GMM Estimation AR2'!P36-$G$2</f>
        <v>-6.0775064096265555E-2</v>
      </c>
      <c r="E33" s="2">
        <f>'GMM Estimation AR2'!Q36-$C$2*'GMM Estimation AR2'!R36-$D$2*'GMM Estimation AR2'!S36-$E$2*'GMM Estimation AR2'!T36-$F$2*'GMM Estimation AR2'!U36-$G$2</f>
        <v>8.6541487231100292E-2</v>
      </c>
      <c r="F33" s="2">
        <f>'GMM Estimation AR2'!V36-$C$2*'GMM Estimation AR2'!W36-$D$2*'GMM Estimation AR2'!X36-$E$2*'GMM Estimation AR2'!Y36-$F$2*'GMM Estimation AR2'!Z36-$G$2</f>
        <v>6.5045839920399154E-2</v>
      </c>
      <c r="G33" s="2"/>
    </row>
    <row r="34" spans="1:7">
      <c r="A34" t="str">
        <f>CPI!A40</f>
        <v>1997q3</v>
      </c>
      <c r="B34" s="2">
        <f>'GMM Estimation AR2'!B37-$C$2*'GMM Estimation AR2'!C37-$D$2*'GMM Estimation AR2'!D37-$E$2*'GMM Estimation AR2'!E37-$F$2*'GMM Estimation AR2'!F37-$G$2</f>
        <v>-0.12076642237266728</v>
      </c>
      <c r="C34" s="2">
        <f>'GMM Estimation AR2'!G37-$C$2*'GMM Estimation AR2'!H37-$D$2*'GMM Estimation AR2'!I37-$E$2*'GMM Estimation AR2'!J37-$F$2*'GMM Estimation AR2'!K37-$G$2</f>
        <v>-0.11266821792600061</v>
      </c>
      <c r="D34" s="2">
        <f>'GMM Estimation AR2'!L37-$C$2*'GMM Estimation AR2'!M37-$D$2*'GMM Estimation AR2'!N37-$E$2*'GMM Estimation AR2'!O37-$F$2*'GMM Estimation AR2'!P37-$G$2</f>
        <v>4.8765111410656453E-3</v>
      </c>
      <c r="E34" s="2">
        <f>'GMM Estimation AR2'!Q37-$C$2*'GMM Estimation AR2'!R37-$D$2*'GMM Estimation AR2'!S37-$E$2*'GMM Estimation AR2'!T37-$F$2*'GMM Estimation AR2'!U37-$G$2</f>
        <v>8.8513416586600016E-2</v>
      </c>
      <c r="F34" s="2">
        <f>'GMM Estimation AR2'!V37-$C$2*'GMM Estimation AR2'!W37-$D$2*'GMM Estimation AR2'!X37-$E$2*'GMM Estimation AR2'!Y37-$F$2*'GMM Estimation AR2'!Z37-$G$2</f>
        <v>-2.1605010738131855E-2</v>
      </c>
      <c r="G34" s="2"/>
    </row>
    <row r="35" spans="1:7">
      <c r="A35" t="str">
        <f>CPI!A41</f>
        <v>1997q4</v>
      </c>
      <c r="B35" s="2">
        <f>'GMM Estimation AR2'!B38-$C$2*'GMM Estimation AR2'!C38-$D$2*'GMM Estimation AR2'!D38-$E$2*'GMM Estimation AR2'!E38-$F$2*'GMM Estimation AR2'!F38-$G$2</f>
        <v>5.4060688843332663E-2</v>
      </c>
      <c r="C35" s="2">
        <f>'GMM Estimation AR2'!G38-$C$2*'GMM Estimation AR2'!H38-$D$2*'GMM Estimation AR2'!I38-$E$2*'GMM Estimation AR2'!J38-$F$2*'GMM Estimation AR2'!K38-$G$2</f>
        <v>4.3665802679938859E-4</v>
      </c>
      <c r="D35" s="2">
        <f>'GMM Estimation AR2'!L38-$C$2*'GMM Estimation AR2'!M38-$D$2*'GMM Estimation AR2'!N38-$E$2*'GMM Estimation AR2'!O38-$F$2*'GMM Estimation AR2'!P38-$G$2</f>
        <v>2.8446663326399016E-2</v>
      </c>
      <c r="E35" s="2">
        <f>'GMM Estimation AR2'!Q38-$C$2*'GMM Estimation AR2'!R38-$D$2*'GMM Estimation AR2'!S38-$E$2*'GMM Estimation AR2'!T38-$F$2*'GMM Estimation AR2'!U38-$G$2</f>
        <v>0.13519744764290192</v>
      </c>
      <c r="F35" s="2">
        <f>'GMM Estimation AR2'!V38-$C$2*'GMM Estimation AR2'!W38-$D$2*'GMM Estimation AR2'!X38-$E$2*'GMM Estimation AR2'!Y38-$F$2*'GMM Estimation AR2'!Z38-$G$2</f>
        <v>4.2537280026662821E-3</v>
      </c>
      <c r="G35" s="2"/>
    </row>
    <row r="36" spans="1:7">
      <c r="A36" t="str">
        <f>CPI!A42</f>
        <v>1998q1</v>
      </c>
      <c r="B36" s="2">
        <f>'GMM Estimation AR2'!B39-$C$2*'GMM Estimation AR2'!C39-$D$2*'GMM Estimation AR2'!D39-$E$2*'GMM Estimation AR2'!E39-$F$2*'GMM Estimation AR2'!F39-$G$2</f>
        <v>3.439578272426709E-2</v>
      </c>
      <c r="C36" s="2">
        <f>'GMM Estimation AR2'!G39-$C$2*'GMM Estimation AR2'!H39-$D$2*'GMM Estimation AR2'!I39-$E$2*'GMM Estimation AR2'!J39-$F$2*'GMM Estimation AR2'!K39-$G$2</f>
        <v>2.5522709899199705E-2</v>
      </c>
      <c r="D36" s="2">
        <f>'GMM Estimation AR2'!L39-$C$2*'GMM Estimation AR2'!M39-$D$2*'GMM Estimation AR2'!N39-$E$2*'GMM Estimation AR2'!O39-$F$2*'GMM Estimation AR2'!P39-$G$2</f>
        <v>-7.4687065596399163E-2</v>
      </c>
      <c r="E36" s="2">
        <f>'GMM Estimation AR2'!Q39-$C$2*'GMM Estimation AR2'!R39-$D$2*'GMM Estimation AR2'!S39-$E$2*'GMM Estimation AR2'!T39-$F$2*'GMM Estimation AR2'!U39-$G$2</f>
        <v>-5.6201107723012206E-3</v>
      </c>
      <c r="F36" s="2">
        <f>'GMM Estimation AR2'!V39-$C$2*'GMM Estimation AR2'!W39-$D$2*'GMM Estimation AR2'!X39-$E$2*'GMM Estimation AR2'!Y39-$F$2*'GMM Estimation AR2'!Z39-$G$2</f>
        <v>-3.0137771527600318E-2</v>
      </c>
      <c r="G36" s="2"/>
    </row>
    <row r="37" spans="1:7">
      <c r="A37" t="str">
        <f>CPI!A43</f>
        <v>1998q2</v>
      </c>
      <c r="B37" s="2">
        <f>'GMM Estimation AR2'!B40-$C$2*'GMM Estimation AR2'!C40-$D$2*'GMM Estimation AR2'!D40-$E$2*'GMM Estimation AR2'!E40-$F$2*'GMM Estimation AR2'!F40-$G$2</f>
        <v>6.5057280329333209E-2</v>
      </c>
      <c r="C37" s="2">
        <f>'GMM Estimation AR2'!G40-$C$2*'GMM Estimation AR2'!H40-$D$2*'GMM Estimation AR2'!I40-$E$2*'GMM Estimation AR2'!J40-$F$2*'GMM Estimation AR2'!K40-$G$2</f>
        <v>9.975223817013322E-2</v>
      </c>
      <c r="D37" s="2">
        <f>'GMM Estimation AR2'!L40-$C$2*'GMM Estimation AR2'!M40-$D$2*'GMM Estimation AR2'!N40-$E$2*'GMM Estimation AR2'!O40-$F$2*'GMM Estimation AR2'!P40-$G$2</f>
        <v>3.5368524411734173E-2</v>
      </c>
      <c r="E37" s="2">
        <f>'GMM Estimation AR2'!Q40-$C$2*'GMM Estimation AR2'!R40-$D$2*'GMM Estimation AR2'!S40-$E$2*'GMM Estimation AR2'!T40-$F$2*'GMM Estimation AR2'!U40-$G$2</f>
        <v>0.13226709707570111</v>
      </c>
      <c r="F37" s="2">
        <f>'GMM Estimation AR2'!V40-$C$2*'GMM Estimation AR2'!W40-$D$2*'GMM Estimation AR2'!X40-$E$2*'GMM Estimation AR2'!Y40-$F$2*'GMM Estimation AR2'!Z40-$G$2</f>
        <v>7.8585710561866542E-2</v>
      </c>
      <c r="G37" s="2"/>
    </row>
    <row r="38" spans="1:7">
      <c r="A38" t="str">
        <f>CPI!A44</f>
        <v>1998q3</v>
      </c>
      <c r="B38" s="2">
        <f>'GMM Estimation AR2'!B41-$C$2*'GMM Estimation AR2'!C41-$D$2*'GMM Estimation AR2'!D41-$E$2*'GMM Estimation AR2'!E41-$F$2*'GMM Estimation AR2'!F41-$G$2</f>
        <v>7.9164377454266119E-2</v>
      </c>
      <c r="C38" s="2">
        <f>'GMM Estimation AR2'!G41-$C$2*'GMM Estimation AR2'!H41-$D$2*'GMM Estimation AR2'!I41-$E$2*'GMM Estimation AR2'!J41-$F$2*'GMM Estimation AR2'!K41-$G$2</f>
        <v>4.6820901331865686E-2</v>
      </c>
      <c r="D38" s="2">
        <f>'GMM Estimation AR2'!L41-$C$2*'GMM Estimation AR2'!M41-$D$2*'GMM Estimation AR2'!N41-$E$2*'GMM Estimation AR2'!O41-$F$2*'GMM Estimation AR2'!P41-$G$2</f>
        <v>1.28349859010672E-2</v>
      </c>
      <c r="E38" s="2">
        <f>'GMM Estimation AR2'!Q41-$C$2*'GMM Estimation AR2'!R41-$D$2*'GMM Estimation AR2'!S41-$E$2*'GMM Estimation AR2'!T41-$F$2*'GMM Estimation AR2'!U41-$G$2</f>
        <v>4.1747219093992011E-3</v>
      </c>
      <c r="F38" s="2">
        <f>'GMM Estimation AR2'!V41-$C$2*'GMM Estimation AR2'!W41-$D$2*'GMM Estimation AR2'!X41-$E$2*'GMM Estimation AR2'!Y41-$F$2*'GMM Estimation AR2'!Z41-$G$2</f>
        <v>-5.8504910987467393E-2</v>
      </c>
      <c r="G38" s="2"/>
    </row>
    <row r="39" spans="1:7">
      <c r="A39" t="str">
        <f>CPI!A45</f>
        <v>1998q4</v>
      </c>
      <c r="B39" s="2">
        <f>'GMM Estimation AR2'!B42-$C$2*'GMM Estimation AR2'!C42-$D$2*'GMM Estimation AR2'!D42-$E$2*'GMM Estimation AR2'!E42-$F$2*'GMM Estimation AR2'!F42-$G$2</f>
        <v>-0.52795127676573383</v>
      </c>
      <c r="C39" s="2">
        <f>'GMM Estimation AR2'!G42-$C$2*'GMM Estimation AR2'!H42-$D$2*'GMM Estimation AR2'!I42-$E$2*'GMM Estimation AR2'!J42-$F$2*'GMM Estimation AR2'!K42-$G$2</f>
        <v>-0.36599299389800116</v>
      </c>
      <c r="D39" s="2">
        <f>'GMM Estimation AR2'!L42-$C$2*'GMM Estimation AR2'!M42-$D$2*'GMM Estimation AR2'!N42-$E$2*'GMM Estimation AR2'!O42-$F$2*'GMM Estimation AR2'!P42-$G$2</f>
        <v>-3.311956095400008E-2</v>
      </c>
      <c r="E39" s="2">
        <f>'GMM Estimation AR2'!Q42-$C$2*'GMM Estimation AR2'!R42-$D$2*'GMM Estimation AR2'!S42-$E$2*'GMM Estimation AR2'!T42-$F$2*'GMM Estimation AR2'!U42-$G$2</f>
        <v>6.5830202189700995E-2</v>
      </c>
      <c r="F39" s="2">
        <f>'GMM Estimation AR2'!V42-$C$2*'GMM Estimation AR2'!W42-$D$2*'GMM Estimation AR2'!X42-$E$2*'GMM Estimation AR2'!Y42-$F$2*'GMM Estimation AR2'!Z42-$G$2</f>
        <v>4.4053599429066073E-2</v>
      </c>
      <c r="G39" s="2"/>
    </row>
    <row r="40" spans="1:7">
      <c r="A40" t="str">
        <f>CPI!A46</f>
        <v>1999q1</v>
      </c>
      <c r="B40" s="2">
        <f>'GMM Estimation AR2'!B43-$C$2*'GMM Estimation AR2'!C43-$D$2*'GMM Estimation AR2'!D43-$E$2*'GMM Estimation AR2'!E43-$F$2*'GMM Estimation AR2'!F43-$G$2</f>
        <v>0.2022673439135993</v>
      </c>
      <c r="C40" s="2">
        <f>'GMM Estimation AR2'!G43-$C$2*'GMM Estimation AR2'!H43-$D$2*'GMM Estimation AR2'!I43-$E$2*'GMM Estimation AR2'!J43-$F$2*'GMM Estimation AR2'!K43-$G$2</f>
        <v>0.20419142218399911</v>
      </c>
      <c r="D40" s="2">
        <f>'GMM Estimation AR2'!L43-$C$2*'GMM Estimation AR2'!M43-$D$2*'GMM Estimation AR2'!N43-$E$2*'GMM Estimation AR2'!O43-$F$2*'GMM Estimation AR2'!P43-$G$2</f>
        <v>-0.11504165013733215</v>
      </c>
      <c r="E40" s="2">
        <f>'GMM Estimation AR2'!Q43-$C$2*'GMM Estimation AR2'!R43-$D$2*'GMM Estimation AR2'!S43-$E$2*'GMM Estimation AR2'!T43-$F$2*'GMM Estimation AR2'!U43-$G$2</f>
        <v>-7.0815679286899566E-2</v>
      </c>
      <c r="F40" s="2">
        <f>'GMM Estimation AR2'!V43-$C$2*'GMM Estimation AR2'!W43-$D$2*'GMM Estimation AR2'!X43-$E$2*'GMM Estimation AR2'!Y43-$F$2*'GMM Estimation AR2'!Z43-$G$2</f>
        <v>-1.6244479701199674E-2</v>
      </c>
      <c r="G40" s="2"/>
    </row>
    <row r="41" spans="1:7">
      <c r="A41" t="str">
        <f>CPI!A47</f>
        <v>1999q2</v>
      </c>
      <c r="B41" s="2">
        <f>'GMM Estimation AR2'!B44-$C$2*'GMM Estimation AR2'!C44-$D$2*'GMM Estimation AR2'!D44-$E$2*'GMM Estimation AR2'!E44-$F$2*'GMM Estimation AR2'!F44-$G$2</f>
        <v>9.9181199965200098E-2</v>
      </c>
      <c r="C41" s="2">
        <f>'GMM Estimation AR2'!G44-$C$2*'GMM Estimation AR2'!H44-$D$2*'GMM Estimation AR2'!I44-$E$2*'GMM Estimation AR2'!J44-$F$2*'GMM Estimation AR2'!K44-$G$2</f>
        <v>0.16364940855280002</v>
      </c>
      <c r="D41" s="2">
        <f>'GMM Estimation AR2'!L44-$C$2*'GMM Estimation AR2'!M44-$D$2*'GMM Estimation AR2'!N44-$E$2*'GMM Estimation AR2'!O44-$F$2*'GMM Estimation AR2'!P44-$G$2</f>
        <v>0.15180087606600062</v>
      </c>
      <c r="E41" s="2">
        <f>'GMM Estimation AR2'!Q44-$C$2*'GMM Estimation AR2'!R44-$D$2*'GMM Estimation AR2'!S44-$E$2*'GMM Estimation AR2'!T44-$F$2*'GMM Estimation AR2'!U44-$G$2</f>
        <v>-3.9173127538600652E-2</v>
      </c>
      <c r="F41" s="2">
        <f>'GMM Estimation AR2'!V44-$C$2*'GMM Estimation AR2'!W44-$D$2*'GMM Estimation AR2'!X44-$E$2*'GMM Estimation AR2'!Y44-$F$2*'GMM Estimation AR2'!Z44-$G$2</f>
        <v>6.7598302847467276E-2</v>
      </c>
      <c r="G41" s="2"/>
    </row>
    <row r="42" spans="1:7">
      <c r="A42" t="str">
        <f>CPI!A48</f>
        <v>1999q3</v>
      </c>
      <c r="B42" s="2">
        <f>'GMM Estimation AR2'!B45-$C$2*'GMM Estimation AR2'!C45-$D$2*'GMM Estimation AR2'!D45-$E$2*'GMM Estimation AR2'!E45-$F$2*'GMM Estimation AR2'!F45-$G$2</f>
        <v>0.24206198879013391</v>
      </c>
      <c r="C42" s="2">
        <f>'GMM Estimation AR2'!G45-$C$2*'GMM Estimation AR2'!H45-$D$2*'GMM Estimation AR2'!I45-$E$2*'GMM Estimation AR2'!J45-$F$2*'GMM Estimation AR2'!K45-$G$2</f>
        <v>0.19611426606186705</v>
      </c>
      <c r="D42" s="2">
        <f>'GMM Estimation AR2'!L45-$C$2*'GMM Estimation AR2'!M45-$D$2*'GMM Estimation AR2'!N45-$E$2*'GMM Estimation AR2'!O45-$F$2*'GMM Estimation AR2'!P45-$G$2</f>
        <v>-2.1405507448933422E-2</v>
      </c>
      <c r="E42" s="2">
        <f>'GMM Estimation AR2'!Q45-$C$2*'GMM Estimation AR2'!R45-$D$2*'GMM Estimation AR2'!S45-$E$2*'GMM Estimation AR2'!T45-$F$2*'GMM Estimation AR2'!U45-$G$2</f>
        <v>-6.1506034286999592E-2</v>
      </c>
      <c r="F42" s="2">
        <f>'GMM Estimation AR2'!V45-$C$2*'GMM Estimation AR2'!W45-$D$2*'GMM Estimation AR2'!X45-$E$2*'GMM Estimation AR2'!Y45-$F$2*'GMM Estimation AR2'!Z45-$G$2</f>
        <v>3.2352795191600184E-2</v>
      </c>
      <c r="G42" s="2"/>
    </row>
    <row r="43" spans="1:7">
      <c r="A43" t="str">
        <f>CPI!A49</f>
        <v>1999q4</v>
      </c>
      <c r="B43" s="2">
        <f>'GMM Estimation AR2'!B46-$C$2*'GMM Estimation AR2'!C46-$D$2*'GMM Estimation AR2'!D46-$E$2*'GMM Estimation AR2'!E46-$F$2*'GMM Estimation AR2'!F46-$G$2</f>
        <v>-2.2548221597732829E-2</v>
      </c>
      <c r="C43" s="2">
        <f>'GMM Estimation AR2'!G46-$C$2*'GMM Estimation AR2'!H46-$D$2*'GMM Estimation AR2'!I46-$E$2*'GMM Estimation AR2'!J46-$F$2*'GMM Estimation AR2'!K46-$G$2</f>
        <v>1.2226411366800485E-2</v>
      </c>
      <c r="D43" s="2">
        <f>'GMM Estimation AR2'!L46-$C$2*'GMM Estimation AR2'!M46-$D$2*'GMM Estimation AR2'!N46-$E$2*'GMM Estimation AR2'!O46-$F$2*'GMM Estimation AR2'!P46-$G$2</f>
        <v>-6.2441140869199926E-2</v>
      </c>
      <c r="E43" s="2">
        <f>'GMM Estimation AR2'!Q46-$C$2*'GMM Estimation AR2'!R46-$D$2*'GMM Estimation AR2'!S46-$E$2*'GMM Estimation AR2'!T46-$F$2*'GMM Estimation AR2'!U46-$G$2</f>
        <v>3.7539292100200308E-2</v>
      </c>
      <c r="F43" s="2">
        <f>'GMM Estimation AR2'!V46-$C$2*'GMM Estimation AR2'!W46-$D$2*'GMM Estimation AR2'!X46-$E$2*'GMM Estimation AR2'!Y46-$F$2*'GMM Estimation AR2'!Z46-$G$2</f>
        <v>7.4992664126664194E-3</v>
      </c>
      <c r="G43" s="2"/>
    </row>
    <row r="44" spans="1:7">
      <c r="A44" t="str">
        <f>CPI!A50</f>
        <v>2000q1</v>
      </c>
      <c r="B44" s="2">
        <f>'GMM Estimation AR2'!B47-$C$2*'GMM Estimation AR2'!C47-$D$2*'GMM Estimation AR2'!D47-$E$2*'GMM Estimation AR2'!E47-$F$2*'GMM Estimation AR2'!F47-$G$2</f>
        <v>0.11437346581533388</v>
      </c>
      <c r="C44" s="2">
        <f>'GMM Estimation AR2'!G47-$C$2*'GMM Estimation AR2'!H47-$D$2*'GMM Estimation AR2'!I47-$E$2*'GMM Estimation AR2'!J47-$F$2*'GMM Estimation AR2'!K47-$G$2</f>
        <v>0.16276691526213333</v>
      </c>
      <c r="D44" s="2">
        <f>'GMM Estimation AR2'!L47-$C$2*'GMM Estimation AR2'!M47-$D$2*'GMM Estimation AR2'!N47-$E$2*'GMM Estimation AR2'!O47-$F$2*'GMM Estimation AR2'!P47-$G$2</f>
        <v>0.16278482633346708</v>
      </c>
      <c r="E44" s="2">
        <f>'GMM Estimation AR2'!Q47-$C$2*'GMM Estimation AR2'!R47-$D$2*'GMM Estimation AR2'!S47-$E$2*'GMM Estimation AR2'!T47-$F$2*'GMM Estimation AR2'!U47-$G$2</f>
        <v>0.20108082658220006</v>
      </c>
      <c r="F44" s="2">
        <f>'GMM Estimation AR2'!V47-$C$2*'GMM Estimation AR2'!W47-$D$2*'GMM Estimation AR2'!X47-$E$2*'GMM Estimation AR2'!Y47-$F$2*'GMM Estimation AR2'!Z47-$G$2</f>
        <v>0.14053325843039977</v>
      </c>
      <c r="G44" s="2"/>
    </row>
    <row r="45" spans="1:7">
      <c r="A45" t="str">
        <f>CPI!A51</f>
        <v>2000q2</v>
      </c>
      <c r="B45" s="2">
        <f>'GMM Estimation AR2'!B48-$C$2*'GMM Estimation AR2'!C48-$D$2*'GMM Estimation AR2'!D48-$E$2*'GMM Estimation AR2'!E48-$F$2*'GMM Estimation AR2'!F48-$G$2</f>
        <v>0.27851337239506696</v>
      </c>
      <c r="C45" s="2">
        <f>'GMM Estimation AR2'!G48-$C$2*'GMM Estimation AR2'!H48-$D$2*'GMM Estimation AR2'!I48-$E$2*'GMM Estimation AR2'!J48-$F$2*'GMM Estimation AR2'!K48-$G$2</f>
        <v>0.18830510486026719</v>
      </c>
      <c r="D45" s="2">
        <f>'GMM Estimation AR2'!L48-$C$2*'GMM Estimation AR2'!M48-$D$2*'GMM Estimation AR2'!N48-$E$2*'GMM Estimation AR2'!O48-$F$2*'GMM Estimation AR2'!P48-$G$2</f>
        <v>4.1056134632266664E-2</v>
      </c>
      <c r="E45" s="2">
        <f>'GMM Estimation AR2'!Q48-$C$2*'GMM Estimation AR2'!R48-$D$2*'GMM Estimation AR2'!S48-$E$2*'GMM Estimation AR2'!T48-$F$2*'GMM Estimation AR2'!U48-$G$2</f>
        <v>-0.2513039322526</v>
      </c>
      <c r="F45" s="2">
        <f>'GMM Estimation AR2'!V48-$C$2*'GMM Estimation AR2'!W48-$D$2*'GMM Estimation AR2'!X48-$E$2*'GMM Estimation AR2'!Y48-$F$2*'GMM Estimation AR2'!Z48-$G$2</f>
        <v>-0.14405534078013377</v>
      </c>
      <c r="G45" s="2"/>
    </row>
    <row r="46" spans="1:7">
      <c r="A46" t="str">
        <f>CPI!A52</f>
        <v>2000q3</v>
      </c>
      <c r="B46" s="2">
        <f>'GMM Estimation AR2'!B49-$C$2*'GMM Estimation AR2'!C49-$D$2*'GMM Estimation AR2'!D49-$E$2*'GMM Estimation AR2'!E49-$F$2*'GMM Estimation AR2'!F49-$G$2</f>
        <v>-0.15815355811159987</v>
      </c>
      <c r="C46" s="2">
        <f>'GMM Estimation AR2'!G49-$C$2*'GMM Estimation AR2'!H49-$D$2*'GMM Estimation AR2'!I49-$E$2*'GMM Estimation AR2'!J49-$F$2*'GMM Estimation AR2'!K49-$G$2</f>
        <v>-9.6848642128666049E-2</v>
      </c>
      <c r="D46" s="2">
        <f>'GMM Estimation AR2'!L49-$C$2*'GMM Estimation AR2'!M49-$D$2*'GMM Estimation AR2'!N49-$E$2*'GMM Estimation AR2'!O49-$F$2*'GMM Estimation AR2'!P49-$G$2</f>
        <v>1.7455605333599925E-2</v>
      </c>
      <c r="E46" s="2">
        <f>'GMM Estimation AR2'!Q49-$C$2*'GMM Estimation AR2'!R49-$D$2*'GMM Estimation AR2'!S49-$E$2*'GMM Estimation AR2'!T49-$F$2*'GMM Estimation AR2'!U49-$G$2</f>
        <v>0.13071895591319954</v>
      </c>
      <c r="F46" s="2">
        <f>'GMM Estimation AR2'!V49-$C$2*'GMM Estimation AR2'!W49-$D$2*'GMM Estimation AR2'!X49-$E$2*'GMM Estimation AR2'!Y49-$F$2*'GMM Estimation AR2'!Z49-$G$2</f>
        <v>0.22059974914093283</v>
      </c>
      <c r="G46" s="2"/>
    </row>
    <row r="47" spans="1:7">
      <c r="A47" t="str">
        <f>CPI!A53</f>
        <v>2000q4</v>
      </c>
      <c r="B47" s="2">
        <f>'GMM Estimation AR2'!B50-$C$2*'GMM Estimation AR2'!C50-$D$2*'GMM Estimation AR2'!D50-$E$2*'GMM Estimation AR2'!E50-$F$2*'GMM Estimation AR2'!F50-$G$2</f>
        <v>-0.16391672303626559</v>
      </c>
      <c r="C47" s="2">
        <f>'GMM Estimation AR2'!G50-$C$2*'GMM Estimation AR2'!H50-$D$2*'GMM Estimation AR2'!I50-$E$2*'GMM Estimation AR2'!J50-$F$2*'GMM Estimation AR2'!K50-$G$2</f>
        <v>-0.19521380145733208</v>
      </c>
      <c r="D47" s="2">
        <f>'GMM Estimation AR2'!L50-$C$2*'GMM Estimation AR2'!M50-$D$2*'GMM Estimation AR2'!N50-$E$2*'GMM Estimation AR2'!O50-$F$2*'GMM Estimation AR2'!P50-$G$2</f>
        <v>-1.7862564842801784E-2</v>
      </c>
      <c r="E47" s="2">
        <f>'GMM Estimation AR2'!Q50-$C$2*'GMM Estimation AR2'!R50-$D$2*'GMM Estimation AR2'!S50-$E$2*'GMM Estimation AR2'!T50-$F$2*'GMM Estimation AR2'!U50-$G$2</f>
        <v>0.12053654263909876</v>
      </c>
      <c r="F47" s="2">
        <f>'GMM Estimation AR2'!V50-$C$2*'GMM Estimation AR2'!W50-$D$2*'GMM Estimation AR2'!X50-$E$2*'GMM Estimation AR2'!Y50-$F$2*'GMM Estimation AR2'!Z50-$G$2</f>
        <v>2.4726728807332302E-2</v>
      </c>
      <c r="G47" s="2"/>
    </row>
    <row r="48" spans="1:7">
      <c r="A48" t="str">
        <f>CPI!A54</f>
        <v>2001q1</v>
      </c>
      <c r="B48" s="2">
        <f>'GMM Estimation AR2'!B51-$C$2*'GMM Estimation AR2'!C51-$D$2*'GMM Estimation AR2'!D51-$E$2*'GMM Estimation AR2'!E51-$F$2*'GMM Estimation AR2'!F51-$G$2</f>
        <v>-0.89284479005893447</v>
      </c>
      <c r="C48" s="2">
        <f>'GMM Estimation AR2'!G51-$C$2*'GMM Estimation AR2'!H51-$D$2*'GMM Estimation AR2'!I51-$E$2*'GMM Estimation AR2'!J51-$F$2*'GMM Estimation AR2'!K51-$G$2</f>
        <v>-0.2722475183832011</v>
      </c>
      <c r="D48" s="2">
        <f>'GMM Estimation AR2'!L51-$C$2*'GMM Estimation AR2'!M51-$D$2*'GMM Estimation AR2'!N51-$E$2*'GMM Estimation AR2'!O51-$F$2*'GMM Estimation AR2'!P51-$G$2</f>
        <v>-7.2857635296007944E-3</v>
      </c>
      <c r="E48" s="2">
        <f>'GMM Estimation AR2'!Q51-$C$2*'GMM Estimation AR2'!R51-$D$2*'GMM Estimation AR2'!S51-$E$2*'GMM Estimation AR2'!T51-$F$2*'GMM Estimation AR2'!U51-$G$2</f>
        <v>1.3182016044099978E-2</v>
      </c>
      <c r="F48" s="2">
        <f>'GMM Estimation AR2'!V51-$C$2*'GMM Estimation AR2'!W51-$D$2*'GMM Estimation AR2'!X51-$E$2*'GMM Estimation AR2'!Y51-$F$2*'GMM Estimation AR2'!Z51-$G$2</f>
        <v>-1.5291149541999713E-2</v>
      </c>
      <c r="G48" s="2"/>
    </row>
    <row r="49" spans="1:7">
      <c r="A49" t="str">
        <f>CPI!A55</f>
        <v>2001q2</v>
      </c>
      <c r="B49" s="2">
        <f>'GMM Estimation AR2'!B52-$C$2*'GMM Estimation AR2'!C52-$D$2*'GMM Estimation AR2'!D52-$E$2*'GMM Estimation AR2'!E52-$F$2*'GMM Estimation AR2'!F52-$G$2</f>
        <v>-0.67265459165466679</v>
      </c>
      <c r="C49" s="2">
        <f>'GMM Estimation AR2'!G52-$C$2*'GMM Estimation AR2'!H52-$D$2*'GMM Estimation AR2'!I52-$E$2*'GMM Estimation AR2'!J52-$F$2*'GMM Estimation AR2'!K52-$G$2</f>
        <v>-0.30466485918946723</v>
      </c>
      <c r="D49" s="2">
        <f>'GMM Estimation AR2'!L52-$C$2*'GMM Estimation AR2'!M52-$D$2*'GMM Estimation AR2'!N52-$E$2*'GMM Estimation AR2'!O52-$F$2*'GMM Estimation AR2'!P52-$G$2</f>
        <v>-0.21889962468986779</v>
      </c>
      <c r="E49" s="2">
        <f>'GMM Estimation AR2'!Q52-$C$2*'GMM Estimation AR2'!R52-$D$2*'GMM Estimation AR2'!S52-$E$2*'GMM Estimation AR2'!T52-$F$2*'GMM Estimation AR2'!U52-$G$2</f>
        <v>-4.5347022833200593E-2</v>
      </c>
      <c r="F49" s="2">
        <f>'GMM Estimation AR2'!V52-$C$2*'GMM Estimation AR2'!W52-$D$2*'GMM Estimation AR2'!X52-$E$2*'GMM Estimation AR2'!Y52-$F$2*'GMM Estimation AR2'!Z52-$G$2</f>
        <v>5.6926134475066295E-2</v>
      </c>
      <c r="G49" s="2"/>
    </row>
    <row r="50" spans="1:7">
      <c r="A50" t="str">
        <f>CPI!A56</f>
        <v>2001q3</v>
      </c>
      <c r="B50" s="2">
        <f>'GMM Estimation AR2'!B53-$C$2*'GMM Estimation AR2'!C53-$D$2*'GMM Estimation AR2'!D53-$E$2*'GMM Estimation AR2'!E53-$F$2*'GMM Estimation AR2'!F53-$G$2</f>
        <v>4.4025985230932832E-2</v>
      </c>
      <c r="C50" s="2">
        <f>'GMM Estimation AR2'!G53-$C$2*'GMM Estimation AR2'!H53-$D$2*'GMM Estimation AR2'!I53-$E$2*'GMM Estimation AR2'!J53-$F$2*'GMM Estimation AR2'!K53-$G$2</f>
        <v>0.1089810596617329</v>
      </c>
      <c r="D50" s="2">
        <f>'GMM Estimation AR2'!L53-$C$2*'GMM Estimation AR2'!M53-$D$2*'GMM Estimation AR2'!N53-$E$2*'GMM Estimation AR2'!O53-$F$2*'GMM Estimation AR2'!P53-$G$2</f>
        <v>9.8163635897200854E-2</v>
      </c>
      <c r="E50" s="2">
        <f>'GMM Estimation AR2'!Q53-$C$2*'GMM Estimation AR2'!R53-$D$2*'GMM Estimation AR2'!S53-$E$2*'GMM Estimation AR2'!T53-$F$2*'GMM Estimation AR2'!U53-$G$2</f>
        <v>4.4474965999001262E-2</v>
      </c>
      <c r="F50" s="2">
        <f>'GMM Estimation AR2'!V53-$C$2*'GMM Estimation AR2'!W53-$D$2*'GMM Estimation AR2'!X53-$E$2*'GMM Estimation AR2'!Y53-$F$2*'GMM Estimation AR2'!Z53-$G$2</f>
        <v>3.9106651096801073E-2</v>
      </c>
      <c r="G50" s="2"/>
    </row>
    <row r="51" spans="1:7">
      <c r="A51" t="str">
        <f>CPI!A57</f>
        <v>2001q4</v>
      </c>
      <c r="B51" s="2">
        <f>'GMM Estimation AR2'!B54-$C$2*'GMM Estimation AR2'!C54-$D$2*'GMM Estimation AR2'!D54-$E$2*'GMM Estimation AR2'!E54-$F$2*'GMM Estimation AR2'!F54-$G$2</f>
        <v>-0.76581133980493399</v>
      </c>
      <c r="C51" s="2">
        <f>'GMM Estimation AR2'!G54-$C$2*'GMM Estimation AR2'!H54-$D$2*'GMM Estimation AR2'!I54-$E$2*'GMM Estimation AR2'!J54-$F$2*'GMM Estimation AR2'!K54-$G$2</f>
        <v>-0.5804562022860007</v>
      </c>
      <c r="D51" s="2">
        <f>'GMM Estimation AR2'!L54-$C$2*'GMM Estimation AR2'!M54-$D$2*'GMM Estimation AR2'!N54-$E$2*'GMM Estimation AR2'!O54-$F$2*'GMM Estimation AR2'!P54-$G$2</f>
        <v>0.26925403807093318</v>
      </c>
      <c r="E51" s="2">
        <f>'GMM Estimation AR2'!Q54-$C$2*'GMM Estimation AR2'!R54-$D$2*'GMM Estimation AR2'!S54-$E$2*'GMM Estimation AR2'!T54-$F$2*'GMM Estimation AR2'!U54-$G$2</f>
        <v>0.18966629665569945</v>
      </c>
      <c r="F51" s="2">
        <f>'GMM Estimation AR2'!V54-$C$2*'GMM Estimation AR2'!W54-$D$2*'GMM Estimation AR2'!X54-$E$2*'GMM Estimation AR2'!Y54-$F$2*'GMM Estimation AR2'!Z54-$G$2</f>
        <v>7.444592233173293E-2</v>
      </c>
      <c r="G51" s="2"/>
    </row>
    <row r="52" spans="1:7">
      <c r="A52" t="str">
        <f>CPI!A58</f>
        <v>2002q1</v>
      </c>
      <c r="B52" s="2">
        <f>'GMM Estimation AR2'!B55-$C$2*'GMM Estimation AR2'!C55-$D$2*'GMM Estimation AR2'!D55-$E$2*'GMM Estimation AR2'!E55-$F$2*'GMM Estimation AR2'!F55-$G$2</f>
        <v>0.54908766335146642</v>
      </c>
      <c r="C52" s="2">
        <f>'GMM Estimation AR2'!G55-$C$2*'GMM Estimation AR2'!H55-$D$2*'GMM Estimation AR2'!I55-$E$2*'GMM Estimation AR2'!J55-$F$2*'GMM Estimation AR2'!K55-$G$2</f>
        <v>0.52383713932319986</v>
      </c>
      <c r="D52" s="2">
        <f>'GMM Estimation AR2'!L55-$C$2*'GMM Estimation AR2'!M55-$D$2*'GMM Estimation AR2'!N55-$E$2*'GMM Estimation AR2'!O55-$F$2*'GMM Estimation AR2'!P55-$G$2</f>
        <v>0.39860693201786673</v>
      </c>
      <c r="E52" s="2">
        <f>'GMM Estimation AR2'!Q55-$C$2*'GMM Estimation AR2'!R55-$D$2*'GMM Estimation AR2'!S55-$E$2*'GMM Estimation AR2'!T55-$F$2*'GMM Estimation AR2'!U55-$G$2</f>
        <v>0.26567840811910048</v>
      </c>
      <c r="F52" s="2">
        <f>'GMM Estimation AR2'!V55-$C$2*'GMM Estimation AR2'!W55-$D$2*'GMM Estimation AR2'!X55-$E$2*'GMM Estimation AR2'!Y55-$F$2*'GMM Estimation AR2'!Z55-$G$2</f>
        <v>9.0059960172533884E-2</v>
      </c>
      <c r="G52" s="2"/>
    </row>
    <row r="53" spans="1:7">
      <c r="A53" t="str">
        <f>CPI!A59</f>
        <v>2002q2</v>
      </c>
      <c r="B53" s="2">
        <f>'GMM Estimation AR2'!B56-$C$2*'GMM Estimation AR2'!C56-$D$2*'GMM Estimation AR2'!D56-$E$2*'GMM Estimation AR2'!E56-$F$2*'GMM Estimation AR2'!F56-$G$2</f>
        <v>0.18280792480626656</v>
      </c>
      <c r="C53" s="2">
        <f>'GMM Estimation AR2'!G56-$C$2*'GMM Estimation AR2'!H56-$D$2*'GMM Estimation AR2'!I56-$E$2*'GMM Estimation AR2'!J56-$F$2*'GMM Estimation AR2'!K56-$G$2</f>
        <v>0.32004501871093316</v>
      </c>
      <c r="D53" s="2">
        <f>'GMM Estimation AR2'!L56-$C$2*'GMM Estimation AR2'!M56-$D$2*'GMM Estimation AR2'!N56-$E$2*'GMM Estimation AR2'!O56-$F$2*'GMM Estimation AR2'!P56-$G$2</f>
        <v>0.3111964316458663</v>
      </c>
      <c r="E53" s="2">
        <f>'GMM Estimation AR2'!Q56-$C$2*'GMM Estimation AR2'!R56-$D$2*'GMM Estimation AR2'!S56-$E$2*'GMM Estimation AR2'!T56-$F$2*'GMM Estimation AR2'!U56-$G$2</f>
        <v>0.30211114717230031</v>
      </c>
      <c r="F53" s="2">
        <f>'GMM Estimation AR2'!V56-$C$2*'GMM Estimation AR2'!W56-$D$2*'GMM Estimation AR2'!X56-$E$2*'GMM Estimation AR2'!Y56-$F$2*'GMM Estimation AR2'!Z56-$G$2</f>
        <v>0.17090382346986693</v>
      </c>
      <c r="G53" s="2"/>
    </row>
    <row r="54" spans="1:7">
      <c r="A54" t="str">
        <f>CPI!A60</f>
        <v>2002q3</v>
      </c>
      <c r="B54" s="2">
        <f>'GMM Estimation AR2'!B57-$C$2*'GMM Estimation AR2'!C57-$D$2*'GMM Estimation AR2'!D57-$E$2*'GMM Estimation AR2'!E57-$F$2*'GMM Estimation AR2'!F57-$G$2</f>
        <v>-0.13840067842466697</v>
      </c>
      <c r="C54" s="2">
        <f>'GMM Estimation AR2'!G57-$C$2*'GMM Estimation AR2'!H57-$D$2*'GMM Estimation AR2'!I57-$E$2*'GMM Estimation AR2'!J57-$F$2*'GMM Estimation AR2'!K57-$G$2</f>
        <v>-0.15583983526680012</v>
      </c>
      <c r="D54" s="2">
        <f>'GMM Estimation AR2'!L57-$C$2*'GMM Estimation AR2'!M57-$D$2*'GMM Estimation AR2'!N57-$E$2*'GMM Estimation AR2'!O57-$F$2*'GMM Estimation AR2'!P57-$G$2</f>
        <v>0.27249104949853342</v>
      </c>
      <c r="E54" s="2">
        <f>'GMM Estimation AR2'!Q57-$C$2*'GMM Estimation AR2'!R57-$D$2*'GMM Estimation AR2'!S57-$E$2*'GMM Estimation AR2'!T57-$F$2*'GMM Estimation AR2'!U57-$G$2</f>
        <v>0.24544061537530021</v>
      </c>
      <c r="F54" s="2">
        <f>'GMM Estimation AR2'!V57-$C$2*'GMM Estimation AR2'!W57-$D$2*'GMM Estimation AR2'!X57-$E$2*'GMM Estimation AR2'!Y57-$F$2*'GMM Estimation AR2'!Z57-$G$2</f>
        <v>9.1290472975199724E-2</v>
      </c>
      <c r="G54" s="2"/>
    </row>
    <row r="55" spans="1:7">
      <c r="A55" t="str">
        <f>CPI!A61</f>
        <v>2002q4</v>
      </c>
      <c r="B55" s="2">
        <f>'GMM Estimation AR2'!B58-$C$2*'GMM Estimation AR2'!C58-$D$2*'GMM Estimation AR2'!D58-$E$2*'GMM Estimation AR2'!E58-$F$2*'GMM Estimation AR2'!F58-$G$2</f>
        <v>-0.34544178579026663</v>
      </c>
      <c r="C55" s="2">
        <f>'GMM Estimation AR2'!G58-$C$2*'GMM Estimation AR2'!H58-$D$2*'GMM Estimation AR2'!I58-$E$2*'GMM Estimation AR2'!J58-$F$2*'GMM Estimation AR2'!K58-$G$2</f>
        <v>-0.26344258693960004</v>
      </c>
      <c r="D55" s="2">
        <f>'GMM Estimation AR2'!L58-$C$2*'GMM Estimation AR2'!M58-$D$2*'GMM Estimation AR2'!N58-$E$2*'GMM Estimation AR2'!O58-$F$2*'GMM Estimation AR2'!P58-$G$2</f>
        <v>-9.0902549210800224E-2</v>
      </c>
      <c r="E55" s="2">
        <f>'GMM Estimation AR2'!Q58-$C$2*'GMM Estimation AR2'!R58-$D$2*'GMM Estimation AR2'!S58-$E$2*'GMM Estimation AR2'!T58-$F$2*'GMM Estimation AR2'!U58-$G$2</f>
        <v>0.3416395809313999</v>
      </c>
      <c r="F55" s="2">
        <f>'GMM Estimation AR2'!V58-$C$2*'GMM Estimation AR2'!W58-$D$2*'GMM Estimation AR2'!X58-$E$2*'GMM Estimation AR2'!Y58-$F$2*'GMM Estimation AR2'!Z58-$G$2</f>
        <v>0.28486333936799946</v>
      </c>
      <c r="G55" s="2"/>
    </row>
    <row r="56" spans="1:7">
      <c r="A56" t="str">
        <f>CPI!A62</f>
        <v>2003q1</v>
      </c>
      <c r="B56" s="2">
        <f>'GMM Estimation AR2'!B59-$C$2*'GMM Estimation AR2'!C59-$D$2*'GMM Estimation AR2'!D59-$E$2*'GMM Estimation AR2'!E59-$F$2*'GMM Estimation AR2'!F59-$G$2</f>
        <v>-0.16890473232999992</v>
      </c>
      <c r="C56" s="2">
        <f>'GMM Estimation AR2'!G59-$C$2*'GMM Estimation AR2'!H59-$D$2*'GMM Estimation AR2'!I59-$E$2*'GMM Estimation AR2'!J59-$F$2*'GMM Estimation AR2'!K59-$G$2</f>
        <v>-0.1601484817338667</v>
      </c>
      <c r="D56" s="2">
        <f>'GMM Estimation AR2'!L59-$C$2*'GMM Estimation AR2'!M59-$D$2*'GMM Estimation AR2'!N59-$E$2*'GMM Estimation AR2'!O59-$F$2*'GMM Estimation AR2'!P59-$G$2</f>
        <v>-0.14304513094199972</v>
      </c>
      <c r="E56" s="2">
        <f>'GMM Estimation AR2'!Q59-$C$2*'GMM Estimation AR2'!R59-$D$2*'GMM Estimation AR2'!S59-$E$2*'GMM Estimation AR2'!T59-$F$2*'GMM Estimation AR2'!U59-$G$2</f>
        <v>7.0670857264700085E-2</v>
      </c>
      <c r="F56" s="2">
        <f>'GMM Estimation AR2'!V59-$C$2*'GMM Estimation AR2'!W59-$D$2*'GMM Estimation AR2'!X59-$E$2*'GMM Estimation AR2'!Y59-$F$2*'GMM Estimation AR2'!Z59-$G$2</f>
        <v>9.219955464666571E-3</v>
      </c>
      <c r="G56" s="2"/>
    </row>
    <row r="57" spans="1:7">
      <c r="A57" t="str">
        <f>CPI!A63</f>
        <v>2003q2</v>
      </c>
      <c r="B57" s="2">
        <f>'GMM Estimation AR2'!B60-$C$2*'GMM Estimation AR2'!C60-$D$2*'GMM Estimation AR2'!D60-$E$2*'GMM Estimation AR2'!E60-$F$2*'GMM Estimation AR2'!F60-$G$2</f>
        <v>8.5782896835999975E-2</v>
      </c>
      <c r="C57" s="2">
        <f>'GMM Estimation AR2'!G60-$C$2*'GMM Estimation AR2'!H60-$D$2*'GMM Estimation AR2'!I60-$E$2*'GMM Estimation AR2'!J60-$F$2*'GMM Estimation AR2'!K60-$G$2</f>
        <v>-0.11417786629506675</v>
      </c>
      <c r="D57" s="2">
        <f>'GMM Estimation AR2'!L60-$C$2*'GMM Estimation AR2'!M60-$D$2*'GMM Estimation AR2'!N60-$E$2*'GMM Estimation AR2'!O60-$F$2*'GMM Estimation AR2'!P60-$G$2</f>
        <v>5.2045160360266809E-2</v>
      </c>
      <c r="E57" s="2">
        <f>'GMM Estimation AR2'!Q60-$C$2*'GMM Estimation AR2'!R60-$D$2*'GMM Estimation AR2'!S60-$E$2*'GMM Estimation AR2'!T60-$F$2*'GMM Estimation AR2'!U60-$G$2</f>
        <v>-4.7074984976999273E-3</v>
      </c>
      <c r="F57" s="2">
        <f>'GMM Estimation AR2'!V60-$C$2*'GMM Estimation AR2'!W60-$D$2*'GMM Estimation AR2'!X60-$E$2*'GMM Estimation AR2'!Y60-$F$2*'GMM Estimation AR2'!Z60-$G$2</f>
        <v>0.31655721757253297</v>
      </c>
      <c r="G57" s="2"/>
    </row>
    <row r="58" spans="1:7">
      <c r="A58" t="str">
        <f>CPI!A64</f>
        <v>2003q3</v>
      </c>
      <c r="B58" s="2">
        <f>'GMM Estimation AR2'!B61-$C$2*'GMM Estimation AR2'!C61-$D$2*'GMM Estimation AR2'!D61-$E$2*'GMM Estimation AR2'!E61-$F$2*'GMM Estimation AR2'!F61-$G$2</f>
        <v>-0.20683846404453332</v>
      </c>
      <c r="C58" s="2">
        <f>'GMM Estimation AR2'!G61-$C$2*'GMM Estimation AR2'!H61-$D$2*'GMM Estimation AR2'!I61-$E$2*'GMM Estimation AR2'!J61-$F$2*'GMM Estimation AR2'!K61-$G$2</f>
        <v>-0.22967044806160009</v>
      </c>
      <c r="D58" s="2">
        <f>'GMM Estimation AR2'!L61-$C$2*'GMM Estimation AR2'!M61-$D$2*'GMM Estimation AR2'!N61-$E$2*'GMM Estimation AR2'!O61-$F$2*'GMM Estimation AR2'!P61-$G$2</f>
        <v>-0.10800336047799987</v>
      </c>
      <c r="E58" s="2">
        <f>'GMM Estimation AR2'!Q61-$C$2*'GMM Estimation AR2'!R61-$D$2*'GMM Estimation AR2'!S61-$E$2*'GMM Estimation AR2'!T61-$F$2*'GMM Estimation AR2'!U61-$G$2</f>
        <v>-6.6742812908299962E-2</v>
      </c>
      <c r="F58" s="2">
        <f>'GMM Estimation AR2'!V61-$C$2*'GMM Estimation AR2'!W61-$D$2*'GMM Estimation AR2'!X61-$E$2*'GMM Estimation AR2'!Y61-$F$2*'GMM Estimation AR2'!Z61-$G$2</f>
        <v>2.0490284115999804E-2</v>
      </c>
      <c r="G58" s="2"/>
    </row>
    <row r="59" spans="1:7">
      <c r="A59" t="str">
        <f>CPI!A65</f>
        <v>2003q4</v>
      </c>
      <c r="B59" s="2">
        <f>'GMM Estimation AR2'!B62-$C$2*'GMM Estimation AR2'!C62-$D$2*'GMM Estimation AR2'!D62-$E$2*'GMM Estimation AR2'!E62-$F$2*'GMM Estimation AR2'!F62-$G$2</f>
        <v>9.0488090780533395E-2</v>
      </c>
      <c r="C59" s="2">
        <f>'GMM Estimation AR2'!G62-$C$2*'GMM Estimation AR2'!H62-$D$2*'GMM Estimation AR2'!I62-$E$2*'GMM Estimation AR2'!J62-$F$2*'GMM Estimation AR2'!K62-$G$2</f>
        <v>5.7146892928533546E-2</v>
      </c>
      <c r="D59" s="2">
        <f>'GMM Estimation AR2'!L62-$C$2*'GMM Estimation AR2'!M62-$D$2*'GMM Estimation AR2'!N62-$E$2*'GMM Estimation AR2'!O62-$F$2*'GMM Estimation AR2'!P62-$G$2</f>
        <v>8.6762278034000148E-2</v>
      </c>
      <c r="E59" s="2">
        <f>'GMM Estimation AR2'!Q62-$C$2*'GMM Estimation AR2'!R62-$D$2*'GMM Estimation AR2'!S62-$E$2*'GMM Estimation AR2'!T62-$F$2*'GMM Estimation AR2'!U62-$G$2</f>
        <v>-2.0434107944800009E-2</v>
      </c>
      <c r="F59" s="2">
        <f>'GMM Estimation AR2'!V62-$C$2*'GMM Estimation AR2'!W62-$D$2*'GMM Estimation AR2'!X62-$E$2*'GMM Estimation AR2'!Y62-$F$2*'GMM Estimation AR2'!Z62-$G$2</f>
        <v>1.1501280198267058E-2</v>
      </c>
      <c r="G59" s="2"/>
    </row>
    <row r="60" spans="1:7">
      <c r="A60" t="str">
        <f>CPI!A66</f>
        <v>2004q1</v>
      </c>
      <c r="B60" s="2">
        <f>'GMM Estimation AR2'!B63-$C$2*'GMM Estimation AR2'!C63-$D$2*'GMM Estimation AR2'!D63-$E$2*'GMM Estimation AR2'!E63-$F$2*'GMM Estimation AR2'!F63-$G$2</f>
        <v>-0.12187470577253316</v>
      </c>
      <c r="C60" s="2">
        <f>'GMM Estimation AR2'!G63-$C$2*'GMM Estimation AR2'!H63-$D$2*'GMM Estimation AR2'!I63-$E$2*'GMM Estimation AR2'!J63-$F$2*'GMM Estimation AR2'!K63-$G$2</f>
        <v>-5.5632097834933267E-2</v>
      </c>
      <c r="D60" s="2">
        <f>'GMM Estimation AR2'!L63-$C$2*'GMM Estimation AR2'!M63-$D$2*'GMM Estimation AR2'!N63-$E$2*'GMM Estimation AR2'!O63-$F$2*'GMM Estimation AR2'!P63-$G$2</f>
        <v>-4.6394021469066571E-2</v>
      </c>
      <c r="E60" s="2">
        <f>'GMM Estimation AR2'!Q63-$C$2*'GMM Estimation AR2'!R63-$D$2*'GMM Estimation AR2'!S63-$E$2*'GMM Estimation AR2'!T63-$F$2*'GMM Estimation AR2'!U63-$G$2</f>
        <v>-4.1150606904499801E-2</v>
      </c>
      <c r="F60" s="2">
        <f>'GMM Estimation AR2'!V63-$C$2*'GMM Estimation AR2'!W63-$D$2*'GMM Estimation AR2'!X63-$E$2*'GMM Estimation AR2'!Y63-$F$2*'GMM Estimation AR2'!Z63-$G$2</f>
        <v>3.2785300168666834E-2</v>
      </c>
      <c r="G60" s="2"/>
    </row>
    <row r="61" spans="1:7">
      <c r="A61" t="str">
        <f>CPI!A67</f>
        <v>2004q2</v>
      </c>
      <c r="B61" s="2">
        <f>'GMM Estimation AR2'!B64-$C$2*'GMM Estimation AR2'!C64-$D$2*'GMM Estimation AR2'!D64-$E$2*'GMM Estimation AR2'!E64-$F$2*'GMM Estimation AR2'!F64-$G$2</f>
        <v>-0.24408593103173326</v>
      </c>
      <c r="C61" s="2">
        <f>'GMM Estimation AR2'!G64-$C$2*'GMM Estimation AR2'!H64-$D$2*'GMM Estimation AR2'!I64-$E$2*'GMM Estimation AR2'!J64-$F$2*'GMM Estimation AR2'!K64-$G$2</f>
        <v>-0.14076191550519995</v>
      </c>
      <c r="D61" s="2">
        <f>'GMM Estimation AR2'!L64-$C$2*'GMM Estimation AR2'!M64-$D$2*'GMM Estimation AR2'!N64-$E$2*'GMM Estimation AR2'!O64-$F$2*'GMM Estimation AR2'!P64-$G$2</f>
        <v>-1.0914871078399904E-2</v>
      </c>
      <c r="E61" s="2">
        <f>'GMM Estimation AR2'!Q64-$C$2*'GMM Estimation AR2'!R64-$D$2*'GMM Estimation AR2'!S64-$E$2*'GMM Estimation AR2'!T64-$F$2*'GMM Estimation AR2'!U64-$G$2</f>
        <v>-8.9357592144499939E-2</v>
      </c>
      <c r="F61" s="2">
        <f>'GMM Estimation AR2'!V64-$C$2*'GMM Estimation AR2'!W64-$D$2*'GMM Estimation AR2'!X64-$E$2*'GMM Estimation AR2'!Y64-$F$2*'GMM Estimation AR2'!Z64-$G$2</f>
        <v>-3.0367784068799739E-2</v>
      </c>
      <c r="G61" s="2"/>
    </row>
    <row r="62" spans="1:7">
      <c r="A62" t="str">
        <f>CPI!A68</f>
        <v>2004q3</v>
      </c>
      <c r="B62" s="2">
        <f>'GMM Estimation AR2'!B65-$C$2*'GMM Estimation AR2'!C65-$D$2*'GMM Estimation AR2'!D65-$E$2*'GMM Estimation AR2'!E65-$F$2*'GMM Estimation AR2'!F65-$G$2</f>
        <v>0.18091911461200011</v>
      </c>
      <c r="C62" s="2">
        <f>'GMM Estimation AR2'!G65-$C$2*'GMM Estimation AR2'!H65-$D$2*'GMM Estimation AR2'!I65-$E$2*'GMM Estimation AR2'!J65-$F$2*'GMM Estimation AR2'!K65-$G$2</f>
        <v>0.20021711461200015</v>
      </c>
      <c r="D62" s="2">
        <f>'GMM Estimation AR2'!L65-$C$2*'GMM Estimation AR2'!M65-$D$2*'GMM Estimation AR2'!N65-$E$2*'GMM Estimation AR2'!O65-$F$2*'GMM Estimation AR2'!P65-$G$2</f>
        <v>-5.176528722599992E-2</v>
      </c>
      <c r="E62" s="2">
        <f>'GMM Estimation AR2'!Q65-$C$2*'GMM Estimation AR2'!R65-$D$2*'GMM Estimation AR2'!S65-$E$2*'GMM Estimation AR2'!T65-$F$2*'GMM Estimation AR2'!U65-$G$2</f>
        <v>2.4852182121600022E-2</v>
      </c>
      <c r="F62" s="2">
        <f>'GMM Estimation AR2'!V65-$C$2*'GMM Estimation AR2'!W65-$D$2*'GMM Estimation AR2'!X65-$E$2*'GMM Estimation AR2'!Y65-$F$2*'GMM Estimation AR2'!Z65-$G$2</f>
        <v>3.8142915821333404E-2</v>
      </c>
      <c r="G62" s="2"/>
    </row>
    <row r="63" spans="1:7">
      <c r="A63" t="str">
        <f>CPI!A69</f>
        <v>2004q4</v>
      </c>
      <c r="B63" s="2">
        <f>'GMM Estimation AR2'!B66-$C$2*'GMM Estimation AR2'!C66-$D$2*'GMM Estimation AR2'!D66-$E$2*'GMM Estimation AR2'!E66-$F$2*'GMM Estimation AR2'!F66-$G$2</f>
        <v>9.4035720434254025E-2</v>
      </c>
      <c r="C63" s="2">
        <f>'GMM Estimation AR2'!G66-$C$2*'GMM Estimation AR2'!H66-$D$2*'GMM Estimation AR2'!I66-$E$2*'GMM Estimation AR2'!J66-$F$2*'GMM Estimation AR2'!K66-$G$2</f>
        <v>5.930702379733345E-2</v>
      </c>
      <c r="D63" s="2">
        <f>'GMM Estimation AR2'!L66-$C$2*'GMM Estimation AR2'!M66-$D$2*'GMM Estimation AR2'!N66-$E$2*'GMM Estimation AR2'!O66-$F$2*'GMM Estimation AR2'!P66-$G$2</f>
        <v>0.11481953615146658</v>
      </c>
      <c r="E63" s="2">
        <f>'GMM Estimation AR2'!Q66-$C$2*'GMM Estimation AR2'!R66-$D$2*'GMM Estimation AR2'!S66-$E$2*'GMM Estimation AR2'!T66-$F$2*'GMM Estimation AR2'!U66-$G$2</f>
        <v>-1.6245477535999961E-2</v>
      </c>
      <c r="F63" s="2">
        <f>'GMM Estimation AR2'!V66-$C$2*'GMM Estimation AR2'!W66-$D$2*'GMM Estimation AR2'!X66-$E$2*'GMM Estimation AR2'!Y66-$F$2*'GMM Estimation AR2'!Z66-$G$2</f>
        <v>7.5776299449599974E-2</v>
      </c>
      <c r="G63" s="2"/>
    </row>
    <row r="64" spans="1:7">
      <c r="A64" t="str">
        <f>CPI!A70</f>
        <v>2005q1</v>
      </c>
      <c r="B64" s="2">
        <f>'GMM Estimation AR2'!B67-$C$2*'GMM Estimation AR2'!C67-$D$2*'GMM Estimation AR2'!D67-$E$2*'GMM Estimation AR2'!E67-$F$2*'GMM Estimation AR2'!F67-$G$2</f>
        <v>-4.6264883596830314E-3</v>
      </c>
      <c r="C64" s="2">
        <f>'GMM Estimation AR2'!G67-$C$2*'GMM Estimation AR2'!H67-$D$2*'GMM Estimation AR2'!I67-$E$2*'GMM Estimation AR2'!J67-$F$2*'GMM Estimation AR2'!K67-$G$2</f>
        <v>-2.5408625997931769E-2</v>
      </c>
      <c r="D64" s="2">
        <f>'GMM Estimation AR2'!L67-$C$2*'GMM Estimation AR2'!M67-$D$2*'GMM Estimation AR2'!N67-$E$2*'GMM Estimation AR2'!O67-$F$2*'GMM Estimation AR2'!P67-$G$2</f>
        <v>-7.9208914398933419E-2</v>
      </c>
      <c r="E64" s="2">
        <f>'GMM Estimation AR2'!Q67-$C$2*'GMM Estimation AR2'!R67-$D$2*'GMM Estimation AR2'!S67-$E$2*'GMM Estimation AR2'!T67-$F$2*'GMM Estimation AR2'!U67-$G$2</f>
        <v>-8.1261430536299542E-2</v>
      </c>
      <c r="F64" s="2">
        <f>'GMM Estimation AR2'!V67-$C$2*'GMM Estimation AR2'!W67-$D$2*'GMM Estimation AR2'!X67-$E$2*'GMM Estimation AR2'!Y67-$F$2*'GMM Estimation AR2'!Z67-$G$2</f>
        <v>1.649810284893323E-2</v>
      </c>
      <c r="G64" s="2"/>
    </row>
    <row r="65" spans="1:7">
      <c r="A65" t="str">
        <f>CPI!A71</f>
        <v>2005q2</v>
      </c>
      <c r="B65" s="2">
        <f>'GMM Estimation AR2'!B68-$C$2*'GMM Estimation AR2'!C68-$D$2*'GMM Estimation AR2'!D68-$E$2*'GMM Estimation AR2'!E68-$F$2*'GMM Estimation AR2'!F68-$G$2</f>
        <v>-1.6155988034185317E-2</v>
      </c>
      <c r="C65" s="2">
        <f>'GMM Estimation AR2'!G68-$C$2*'GMM Estimation AR2'!H68-$D$2*'GMM Estimation AR2'!I68-$E$2*'GMM Estimation AR2'!J68-$F$2*'GMM Estimation AR2'!K68-$G$2</f>
        <v>4.6950342105814016E-2</v>
      </c>
      <c r="D65" s="2">
        <f>'GMM Estimation AR2'!L68-$C$2*'GMM Estimation AR2'!M68-$D$2*'GMM Estimation AR2'!N68-$E$2*'GMM Estimation AR2'!O68-$F$2*'GMM Estimation AR2'!P68-$G$2</f>
        <v>3.4849679719240648E-2</v>
      </c>
      <c r="E65" s="2">
        <f>'GMM Estimation AR2'!Q68-$C$2*'GMM Estimation AR2'!R68-$D$2*'GMM Estimation AR2'!S68-$E$2*'GMM Estimation AR2'!T68-$F$2*'GMM Estimation AR2'!U68-$G$2</f>
        <v>-0.14480810502580005</v>
      </c>
      <c r="F65" s="2">
        <f>'GMM Estimation AR2'!V68-$C$2*'GMM Estimation AR2'!W68-$D$2*'GMM Estimation AR2'!X68-$E$2*'GMM Estimation AR2'!Y68-$F$2*'GMM Estimation AR2'!Z68-$G$2</f>
        <v>9.3363029524533528E-2</v>
      </c>
      <c r="G65" s="2"/>
    </row>
    <row r="66" spans="1:7">
      <c r="A66" t="str">
        <f>CPI!A72</f>
        <v>2005q3</v>
      </c>
      <c r="B66" s="2">
        <f>'GMM Estimation AR2'!B69-$C$2*'GMM Estimation AR2'!C69-$D$2*'GMM Estimation AR2'!D69-$E$2*'GMM Estimation AR2'!E69-$F$2*'GMM Estimation AR2'!F69-$G$2</f>
        <v>-8.645254690533126E-2</v>
      </c>
      <c r="C66" s="2">
        <f>'GMM Estimation AR2'!G69-$C$2*'GMM Estimation AR2'!H69-$D$2*'GMM Estimation AR2'!I69-$E$2*'GMM Estimation AR2'!J69-$F$2*'GMM Estimation AR2'!K69-$G$2</f>
        <v>-6.9698476794490122E-3</v>
      </c>
      <c r="D66" s="2">
        <f>'GMM Estimation AR2'!L69-$C$2*'GMM Estimation AR2'!M69-$D$2*'GMM Estimation AR2'!N69-$E$2*'GMM Estimation AR2'!O69-$F$2*'GMM Estimation AR2'!P69-$G$2</f>
        <v>0.1244482193936219</v>
      </c>
      <c r="E66" s="2">
        <f>'GMM Estimation AR2'!Q69-$C$2*'GMM Estimation AR2'!R69-$D$2*'GMM Estimation AR2'!S69-$E$2*'GMM Estimation AR2'!T69-$F$2*'GMM Estimation AR2'!U69-$G$2</f>
        <v>-0.2119050626794593</v>
      </c>
      <c r="F66" s="2">
        <f>'GMM Estimation AR2'!V69-$C$2*'GMM Estimation AR2'!W69-$D$2*'GMM Estimation AR2'!X69-$E$2*'GMM Estimation AR2'!Y69-$F$2*'GMM Estimation AR2'!Z69-$G$2</f>
        <v>-1.3217128045866652E-2</v>
      </c>
      <c r="G66" s="2"/>
    </row>
    <row r="67" spans="1:7">
      <c r="A67" t="str">
        <f>CPI!A73</f>
        <v>2005q4</v>
      </c>
      <c r="B67" s="2">
        <f>'GMM Estimation AR2'!B70-$C$2*'GMM Estimation AR2'!C70-$D$2*'GMM Estimation AR2'!D70-$E$2*'GMM Estimation AR2'!E70-$F$2*'GMM Estimation AR2'!F70-$G$2</f>
        <v>3.8231993334590833E-2</v>
      </c>
      <c r="C67" s="2">
        <f>'GMM Estimation AR2'!G70-$C$2*'GMM Estimation AR2'!H70-$D$2*'GMM Estimation AR2'!I70-$E$2*'GMM Estimation AR2'!J70-$F$2*'GMM Estimation AR2'!K70-$G$2</f>
        <v>-1.5570966144397333E-2</v>
      </c>
      <c r="D67" s="2">
        <f>'GMM Estimation AR2'!L70-$C$2*'GMM Estimation AR2'!M70-$D$2*'GMM Estimation AR2'!N70-$E$2*'GMM Estimation AR2'!O70-$F$2*'GMM Estimation AR2'!P70-$G$2</f>
        <v>-4.636640549295816E-2</v>
      </c>
      <c r="E67" s="2">
        <f>'GMM Estimation AR2'!Q70-$C$2*'GMM Estimation AR2'!R70-$D$2*'GMM Estimation AR2'!S70-$E$2*'GMM Estimation AR2'!T70-$F$2*'GMM Estimation AR2'!U70-$G$2</f>
        <v>-5.0434721363939714E-2</v>
      </c>
      <c r="F67" s="2">
        <f>'GMM Estimation AR2'!V70-$C$2*'GMM Estimation AR2'!W70-$D$2*'GMM Estimation AR2'!X70-$E$2*'GMM Estimation AR2'!Y70-$F$2*'GMM Estimation AR2'!Z70-$G$2</f>
        <v>2.7183918182641556E-2</v>
      </c>
      <c r="G67" s="2"/>
    </row>
    <row r="68" spans="1:7">
      <c r="A68" t="str">
        <f>CPI!A74</f>
        <v>2006q1</v>
      </c>
      <c r="B68" s="2">
        <f>'GMM Estimation AR2'!B71-$C$2*'GMM Estimation AR2'!C71-$D$2*'GMM Estimation AR2'!D71-$E$2*'GMM Estimation AR2'!E71-$F$2*'GMM Estimation AR2'!F71-$G$2</f>
        <v>3.801389970986592E-2</v>
      </c>
      <c r="C68" s="2">
        <f>'GMM Estimation AR2'!G71-$C$2*'GMM Estimation AR2'!H71-$D$2*'GMM Estimation AR2'!I71-$E$2*'GMM Estimation AR2'!J71-$F$2*'GMM Estimation AR2'!K71-$G$2</f>
        <v>1.0219243483779852E-2</v>
      </c>
      <c r="D68" s="2">
        <f>'GMM Estimation AR2'!L71-$C$2*'GMM Estimation AR2'!M71-$D$2*'GMM Estimation AR2'!N71-$E$2*'GMM Estimation AR2'!O71-$F$2*'GMM Estimation AR2'!P71-$G$2</f>
        <v>-3.7912888347985771E-2</v>
      </c>
      <c r="E68" s="2">
        <f>'GMM Estimation AR2'!Q71-$C$2*'GMM Estimation AR2'!R71-$D$2*'GMM Estimation AR2'!S71-$E$2*'GMM Estimation AR2'!T71-$F$2*'GMM Estimation AR2'!U71-$G$2</f>
        <v>-0.17877460558695646</v>
      </c>
      <c r="F68" s="2">
        <f>'GMM Estimation AR2'!V71-$C$2*'GMM Estimation AR2'!W71-$D$2*'GMM Estimation AR2'!X71-$E$2*'GMM Estimation AR2'!Y71-$F$2*'GMM Estimation AR2'!Z71-$G$2</f>
        <v>-2.8520938673519694E-2</v>
      </c>
      <c r="G68" s="2"/>
    </row>
    <row r="69" spans="1:7">
      <c r="A69" t="str">
        <f>CPI!A75</f>
        <v>2006q2</v>
      </c>
      <c r="B69" s="2">
        <f>'GMM Estimation AR2'!B72-$C$2*'GMM Estimation AR2'!C72-$D$2*'GMM Estimation AR2'!D72-$E$2*'GMM Estimation AR2'!E72-$F$2*'GMM Estimation AR2'!F72-$G$2</f>
        <v>5.4175343728886452E-2</v>
      </c>
      <c r="C69" s="2">
        <f>'GMM Estimation AR2'!G72-$C$2*'GMM Estimation AR2'!H72-$D$2*'GMM Estimation AR2'!I72-$E$2*'GMM Estimation AR2'!J72-$F$2*'GMM Estimation AR2'!K72-$G$2</f>
        <v>9.8545844106490102E-2</v>
      </c>
      <c r="D69" s="2">
        <f>'GMM Estimation AR2'!L72-$C$2*'GMM Estimation AR2'!M72-$D$2*'GMM Estimation AR2'!N72-$E$2*'GMM Estimation AR2'!O72-$F$2*'GMM Estimation AR2'!P72-$G$2</f>
        <v>-3.6818059655225471E-3</v>
      </c>
      <c r="E69" s="2">
        <f>'GMM Estimation AR2'!Q72-$C$2*'GMM Estimation AR2'!R72-$D$2*'GMM Estimation AR2'!S72-$E$2*'GMM Estimation AR2'!T72-$F$2*'GMM Estimation AR2'!U72-$G$2</f>
        <v>-0.15659175919324647</v>
      </c>
      <c r="F69" s="2">
        <f>'GMM Estimation AR2'!V72-$C$2*'GMM Estimation AR2'!W72-$D$2*'GMM Estimation AR2'!X72-$E$2*'GMM Estimation AR2'!Y72-$F$2*'GMM Estimation AR2'!Z72-$G$2</f>
        <v>-8.8148666050571436E-2</v>
      </c>
      <c r="G69" s="2"/>
    </row>
    <row r="70" spans="1:7">
      <c r="A70" t="str">
        <f>CPI!A76</f>
        <v>2006q3</v>
      </c>
      <c r="B70" s="2">
        <f>'GMM Estimation AR2'!B73-$C$2*'GMM Estimation AR2'!C73-$D$2*'GMM Estimation AR2'!D73-$E$2*'GMM Estimation AR2'!E73-$F$2*'GMM Estimation AR2'!F73-$G$2</f>
        <v>-7.9858618769023212E-2</v>
      </c>
      <c r="C70" s="2">
        <f>'GMM Estimation AR2'!G73-$C$2*'GMM Estimation AR2'!H73-$D$2*'GMM Estimation AR2'!I73-$E$2*'GMM Estimation AR2'!J73-$F$2*'GMM Estimation AR2'!K73-$G$2</f>
        <v>-9.0004407832561667E-3</v>
      </c>
      <c r="D70" s="2">
        <f>'GMM Estimation AR2'!L73-$C$2*'GMM Estimation AR2'!M73-$D$2*'GMM Estimation AR2'!N73-$E$2*'GMM Estimation AR2'!O73-$F$2*'GMM Estimation AR2'!P73-$G$2</f>
        <v>-7.5502533950960529E-2</v>
      </c>
      <c r="E70" s="2">
        <f>'GMM Estimation AR2'!Q73-$C$2*'GMM Estimation AR2'!R73-$D$2*'GMM Estimation AR2'!S73-$E$2*'GMM Estimation AR2'!T73-$F$2*'GMM Estimation AR2'!U73-$G$2</f>
        <v>-0.13613010054532482</v>
      </c>
      <c r="F70" s="2">
        <f>'GMM Estimation AR2'!V73-$C$2*'GMM Estimation AR2'!W73-$D$2*'GMM Estimation AR2'!X73-$E$2*'GMM Estimation AR2'!Y73-$F$2*'GMM Estimation AR2'!Z73-$G$2</f>
        <v>-2.155175843641334E-2</v>
      </c>
      <c r="G70" s="2"/>
    </row>
    <row r="71" spans="1:7">
      <c r="A71" t="str">
        <f>CPI!A77</f>
        <v>2006q4</v>
      </c>
      <c r="B71" s="2">
        <f>'GMM Estimation AR2'!B74-$C$2*'GMM Estimation AR2'!C74-$D$2*'GMM Estimation AR2'!D74-$E$2*'GMM Estimation AR2'!E74-$F$2*'GMM Estimation AR2'!F74-$G$2</f>
        <v>-5.0318615370664441E-2</v>
      </c>
      <c r="C71" s="2">
        <f>'GMM Estimation AR2'!G74-$C$2*'GMM Estimation AR2'!H74-$D$2*'GMM Estimation AR2'!I74-$E$2*'GMM Estimation AR2'!J74-$F$2*'GMM Estimation AR2'!K74-$G$2</f>
        <v>-0.21355496607911206</v>
      </c>
      <c r="D71" s="2">
        <f>'GMM Estimation AR2'!L74-$C$2*'GMM Estimation AR2'!M74-$D$2*'GMM Estimation AR2'!N74-$E$2*'GMM Estimation AR2'!O74-$F$2*'GMM Estimation AR2'!P74-$G$2</f>
        <v>-0.14459867971086698</v>
      </c>
      <c r="E71" s="2">
        <f>'GMM Estimation AR2'!Q74-$C$2*'GMM Estimation AR2'!R74-$D$2*'GMM Estimation AR2'!S74-$E$2*'GMM Estimation AR2'!T74-$F$2*'GMM Estimation AR2'!U74-$G$2</f>
        <v>-9.7646887410230629E-2</v>
      </c>
      <c r="F71" s="2">
        <f>'GMM Estimation AR2'!V74-$C$2*'GMM Estimation AR2'!W74-$D$2*'GMM Estimation AR2'!X74-$E$2*'GMM Estimation AR2'!Y74-$F$2*'GMM Estimation AR2'!Z74-$G$2</f>
        <v>-2.7456247055173202E-2</v>
      </c>
      <c r="G71" s="2"/>
    </row>
    <row r="72" spans="1:7">
      <c r="A72" t="str">
        <f>CPI!A78</f>
        <v>2007q1</v>
      </c>
      <c r="B72" s="2">
        <f>'GMM Estimation AR2'!B75-$C$2*'GMM Estimation AR2'!C75-$D$2*'GMM Estimation AR2'!D75-$E$2*'GMM Estimation AR2'!E75-$F$2*'GMM Estimation AR2'!F75-$G$2</f>
        <v>0.15773135604488397</v>
      </c>
      <c r="C72" s="2">
        <f>'GMM Estimation AR2'!G75-$C$2*'GMM Estimation AR2'!H75-$D$2*'GMM Estimation AR2'!I75-$E$2*'GMM Estimation AR2'!J75-$F$2*'GMM Estimation AR2'!K75-$G$2</f>
        <v>0.17146379446177434</v>
      </c>
      <c r="D72" s="2">
        <f>'GMM Estimation AR2'!L75-$C$2*'GMM Estimation AR2'!M75-$D$2*'GMM Estimation AR2'!N75-$E$2*'GMM Estimation AR2'!O75-$F$2*'GMM Estimation AR2'!P75-$G$2</f>
        <v>-3.3794216368761967E-2</v>
      </c>
      <c r="E72" s="2">
        <f>'GMM Estimation AR2'!Q75-$C$2*'GMM Estimation AR2'!R75-$D$2*'GMM Estimation AR2'!S75-$E$2*'GMM Estimation AR2'!T75-$F$2*'GMM Estimation AR2'!U75-$G$2</f>
        <v>-6.2217759383671703E-2</v>
      </c>
      <c r="F72" s="2">
        <f>'GMM Estimation AR2'!V75-$C$2*'GMM Estimation AR2'!W75-$D$2*'GMM Estimation AR2'!X75-$E$2*'GMM Estimation AR2'!Y75-$F$2*'GMM Estimation AR2'!Z75-$G$2</f>
        <v>-2.9710505486171643E-2</v>
      </c>
      <c r="G72" s="2"/>
    </row>
    <row r="73" spans="1:7">
      <c r="A73" t="str">
        <f>CPI!A79</f>
        <v>2007q2</v>
      </c>
      <c r="B73" s="2">
        <f>'GMM Estimation AR2'!B76-$C$2*'GMM Estimation AR2'!C76-$D$2*'GMM Estimation AR2'!D76-$E$2*'GMM Estimation AR2'!E76-$F$2*'GMM Estimation AR2'!F76-$G$2</f>
        <v>-0.13653359451110186</v>
      </c>
      <c r="C73" s="2">
        <f>'GMM Estimation AR2'!G76-$C$2*'GMM Estimation AR2'!H76-$D$2*'GMM Estimation AR2'!I76-$E$2*'GMM Estimation AR2'!J76-$F$2*'GMM Estimation AR2'!K76-$G$2</f>
        <v>-6.0001846557562036E-2</v>
      </c>
      <c r="D73" s="2">
        <f>'GMM Estimation AR2'!L76-$C$2*'GMM Estimation AR2'!M76-$D$2*'GMM Estimation AR2'!N76-$E$2*'GMM Estimation AR2'!O76-$F$2*'GMM Estimation AR2'!P76-$G$2</f>
        <v>-6.9531069296790024E-2</v>
      </c>
      <c r="E73" s="2">
        <f>'GMM Estimation AR2'!Q76-$C$2*'GMM Estimation AR2'!R76-$D$2*'GMM Estimation AR2'!S76-$E$2*'GMM Estimation AR2'!T76-$F$2*'GMM Estimation AR2'!U76-$G$2</f>
        <v>-3.6503715983040738E-2</v>
      </c>
      <c r="F73" s="2">
        <f>'GMM Estimation AR2'!V76-$C$2*'GMM Estimation AR2'!W76-$D$2*'GMM Estimation AR2'!X76-$E$2*'GMM Estimation AR2'!Y76-$F$2*'GMM Estimation AR2'!Z76-$G$2</f>
        <v>2.4135032960253683E-3</v>
      </c>
      <c r="G73" s="2"/>
    </row>
    <row r="74" spans="1:7">
      <c r="A74" t="str">
        <f>CPI!A80</f>
        <v>2007q3</v>
      </c>
      <c r="B74" s="2">
        <f>'GMM Estimation AR2'!B77-$C$2*'GMM Estimation AR2'!C77-$D$2*'GMM Estimation AR2'!D77-$E$2*'GMM Estimation AR2'!E77-$F$2*'GMM Estimation AR2'!F77-$G$2</f>
        <v>-0.21150884056599684</v>
      </c>
      <c r="C74" s="2">
        <f>'GMM Estimation AR2'!G77-$C$2*'GMM Estimation AR2'!H77-$D$2*'GMM Estimation AR2'!I77-$E$2*'GMM Estimation AR2'!J77-$F$2*'GMM Estimation AR2'!K77-$G$2</f>
        <v>-0.11017705767334506</v>
      </c>
      <c r="D74" s="2">
        <f>'GMM Estimation AR2'!L77-$C$2*'GMM Estimation AR2'!M77-$D$2*'GMM Estimation AR2'!N77-$E$2*'GMM Estimation AR2'!O77-$F$2*'GMM Estimation AR2'!P77-$G$2</f>
        <v>-0.11139152284290806</v>
      </c>
      <c r="E74" s="2">
        <f>'GMM Estimation AR2'!Q77-$C$2*'GMM Estimation AR2'!R77-$D$2*'GMM Estimation AR2'!S77-$E$2*'GMM Estimation AR2'!T77-$F$2*'GMM Estimation AR2'!U77-$G$2</f>
        <v>-1.179672555008407E-3</v>
      </c>
      <c r="F74" s="2">
        <f>'GMM Estimation AR2'!V77-$C$2*'GMM Estimation AR2'!W77-$D$2*'GMM Estimation AR2'!X77-$E$2*'GMM Estimation AR2'!Y77-$F$2*'GMM Estimation AR2'!Z77-$G$2</f>
        <v>-7.5356731032107785E-2</v>
      </c>
      <c r="G74" s="2"/>
    </row>
    <row r="75" spans="1:7">
      <c r="A75" t="str">
        <f>CPI!A81</f>
        <v>2007q4</v>
      </c>
      <c r="B75" s="2">
        <f>'GMM Estimation AR2'!B78-$C$2*'GMM Estimation AR2'!C78-$D$2*'GMM Estimation AR2'!D78-$E$2*'GMM Estimation AR2'!E78-$F$2*'GMM Estimation AR2'!F78-$G$2</f>
        <v>-0.56255398409011437</v>
      </c>
      <c r="C75" s="2">
        <f>'GMM Estimation AR2'!G78-$C$2*'GMM Estimation AR2'!H78-$D$2*'GMM Estimation AR2'!I78-$E$2*'GMM Estimation AR2'!J78-$F$2*'GMM Estimation AR2'!K78-$G$2</f>
        <v>-0.39945012014748293</v>
      </c>
      <c r="D75" s="2">
        <f>'GMM Estimation AR2'!L78-$C$2*'GMM Estimation AR2'!M78-$D$2*'GMM Estimation AR2'!N78-$E$2*'GMM Estimation AR2'!O78-$F$2*'GMM Estimation AR2'!P78-$G$2</f>
        <v>-1.1959974534914528E-2</v>
      </c>
      <c r="E75" s="2">
        <f>'GMM Estimation AR2'!Q78-$C$2*'GMM Estimation AR2'!R78-$D$2*'GMM Estimation AR2'!S78-$E$2*'GMM Estimation AR2'!T78-$F$2*'GMM Estimation AR2'!U78-$G$2</f>
        <v>-4.7002833202490837E-2</v>
      </c>
      <c r="F75" s="2">
        <f>'GMM Estimation AR2'!V78-$C$2*'GMM Estimation AR2'!W78-$D$2*'GMM Estimation AR2'!X78-$E$2*'GMM Estimation AR2'!Y78-$F$2*'GMM Estimation AR2'!Z78-$G$2</f>
        <v>-9.7943895648679738E-2</v>
      </c>
      <c r="G75" s="2"/>
    </row>
    <row r="76" spans="1:7">
      <c r="A76" t="str">
        <f>CPI!A82</f>
        <v>2008q1</v>
      </c>
      <c r="B76" s="2">
        <f>'GMM Estimation AR2'!B79-$C$2*'GMM Estimation AR2'!C79-$D$2*'GMM Estimation AR2'!D79-$E$2*'GMM Estimation AR2'!E79-$F$2*'GMM Estimation AR2'!F79-$G$2</f>
        <v>-0.99860243523453118</v>
      </c>
      <c r="C76" s="2">
        <f>'GMM Estimation AR2'!G79-$C$2*'GMM Estimation AR2'!H79-$D$2*'GMM Estimation AR2'!I79-$E$2*'GMM Estimation AR2'!J79-$F$2*'GMM Estimation AR2'!K79-$G$2</f>
        <v>-0.15164643381700138</v>
      </c>
      <c r="D76" s="2">
        <f>'GMM Estimation AR2'!L79-$C$2*'GMM Estimation AR2'!M79-$D$2*'GMM Estimation AR2'!N79-$E$2*'GMM Estimation AR2'!O79-$F$2*'GMM Estimation AR2'!P79-$G$2</f>
        <v>7.2573873646211387E-2</v>
      </c>
      <c r="E76" s="2">
        <f>'GMM Estimation AR2'!Q79-$C$2*'GMM Estimation AR2'!R79-$D$2*'GMM Estimation AR2'!S79-$E$2*'GMM Estimation AR2'!T79-$F$2*'GMM Estimation AR2'!U79-$G$2</f>
        <v>2.1752182174303872E-2</v>
      </c>
      <c r="F76" s="2">
        <f>'GMM Estimation AR2'!V79-$C$2*'GMM Estimation AR2'!W79-$D$2*'GMM Estimation AR2'!X79-$E$2*'GMM Estimation AR2'!Y79-$F$2*'GMM Estimation AR2'!Z79-$G$2</f>
        <v>-0.10734377657483586</v>
      </c>
      <c r="G76" s="2"/>
    </row>
    <row r="77" spans="1:7">
      <c r="A77" t="str">
        <f>CPI!A83</f>
        <v>2008q2</v>
      </c>
      <c r="B77" s="2">
        <f>'GMM Estimation AR2'!B80-$C$2*'GMM Estimation AR2'!C80-$D$2*'GMM Estimation AR2'!D80-$E$2*'GMM Estimation AR2'!E80-$F$2*'GMM Estimation AR2'!F80-$G$2</f>
        <v>-0.61209213511747362</v>
      </c>
      <c r="C77" s="2">
        <f>'GMM Estimation AR2'!G80-$C$2*'GMM Estimation AR2'!H80-$D$2*'GMM Estimation AR2'!I80-$E$2*'GMM Estimation AR2'!J80-$F$2*'GMM Estimation AR2'!K80-$G$2</f>
        <v>-0.58039143488622313</v>
      </c>
      <c r="D77" s="2">
        <f>'GMM Estimation AR2'!L80-$C$2*'GMM Estimation AR2'!M80-$D$2*'GMM Estimation AR2'!N80-$E$2*'GMM Estimation AR2'!O80-$F$2*'GMM Estimation AR2'!P80-$G$2</f>
        <v>-9.087311345991321E-2</v>
      </c>
      <c r="E77" s="2">
        <f>'GMM Estimation AR2'!Q80-$C$2*'GMM Estimation AR2'!R80-$D$2*'GMM Estimation AR2'!S80-$E$2*'GMM Estimation AR2'!T80-$F$2*'GMM Estimation AR2'!U80-$G$2</f>
        <v>0.15446985815015368</v>
      </c>
      <c r="F77" s="2">
        <f>'GMM Estimation AR2'!V80-$C$2*'GMM Estimation AR2'!W80-$D$2*'GMM Estimation AR2'!X80-$E$2*'GMM Estimation AR2'!Y80-$F$2*'GMM Estimation AR2'!Z80-$G$2</f>
        <v>-5.2144918500401802E-2</v>
      </c>
      <c r="G77" s="2"/>
    </row>
    <row r="78" spans="1:7">
      <c r="A78" t="str">
        <f>CPI!A84</f>
        <v>2008q3</v>
      </c>
      <c r="B78" s="2">
        <f>'GMM Estimation AR2'!B81-$C$2*'GMM Estimation AR2'!C81-$D$2*'GMM Estimation AR2'!D81-$E$2*'GMM Estimation AR2'!E81-$F$2*'GMM Estimation AR2'!F81-$G$2</f>
        <v>0.42035124135902852</v>
      </c>
      <c r="C78" s="2">
        <f>'GMM Estimation AR2'!G81-$C$2*'GMM Estimation AR2'!H81-$D$2*'GMM Estimation AR2'!I81-$E$2*'GMM Estimation AR2'!J81-$F$2*'GMM Estimation AR2'!K81-$G$2</f>
        <v>0.44370151672439712</v>
      </c>
      <c r="D78" s="2">
        <f>'GMM Estimation AR2'!L81-$C$2*'GMM Estimation AR2'!M81-$D$2*'GMM Estimation AR2'!N81-$E$2*'GMM Estimation AR2'!O81-$F$2*'GMM Estimation AR2'!P81-$G$2</f>
        <v>0.47751178819636569</v>
      </c>
      <c r="E78" s="2">
        <f>'GMM Estimation AR2'!Q81-$C$2*'GMM Estimation AR2'!R81-$D$2*'GMM Estimation AR2'!S81-$E$2*'GMM Estimation AR2'!T81-$F$2*'GMM Estimation AR2'!U81-$G$2</f>
        <v>-8.7925120110453739E-2</v>
      </c>
      <c r="F78" s="2">
        <f>'GMM Estimation AR2'!V81-$C$2*'GMM Estimation AR2'!W81-$D$2*'GMM Estimation AR2'!X81-$E$2*'GMM Estimation AR2'!Y81-$F$2*'GMM Estimation AR2'!Z81-$G$2</f>
        <v>-5.6354394592180543E-2</v>
      </c>
      <c r="G78" s="2"/>
    </row>
    <row r="79" spans="1:7">
      <c r="A79" t="str">
        <f>CPI!A85</f>
        <v>2008q4</v>
      </c>
      <c r="B79" s="2">
        <f>'GMM Estimation AR2'!B82-$C$2*'GMM Estimation AR2'!C82-$D$2*'GMM Estimation AR2'!D82-$E$2*'GMM Estimation AR2'!E82-$F$2*'GMM Estimation AR2'!F82-$G$2</f>
        <v>-0.88162304528249957</v>
      </c>
      <c r="C79" s="2">
        <f>'GMM Estimation AR2'!G82-$C$2*'GMM Estimation AR2'!H82-$D$2*'GMM Estimation AR2'!I82-$E$2*'GMM Estimation AR2'!J82-$F$2*'GMM Estimation AR2'!K82-$G$2</f>
        <v>-0.38328810752853315</v>
      </c>
      <c r="D79" s="2">
        <f>'GMM Estimation AR2'!L82-$C$2*'GMM Estimation AR2'!M82-$D$2*'GMM Estimation AR2'!N82-$E$2*'GMM Estimation AR2'!O82-$F$2*'GMM Estimation AR2'!P82-$G$2</f>
        <v>3.4683466686941181E-2</v>
      </c>
      <c r="E79" s="2">
        <f>'GMM Estimation AR2'!Q82-$C$2*'GMM Estimation AR2'!R82-$D$2*'GMM Estimation AR2'!S82-$E$2*'GMM Estimation AR2'!T82-$F$2*'GMM Estimation AR2'!U82-$G$2</f>
        <v>2.2873688383504301E-2</v>
      </c>
      <c r="F79" s="2">
        <f>'GMM Estimation AR2'!V82-$C$2*'GMM Estimation AR2'!W82-$D$2*'GMM Estimation AR2'!X82-$E$2*'GMM Estimation AR2'!Y82-$F$2*'GMM Estimation AR2'!Z82-$G$2</f>
        <v>-2.8726104165264069E-2</v>
      </c>
      <c r="G79" s="2"/>
    </row>
    <row r="80" spans="1:7">
      <c r="A80" t="str">
        <f>CPI!A86</f>
        <v>2009q1</v>
      </c>
      <c r="B80" s="2">
        <f>'GMM Estimation AR2'!B83-$C$2*'GMM Estimation AR2'!C83-$D$2*'GMM Estimation AR2'!D83-$E$2*'GMM Estimation AR2'!E83-$F$2*'GMM Estimation AR2'!F83-$G$2</f>
        <v>1.0305533916498073</v>
      </c>
      <c r="C80" s="2">
        <f>'GMM Estimation AR2'!G83-$C$2*'GMM Estimation AR2'!H83-$D$2*'GMM Estimation AR2'!I83-$E$2*'GMM Estimation AR2'!J83-$F$2*'GMM Estimation AR2'!K83-$G$2</f>
        <v>0.99427788247519211</v>
      </c>
      <c r="D80" s="2">
        <f>'GMM Estimation AR2'!L83-$C$2*'GMM Estimation AR2'!M83-$D$2*'GMM Estimation AR2'!N83-$E$2*'GMM Estimation AR2'!O83-$F$2*'GMM Estimation AR2'!P83-$G$2</f>
        <v>0.19380617410443729</v>
      </c>
      <c r="E80" s="2">
        <f>'GMM Estimation AR2'!Q83-$C$2*'GMM Estimation AR2'!R83-$D$2*'GMM Estimation AR2'!S83-$E$2*'GMM Estimation AR2'!T83-$F$2*'GMM Estimation AR2'!U83-$G$2</f>
        <v>-8.5651518053345962E-2</v>
      </c>
      <c r="F80" s="2">
        <f>'GMM Estimation AR2'!V83-$C$2*'GMM Estimation AR2'!W83-$D$2*'GMM Estimation AR2'!X83-$E$2*'GMM Estimation AR2'!Y83-$F$2*'GMM Estimation AR2'!Z83-$G$2</f>
        <v>-3.9743936280999606E-2</v>
      </c>
      <c r="G80" s="2"/>
    </row>
    <row r="81" spans="1:7">
      <c r="A81" t="str">
        <f>CPI!A87</f>
        <v>2009q2</v>
      </c>
      <c r="B81" s="2">
        <f>'GMM Estimation AR2'!B84-$C$2*'GMM Estimation AR2'!C84-$D$2*'GMM Estimation AR2'!D84-$E$2*'GMM Estimation AR2'!E84-$F$2*'GMM Estimation AR2'!F84-$G$2</f>
        <v>0.47201337337772187</v>
      </c>
      <c r="C81" s="2">
        <f>'GMM Estimation AR2'!G84-$C$2*'GMM Estimation AR2'!H84-$D$2*'GMM Estimation AR2'!I84-$E$2*'GMM Estimation AR2'!J84-$F$2*'GMM Estimation AR2'!K84-$G$2</f>
        <v>0.53873550089355116</v>
      </c>
      <c r="D81" s="2">
        <f>'GMM Estimation AR2'!L84-$C$2*'GMM Estimation AR2'!M84-$D$2*'GMM Estimation AR2'!N84-$E$2*'GMM Estimation AR2'!O84-$F$2*'GMM Estimation AR2'!P84-$G$2</f>
        <v>0.5111424001965974</v>
      </c>
      <c r="E81" s="2">
        <f>'GMM Estimation AR2'!Q84-$C$2*'GMM Estimation AR2'!R84-$D$2*'GMM Estimation AR2'!S84-$E$2*'GMM Estimation AR2'!T84-$F$2*'GMM Estimation AR2'!U84-$G$2</f>
        <v>0.24230585824871925</v>
      </c>
      <c r="F81" s="2">
        <f>'GMM Estimation AR2'!V84-$C$2*'GMM Estimation AR2'!W84-$D$2*'GMM Estimation AR2'!X84-$E$2*'GMM Estimation AR2'!Y84-$F$2*'GMM Estimation AR2'!Z84-$G$2</f>
        <v>8.5424965826799495E-2</v>
      </c>
      <c r="G81" s="2"/>
    </row>
    <row r="82" spans="1:7">
      <c r="A82" t="str">
        <f>CPI!A88</f>
        <v>2009q3</v>
      </c>
      <c r="B82" s="2">
        <f>'GMM Estimation AR2'!B85-$C$2*'GMM Estimation AR2'!C85-$D$2*'GMM Estimation AR2'!D85-$E$2*'GMM Estimation AR2'!E85-$F$2*'GMM Estimation AR2'!F85-$G$2</f>
        <v>4.6593097604441483E-2</v>
      </c>
      <c r="C82" s="2">
        <f>'GMM Estimation AR2'!G85-$C$2*'GMM Estimation AR2'!H85-$D$2*'GMM Estimation AR2'!I85-$E$2*'GMM Estimation AR2'!J85-$F$2*'GMM Estimation AR2'!K85-$G$2</f>
        <v>0.11406930806054354</v>
      </c>
      <c r="D82" s="2">
        <f>'GMM Estimation AR2'!L85-$C$2*'GMM Estimation AR2'!M85-$D$2*'GMM Estimation AR2'!N85-$E$2*'GMM Estimation AR2'!O85-$F$2*'GMM Estimation AR2'!P85-$G$2</f>
        <v>0.16265751834937936</v>
      </c>
      <c r="E82" s="2">
        <f>'GMM Estimation AR2'!Q85-$C$2*'GMM Estimation AR2'!R85-$D$2*'GMM Estimation AR2'!S85-$E$2*'GMM Estimation AR2'!T85-$F$2*'GMM Estimation AR2'!U85-$G$2</f>
        <v>0.22988357652121905</v>
      </c>
      <c r="F82" s="2">
        <f>'GMM Estimation AR2'!V85-$C$2*'GMM Estimation AR2'!W85-$D$2*'GMM Estimation AR2'!X85-$E$2*'GMM Estimation AR2'!Y85-$F$2*'GMM Estimation AR2'!Z85-$G$2</f>
        <v>0.10460510758406201</v>
      </c>
      <c r="G82" s="2"/>
    </row>
    <row r="83" spans="1:7">
      <c r="A83" t="str">
        <f>CPI!A89</f>
        <v>2009q4</v>
      </c>
      <c r="B83" s="2">
        <f>'GMM Estimation AR2'!B86-$C$2*'GMM Estimation AR2'!C86-$D$2*'GMM Estimation AR2'!D86-$E$2*'GMM Estimation AR2'!E86-$F$2*'GMM Estimation AR2'!F86-$G$2</f>
        <v>-4.608240363779624E-2</v>
      </c>
      <c r="C83" s="2">
        <f>'GMM Estimation AR2'!G86-$C$2*'GMM Estimation AR2'!H86-$D$2*'GMM Estimation AR2'!I86-$E$2*'GMM Estimation AR2'!J86-$F$2*'GMM Estimation AR2'!K86-$G$2</f>
        <v>2.9748951967372553E-2</v>
      </c>
      <c r="D83" s="2">
        <f>'GMM Estimation AR2'!L86-$C$2*'GMM Estimation AR2'!M86-$D$2*'GMM Estimation AR2'!N86-$E$2*'GMM Estimation AR2'!O86-$F$2*'GMM Estimation AR2'!P86-$G$2</f>
        <v>0.12912382624784663</v>
      </c>
      <c r="E83" s="2">
        <f>'GMM Estimation AR2'!Q86-$C$2*'GMM Estimation AR2'!R86-$D$2*'GMM Estimation AR2'!S86-$E$2*'GMM Estimation AR2'!T86-$F$2*'GMM Estimation AR2'!U86-$G$2</f>
        <v>4.9814657136404802E-2</v>
      </c>
      <c r="F83" s="2">
        <f>'GMM Estimation AR2'!V86-$C$2*'GMM Estimation AR2'!W86-$D$2*'GMM Estimation AR2'!X86-$E$2*'GMM Estimation AR2'!Y86-$F$2*'GMM Estimation AR2'!Z86-$G$2</f>
        <v>-6.0207366026789763E-2</v>
      </c>
      <c r="G83" s="2"/>
    </row>
    <row r="84" spans="1:7">
      <c r="A84" t="str">
        <f>CPI!A90</f>
        <v>2010q1</v>
      </c>
      <c r="B84" s="2">
        <f>'GMM Estimation AR2'!B87-$C$2*'GMM Estimation AR2'!C87-$D$2*'GMM Estimation AR2'!D87-$E$2*'GMM Estimation AR2'!E87-$F$2*'GMM Estimation AR2'!F87-$G$2</f>
        <v>7.2509307864093278E-2</v>
      </c>
      <c r="C84" s="2">
        <f>'GMM Estimation AR2'!G87-$C$2*'GMM Estimation AR2'!H87-$D$2*'GMM Estimation AR2'!I87-$E$2*'GMM Estimation AR2'!J87-$F$2*'GMM Estimation AR2'!K87-$G$2</f>
        <v>9.2298962548309174E-2</v>
      </c>
      <c r="D84" s="2">
        <f>'GMM Estimation AR2'!L87-$C$2*'GMM Estimation AR2'!M87-$D$2*'GMM Estimation AR2'!N87-$E$2*'GMM Estimation AR2'!O87-$F$2*'GMM Estimation AR2'!P87-$G$2</f>
        <v>0.1856511680755164</v>
      </c>
      <c r="E84" s="2">
        <f>'GMM Estimation AR2'!Q87-$C$2*'GMM Estimation AR2'!R87-$D$2*'GMM Estimation AR2'!S87-$E$2*'GMM Estimation AR2'!T87-$F$2*'GMM Estimation AR2'!U87-$G$2</f>
        <v>0.23685043469799494</v>
      </c>
      <c r="F84" s="2">
        <f>'GMM Estimation AR2'!V87-$C$2*'GMM Estimation AR2'!W87-$D$2*'GMM Estimation AR2'!X87-$E$2*'GMM Estimation AR2'!Y87-$F$2*'GMM Estimation AR2'!Z87-$G$2</f>
        <v>0.37147738288845245</v>
      </c>
      <c r="G84" s="2"/>
    </row>
    <row r="85" spans="1:7">
      <c r="A85" t="str">
        <f>CPI!A91</f>
        <v>2010q2</v>
      </c>
      <c r="B85" s="2">
        <f>'GMM Estimation AR2'!B88-$C$2*'GMM Estimation AR2'!C88-$D$2*'GMM Estimation AR2'!D88-$E$2*'GMM Estimation AR2'!E88-$F$2*'GMM Estimation AR2'!F88-$G$2</f>
        <v>0.21072380469845958</v>
      </c>
      <c r="C85" s="2">
        <f>'GMM Estimation AR2'!G88-$C$2*'GMM Estimation AR2'!H88-$D$2*'GMM Estimation AR2'!I88-$E$2*'GMM Estimation AR2'!J88-$F$2*'GMM Estimation AR2'!K88-$G$2</f>
        <v>0.10971600374042319</v>
      </c>
      <c r="D85" s="2">
        <f>'GMM Estimation AR2'!L88-$C$2*'GMM Estimation AR2'!M88-$D$2*'GMM Estimation AR2'!N88-$E$2*'GMM Estimation AR2'!O88-$F$2*'GMM Estimation AR2'!P88-$G$2</f>
        <v>0.17411241865115223</v>
      </c>
      <c r="E85" s="2">
        <f>'GMM Estimation AR2'!Q88-$C$2*'GMM Estimation AR2'!R88-$D$2*'GMM Estimation AR2'!S88-$E$2*'GMM Estimation AR2'!T88-$F$2*'GMM Estimation AR2'!U88-$G$2</f>
        <v>0.17535294264359019</v>
      </c>
      <c r="F85" s="2">
        <f>'GMM Estimation AR2'!V88-$C$2*'GMM Estimation AR2'!W88-$D$2*'GMM Estimation AR2'!X88-$E$2*'GMM Estimation AR2'!Y88-$F$2*'GMM Estimation AR2'!Z88-$G$2</f>
        <v>0.26205271741324576</v>
      </c>
      <c r="G85" s="2"/>
    </row>
    <row r="86" spans="1:7">
      <c r="A86" t="str">
        <f>CPI!A92</f>
        <v>2010q3</v>
      </c>
      <c r="B86" s="2">
        <f>'GMM Estimation AR2'!B89-$C$2*'GMM Estimation AR2'!C89-$D$2*'GMM Estimation AR2'!D89-$E$2*'GMM Estimation AR2'!E89-$F$2*'GMM Estimation AR2'!F89-$G$2</f>
        <v>9.6561573328494812E-2</v>
      </c>
      <c r="C86" s="2">
        <f>'GMM Estimation AR2'!G89-$C$2*'GMM Estimation AR2'!H89-$D$2*'GMM Estimation AR2'!I89-$E$2*'GMM Estimation AR2'!J89-$F$2*'GMM Estimation AR2'!K89-$G$2</f>
        <v>0.11099297633433332</v>
      </c>
      <c r="D86" s="2">
        <f>'GMM Estimation AR2'!L89-$C$2*'GMM Estimation AR2'!M89-$D$2*'GMM Estimation AR2'!N89-$E$2*'GMM Estimation AR2'!O89-$F$2*'GMM Estimation AR2'!P89-$G$2</f>
        <v>6.4125667379484233E-2</v>
      </c>
      <c r="E86" s="2">
        <f>'GMM Estimation AR2'!Q89-$C$2*'GMM Estimation AR2'!R89-$D$2*'GMM Estimation AR2'!S89-$E$2*'GMM Estimation AR2'!T89-$F$2*'GMM Estimation AR2'!U89-$G$2</f>
        <v>0.24572173860819507</v>
      </c>
      <c r="F86" s="2">
        <f>'GMM Estimation AR2'!V89-$C$2*'GMM Estimation AR2'!W89-$D$2*'GMM Estimation AR2'!X89-$E$2*'GMM Estimation AR2'!Y89-$F$2*'GMM Estimation AR2'!Z89-$G$2</f>
        <v>0.28211463699424572</v>
      </c>
      <c r="G86" s="2"/>
    </row>
    <row r="87" spans="1:7">
      <c r="A87" t="str">
        <f>CPI!A93</f>
        <v>2010q4</v>
      </c>
      <c r="B87" s="2">
        <f>'GMM Estimation AR2'!B90-$C$2*'GMM Estimation AR2'!C90-$D$2*'GMM Estimation AR2'!D90-$E$2*'GMM Estimation AR2'!E90-$F$2*'GMM Estimation AR2'!F90-$G$2</f>
        <v>5.4440196650341041E-2</v>
      </c>
      <c r="C87" s="2">
        <f>'GMM Estimation AR2'!G90-$C$2*'GMM Estimation AR2'!H90-$D$2*'GMM Estimation AR2'!I90-$E$2*'GMM Estimation AR2'!J90-$F$2*'GMM Estimation AR2'!K90-$G$2</f>
        <v>7.3679935167220392E-2</v>
      </c>
      <c r="D87" s="2">
        <f>'GMM Estimation AR2'!L90-$C$2*'GMM Estimation AR2'!M90-$D$2*'GMM Estimation AR2'!N90-$E$2*'GMM Estimation AR2'!O90-$F$2*'GMM Estimation AR2'!P90-$G$2</f>
        <v>8.5168105082866666E-2</v>
      </c>
      <c r="E87" s="2">
        <f>'GMM Estimation AR2'!Q90-$C$2*'GMM Estimation AR2'!R90-$D$2*'GMM Estimation AR2'!S90-$E$2*'GMM Estimation AR2'!T90-$F$2*'GMM Estimation AR2'!U90-$G$2</f>
        <v>0.12605691735299396</v>
      </c>
      <c r="F87" s="2">
        <f>'GMM Estimation AR2'!V90-$C$2*'GMM Estimation AR2'!W90-$D$2*'GMM Estimation AR2'!X90-$E$2*'GMM Estimation AR2'!Y90-$F$2*'GMM Estimation AR2'!Z90-$G$2</f>
        <v>0.25385798821494659</v>
      </c>
      <c r="G87" s="2"/>
    </row>
    <row r="88" spans="1:7">
      <c r="A88" t="str">
        <f>CPI!A94</f>
        <v>2011q1</v>
      </c>
      <c r="B88" s="2">
        <f>'GMM Estimation AR2'!B91-$C$2*'GMM Estimation AR2'!C91-$D$2*'GMM Estimation AR2'!D91-$E$2*'GMM Estimation AR2'!E91-$F$2*'GMM Estimation AR2'!F91-$G$2</f>
        <v>-0.17224937747543395</v>
      </c>
      <c r="C88" s="2">
        <f>'GMM Estimation AR2'!G91-$C$2*'GMM Estimation AR2'!H91-$D$2*'GMM Estimation AR2'!I91-$E$2*'GMM Estimation AR2'!J91-$F$2*'GMM Estimation AR2'!K91-$G$2</f>
        <v>1.9175291367874367E-2</v>
      </c>
      <c r="D88" s="2">
        <f>'GMM Estimation AR2'!L91-$C$2*'GMM Estimation AR2'!M91-$D$2*'GMM Estimation AR2'!N91-$E$2*'GMM Estimation AR2'!O91-$F$2*'GMM Estimation AR2'!P91-$G$2</f>
        <v>4.2564991686820527E-2</v>
      </c>
      <c r="E88" s="2">
        <f>'GMM Estimation AR2'!Q91-$C$2*'GMM Estimation AR2'!R91-$D$2*'GMM Estimation AR2'!S91-$E$2*'GMM Estimation AR2'!T91-$F$2*'GMM Estimation AR2'!U91-$G$2</f>
        <v>0.11853564144019997</v>
      </c>
      <c r="F88" s="2">
        <f>'GMM Estimation AR2'!V91-$C$2*'GMM Estimation AR2'!W91-$D$2*'GMM Estimation AR2'!X91-$E$2*'GMM Estimation AR2'!Y91-$F$2*'GMM Estimation AR2'!Z91-$G$2</f>
        <v>0.18019685081461817</v>
      </c>
      <c r="G88" s="2"/>
    </row>
    <row r="89" spans="1:7">
      <c r="A89" t="str">
        <f>CPI!A95</f>
        <v>2011q2</v>
      </c>
      <c r="B89" s="2">
        <f>'GMM Estimation AR2'!B92-$C$2*'GMM Estimation AR2'!C92-$D$2*'GMM Estimation AR2'!D92-$E$2*'GMM Estimation AR2'!E92-$F$2*'GMM Estimation AR2'!F92-$G$2</f>
        <v>-0.22949699079534436</v>
      </c>
      <c r="C89" s="2">
        <f>'GMM Estimation AR2'!G92-$C$2*'GMM Estimation AR2'!H92-$D$2*'GMM Estimation AR2'!I92-$E$2*'GMM Estimation AR2'!J92-$F$2*'GMM Estimation AR2'!K92-$G$2</f>
        <v>-0.16638968665869674</v>
      </c>
      <c r="D89" s="2">
        <f>'GMM Estimation AR2'!L92-$C$2*'GMM Estimation AR2'!M92-$D$2*'GMM Estimation AR2'!N92-$E$2*'GMM Estimation AR2'!O92-$F$2*'GMM Estimation AR2'!P92-$G$2</f>
        <v>3.2410490227928121E-2</v>
      </c>
      <c r="E89" s="2">
        <f>'GMM Estimation AR2'!Q92-$C$2*'GMM Estimation AR2'!R92-$D$2*'GMM Estimation AR2'!S92-$E$2*'GMM Estimation AR2'!T92-$F$2*'GMM Estimation AR2'!U92-$G$2</f>
        <v>7.6056270889604136E-2</v>
      </c>
      <c r="F89" s="2">
        <f>'GMM Estimation AR2'!V92-$C$2*'GMM Estimation AR2'!W92-$D$2*'GMM Estimation AR2'!X92-$E$2*'GMM Estimation AR2'!Y92-$F$2*'GMM Estimation AR2'!Z92-$G$2</f>
        <v>7.0669736963866817E-2</v>
      </c>
      <c r="G89" s="2"/>
    </row>
    <row r="90" spans="1:7">
      <c r="A90" t="str">
        <f>CPI!A96</f>
        <v>2011q3</v>
      </c>
      <c r="B90" s="2">
        <f>'GMM Estimation AR2'!B93-$C$2*'GMM Estimation AR2'!C93-$D$2*'GMM Estimation AR2'!D93-$E$2*'GMM Estimation AR2'!E93-$F$2*'GMM Estimation AR2'!F93-$G$2</f>
        <v>-5.929850214374259E-2</v>
      </c>
      <c r="C90" s="2">
        <f>'GMM Estimation AR2'!G93-$C$2*'GMM Estimation AR2'!H93-$D$2*'GMM Estimation AR2'!I93-$E$2*'GMM Estimation AR2'!J93-$F$2*'GMM Estimation AR2'!K93-$G$2</f>
        <v>-4.2239932359405083E-2</v>
      </c>
      <c r="D90" s="2">
        <f>'GMM Estimation AR2'!L93-$C$2*'GMM Estimation AR2'!M93-$D$2*'GMM Estimation AR2'!N93-$E$2*'GMM Estimation AR2'!O93-$F$2*'GMM Estimation AR2'!P93-$G$2</f>
        <v>2.7341420884050421E-3</v>
      </c>
      <c r="E90" s="2">
        <f>'GMM Estimation AR2'!Q93-$C$2*'GMM Estimation AR2'!R93-$D$2*'GMM Estimation AR2'!S93-$E$2*'GMM Estimation AR2'!T93-$F$2*'GMM Estimation AR2'!U93-$G$2</f>
        <v>6.0399466319705705E-2</v>
      </c>
      <c r="F90" s="2">
        <f>'GMM Estimation AR2'!V93-$C$2*'GMM Estimation AR2'!W93-$D$2*'GMM Estimation AR2'!X93-$E$2*'GMM Estimation AR2'!Y93-$F$2*'GMM Estimation AR2'!Z93-$G$2</f>
        <v>3.7700331761546704E-2</v>
      </c>
      <c r="G90" s="2"/>
    </row>
    <row r="91" spans="1:7">
      <c r="A91" t="str">
        <f>CPI!A97</f>
        <v>2011q4</v>
      </c>
      <c r="B91" s="2">
        <f>'GMM Estimation AR2'!B94-$C$2*'GMM Estimation AR2'!C94-$D$2*'GMM Estimation AR2'!D94-$E$2*'GMM Estimation AR2'!E94-$F$2*'GMM Estimation AR2'!F94-$G$2</f>
        <v>-0.21831361096078128</v>
      </c>
      <c r="C91" s="2">
        <f>'GMM Estimation AR2'!G94-$C$2*'GMM Estimation AR2'!H94-$D$2*'GMM Estimation AR2'!I94-$E$2*'GMM Estimation AR2'!J94-$F$2*'GMM Estimation AR2'!K94-$G$2</f>
        <v>-1.4430641892847637E-2</v>
      </c>
      <c r="D91" s="2">
        <f>'GMM Estimation AR2'!L94-$C$2*'GMM Estimation AR2'!M94-$D$2*'GMM Estimation AR2'!N94-$E$2*'GMM Estimation AR2'!O94-$F$2*'GMM Estimation AR2'!P94-$G$2</f>
        <v>-5.4780088327223003E-3</v>
      </c>
      <c r="E91" s="2">
        <f>'GMM Estimation AR2'!Q94-$C$2*'GMM Estimation AR2'!R94-$D$2*'GMM Estimation AR2'!S94-$E$2*'GMM Estimation AR2'!T94-$F$2*'GMM Estimation AR2'!U94-$G$2</f>
        <v>2.6757139887486278E-2</v>
      </c>
      <c r="F91" s="2">
        <f>'GMM Estimation AR2'!V94-$C$2*'GMM Estimation AR2'!W94-$D$2*'GMM Estimation AR2'!X94-$E$2*'GMM Estimation AR2'!Y94-$F$2*'GMM Estimation AR2'!Z94-$G$2</f>
        <v>3.1262397944125678E-2</v>
      </c>
      <c r="G91" s="2"/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F83"/>
  <sheetViews>
    <sheetView workbookViewId="0">
      <selection activeCell="B2" sqref="B2"/>
    </sheetView>
  </sheetViews>
  <sheetFormatPr defaultRowHeight="15"/>
  <sheetData>
    <row r="1" spans="1:6">
      <c r="A1" t="s">
        <v>98</v>
      </c>
      <c r="B1" t="s">
        <v>516</v>
      </c>
      <c r="C1" t="s">
        <v>517</v>
      </c>
      <c r="D1" t="s">
        <v>518</v>
      </c>
      <c r="E1" t="s">
        <v>519</v>
      </c>
      <c r="F1" t="s">
        <v>520</v>
      </c>
    </row>
    <row r="2" spans="1:6">
      <c r="A2" t="e">
        <f>#REF!</f>
        <v>#REF!</v>
      </c>
      <c r="B2" s="2">
        <f>'AR2 Residuals'!B6-'AR2 Residuals'!C6</f>
        <v>-0.16710574074706641</v>
      </c>
      <c r="C2" s="2">
        <f>'AR2 Residuals'!C6-'AR2 Residuals'!D6</f>
        <v>-0.1783325370590676</v>
      </c>
      <c r="D2" s="2">
        <f>'AR2 Residuals'!D6-'AR2 Residuals'!E6</f>
        <v>7.4783406567130339E-2</v>
      </c>
      <c r="E2" s="2">
        <f>'AR2 Residuals'!E6-'AR2 Residuals'!F6</f>
        <v>-2.6722768891931592E-2</v>
      </c>
      <c r="F2" s="2">
        <f>'AR2 Residuals'!F6</f>
        <v>-4.3784833759466832E-2</v>
      </c>
    </row>
    <row r="3" spans="1:6">
      <c r="A3" t="e">
        <f>#REF!</f>
        <v>#REF!</v>
      </c>
      <c r="B3" s="2">
        <f>'AR2 Residuals'!B7-'AR2 Residuals'!C7</f>
        <v>5.885041717520012E-2</v>
      </c>
      <c r="C3" s="2">
        <f>'AR2 Residuals'!C7-'AR2 Residuals'!D7</f>
        <v>-0.33252497051360008</v>
      </c>
      <c r="D3" s="2">
        <f>'AR2 Residuals'!D7-'AR2 Residuals'!E7</f>
        <v>-7.7397436537099629E-2</v>
      </c>
      <c r="E3" s="2">
        <f>'AR2 Residuals'!E7-'AR2 Residuals'!F7</f>
        <v>-3.7648152042499272E-2</v>
      </c>
      <c r="F3" s="2">
        <f>'AR2 Residuals'!F7</f>
        <v>8.3049299274799218E-2</v>
      </c>
    </row>
    <row r="4" spans="1:6">
      <c r="A4" t="e">
        <f>#REF!</f>
        <v>#REF!</v>
      </c>
      <c r="B4" s="2">
        <f>'AR2 Residuals'!B8-'AR2 Residuals'!C8</f>
        <v>-0.39090724660586673</v>
      </c>
      <c r="C4" s="2">
        <f>'AR2 Residuals'!C8-'AR2 Residuals'!D8</f>
        <v>-0.65238093577679979</v>
      </c>
      <c r="D4" s="2">
        <f>'AR2 Residuals'!D8-'AR2 Residuals'!E8</f>
        <v>-6.649607260196666E-2</v>
      </c>
      <c r="E4" s="2">
        <f>'AR2 Residuals'!E8-'AR2 Residuals'!F8</f>
        <v>-4.0825989835368837E-2</v>
      </c>
      <c r="F4" s="2">
        <f>'AR2 Residuals'!F8</f>
        <v>-1.3352378856131816E-2</v>
      </c>
    </row>
    <row r="5" spans="1:6">
      <c r="A5" t="e">
        <f>#REF!</f>
        <v>#REF!</v>
      </c>
      <c r="B5" s="2">
        <f>'AR2 Residuals'!B9-'AR2 Residuals'!C9</f>
        <v>-0.17403840344800003</v>
      </c>
      <c r="C5" s="2">
        <f>'AR2 Residuals'!C9-'AR2 Residuals'!D9</f>
        <v>-0.21384657521493322</v>
      </c>
      <c r="D5" s="2">
        <f>'AR2 Residuals'!D9-'AR2 Residuals'!E9</f>
        <v>0.65875960998449834</v>
      </c>
      <c r="E5" s="2">
        <f>'AR2 Residuals'!E9-'AR2 Residuals'!F9</f>
        <v>-4.5812544605967065E-2</v>
      </c>
      <c r="F5" s="2">
        <f>'AR2 Residuals'!F9</f>
        <v>0.12021058502146743</v>
      </c>
    </row>
    <row r="6" spans="1:6">
      <c r="A6" t="e">
        <f>#REF!</f>
        <v>#REF!</v>
      </c>
      <c r="B6" s="2">
        <f>'AR2 Residuals'!B10-'AR2 Residuals'!C10</f>
        <v>-0.23652022552626595</v>
      </c>
      <c r="C6" s="2">
        <f>'AR2 Residuals'!C10-'AR2 Residuals'!D10</f>
        <v>-2.78369593493345E-2</v>
      </c>
      <c r="D6" s="2">
        <f>'AR2 Residuals'!D10-'AR2 Residuals'!E10</f>
        <v>0.6320643381534008</v>
      </c>
      <c r="E6" s="2">
        <f>'AR2 Residuals'!E10-'AR2 Residuals'!F10</f>
        <v>-0.22964863434939975</v>
      </c>
      <c r="F6" s="2">
        <f>'AR2 Residuals'!F10</f>
        <v>6.1646055386000445E-2</v>
      </c>
    </row>
    <row r="7" spans="1:6">
      <c r="A7" t="e">
        <f>#REF!</f>
        <v>#REF!</v>
      </c>
      <c r="B7" s="2">
        <f>'AR2 Residuals'!B11-'AR2 Residuals'!C11</f>
        <v>-0.33888360229866676</v>
      </c>
      <c r="C7" s="2">
        <f>'AR2 Residuals'!C11-'AR2 Residuals'!D11</f>
        <v>-0.46138429360120181</v>
      </c>
      <c r="D7" s="2">
        <f>'AR2 Residuals'!D11-'AR2 Residuals'!E11</f>
        <v>0.12311832215543421</v>
      </c>
      <c r="E7" s="2">
        <f>'AR2 Residuals'!E11-'AR2 Residuals'!F11</f>
        <v>-0.10456721877663326</v>
      </c>
      <c r="F7" s="2">
        <f>'AR2 Residuals'!F11</f>
        <v>0.1919628108657323</v>
      </c>
    </row>
    <row r="8" spans="1:6">
      <c r="A8" t="e">
        <f>#REF!</f>
        <v>#REF!</v>
      </c>
      <c r="B8" s="2">
        <f>'AR2 Residuals'!B12-'AR2 Residuals'!C12</f>
        <v>0.13191769030600026</v>
      </c>
      <c r="C8" s="2">
        <f>'AR2 Residuals'!C12-'AR2 Residuals'!D12</f>
        <v>-0.79326693747973387</v>
      </c>
      <c r="D8" s="2">
        <f>'AR2 Residuals'!D12-'AR2 Residuals'!E12</f>
        <v>3.5450433493501909E-2</v>
      </c>
      <c r="E8" s="2">
        <f>'AR2 Residuals'!E12-'AR2 Residuals'!F12</f>
        <v>5.1098459152632447E-2</v>
      </c>
      <c r="F8" s="2">
        <f>'AR2 Residuals'!F12</f>
        <v>0.22550035977626709</v>
      </c>
    </row>
    <row r="9" spans="1:6">
      <c r="A9" t="e">
        <f>#REF!</f>
        <v>#REF!</v>
      </c>
      <c r="B9" s="2">
        <f>'AR2 Residuals'!B13-'AR2 Residuals'!C13</f>
        <v>-0.28024800015066692</v>
      </c>
      <c r="C9" s="2">
        <f>'AR2 Residuals'!C13-'AR2 Residuals'!D13</f>
        <v>0.13361849011773286</v>
      </c>
      <c r="D9" s="2">
        <f>'AR2 Residuals'!D13-'AR2 Residuals'!E13</f>
        <v>0.56676088608233388</v>
      </c>
      <c r="E9" s="2">
        <f>'AR2 Residuals'!E13-'AR2 Residuals'!F13</f>
        <v>-2.4820458173932081E-2</v>
      </c>
      <c r="F9" s="2">
        <f>'AR2 Residuals'!F13</f>
        <v>-9.297364026386816E-2</v>
      </c>
    </row>
    <row r="10" spans="1:6">
      <c r="A10" t="e">
        <f>#REF!</f>
        <v>#REF!</v>
      </c>
      <c r="B10" s="2">
        <f>'AR2 Residuals'!B14-'AR2 Residuals'!C14</f>
        <v>-0.35875952962426677</v>
      </c>
      <c r="C10" s="2">
        <f>'AR2 Residuals'!C14-'AR2 Residuals'!D14</f>
        <v>-0.20578303150226568</v>
      </c>
      <c r="D10" s="2">
        <f>'AR2 Residuals'!D14-'AR2 Residuals'!E14</f>
        <v>9.4034196272266377E-2</v>
      </c>
      <c r="E10" s="2">
        <f>'AR2 Residuals'!E14-'AR2 Residuals'!F14</f>
        <v>-8.996263346480049E-2</v>
      </c>
      <c r="F10" s="2">
        <f>'AR2 Residuals'!F14</f>
        <v>0.12497296929799991</v>
      </c>
    </row>
    <row r="11" spans="1:6">
      <c r="A11" t="e">
        <f>#REF!</f>
        <v>#REF!</v>
      </c>
      <c r="B11" s="2">
        <f>'AR2 Residuals'!B15-'AR2 Residuals'!C15</f>
        <v>0.23556643986053349</v>
      </c>
      <c r="C11" s="2">
        <f>'AR2 Residuals'!C15-'AR2 Residuals'!D15</f>
        <v>-0.11517160019093337</v>
      </c>
      <c r="D11" s="2">
        <f>'AR2 Residuals'!D15-'AR2 Residuals'!E15</f>
        <v>-6.6702934565933181E-2</v>
      </c>
      <c r="E11" s="2">
        <f>'AR2 Residuals'!E15-'AR2 Residuals'!F15</f>
        <v>9.1442968978867167E-2</v>
      </c>
      <c r="F11" s="2">
        <f>'AR2 Residuals'!F15</f>
        <v>2.9028910656533138E-2</v>
      </c>
    </row>
    <row r="12" spans="1:6">
      <c r="A12" t="e">
        <f>#REF!</f>
        <v>#REF!</v>
      </c>
      <c r="B12" s="2">
        <f>'AR2 Residuals'!B16-'AR2 Residuals'!C16</f>
        <v>-8.4308596551999682E-2</v>
      </c>
      <c r="C12" s="2">
        <f>'AR2 Residuals'!C16-'AR2 Residuals'!D16</f>
        <v>-6.5688729969199819E-2</v>
      </c>
      <c r="D12" s="2">
        <f>'AR2 Residuals'!D16-'AR2 Residuals'!E16</f>
        <v>-5.2001260012633388E-2</v>
      </c>
      <c r="E12" s="2">
        <f>'AR2 Residuals'!E16-'AR2 Residuals'!F16</f>
        <v>-0.14735758816856637</v>
      </c>
      <c r="F12" s="2">
        <f>'AR2 Residuals'!F16</f>
        <v>0.32855829184666613</v>
      </c>
    </row>
    <row r="13" spans="1:6">
      <c r="A13" t="e">
        <f>#REF!</f>
        <v>#REF!</v>
      </c>
      <c r="B13" s="2">
        <f>'AR2 Residuals'!B17-'AR2 Residuals'!C17</f>
        <v>-2.076880114933341E-2</v>
      </c>
      <c r="C13" s="2">
        <f>'AR2 Residuals'!C17-'AR2 Residuals'!D17</f>
        <v>-0.28407204700653349</v>
      </c>
      <c r="D13" s="2">
        <f>'AR2 Residuals'!D17-'AR2 Residuals'!E17</f>
        <v>0.15117836359036696</v>
      </c>
      <c r="E13" s="2">
        <f>'AR2 Residuals'!E17-'AR2 Residuals'!F17</f>
        <v>0.20206618856229941</v>
      </c>
      <c r="F13" s="2">
        <f>'AR2 Residuals'!F17</f>
        <v>-0.17286162959279944</v>
      </c>
    </row>
    <row r="14" spans="1:6">
      <c r="A14" t="e">
        <f>#REF!</f>
        <v>#REF!</v>
      </c>
      <c r="B14" s="2">
        <f>'AR2 Residuals'!B18-'AR2 Residuals'!C18</f>
        <v>1.1437612035600231E-2</v>
      </c>
      <c r="C14" s="2">
        <f>'AR2 Residuals'!C18-'AR2 Residuals'!D18</f>
        <v>4.2342243898800036E-2</v>
      </c>
      <c r="D14" s="2">
        <f>'AR2 Residuals'!D18-'AR2 Residuals'!E18</f>
        <v>-0.18179174708829932</v>
      </c>
      <c r="E14" s="2">
        <f>'AR2 Residuals'!E18-'AR2 Residuals'!F18</f>
        <v>3.9416735361632649E-2</v>
      </c>
      <c r="F14" s="2">
        <f>'AR2 Residuals'!F18</f>
        <v>7.6614279152667122E-2</v>
      </c>
    </row>
    <row r="15" spans="1:6">
      <c r="A15" t="e">
        <f>#REF!</f>
        <v>#REF!</v>
      </c>
      <c r="B15" s="2">
        <f>'AR2 Residuals'!B19-'AR2 Residuals'!C19</f>
        <v>-5.5092828677333061E-3</v>
      </c>
      <c r="C15" s="2">
        <f>'AR2 Residuals'!C19-'AR2 Residuals'!D19</f>
        <v>-5.6883038831733734E-2</v>
      </c>
      <c r="D15" s="2">
        <f>'AR2 Residuals'!D19-'AR2 Residuals'!E19</f>
        <v>-4.5624276753066351E-2</v>
      </c>
      <c r="E15" s="2">
        <f>'AR2 Residuals'!E19-'AR2 Residuals'!F19</f>
        <v>-2.768653624573425E-2</v>
      </c>
      <c r="F15" s="2">
        <f>'AR2 Residuals'!F19</f>
        <v>3.7070554042133844E-2</v>
      </c>
    </row>
    <row r="16" spans="1:6">
      <c r="A16" t="e">
        <f>#REF!</f>
        <v>#REF!</v>
      </c>
      <c r="B16" s="2">
        <f>'AR2 Residuals'!B20-'AR2 Residuals'!C20</f>
        <v>6.4344235263200045E-2</v>
      </c>
      <c r="C16" s="2">
        <f>'AR2 Residuals'!C20-'AR2 Residuals'!D20</f>
        <v>6.1371773841466026E-2</v>
      </c>
      <c r="D16" s="2">
        <f>'AR2 Residuals'!D20-'AR2 Residuals'!E20</f>
        <v>-5.6229196203766041E-2</v>
      </c>
      <c r="E16" s="2">
        <f>'AR2 Residuals'!E20-'AR2 Residuals'!F20</f>
        <v>-9.2673261597009948E-3</v>
      </c>
      <c r="F16" s="2">
        <f>'AR2 Residuals'!F20</f>
        <v>4.480432592040047E-2</v>
      </c>
    </row>
    <row r="17" spans="1:6">
      <c r="A17" t="e">
        <f>#REF!</f>
        <v>#REF!</v>
      </c>
      <c r="B17" s="2">
        <f>'AR2 Residuals'!B21-'AR2 Residuals'!C21</f>
        <v>0.23106709950066701</v>
      </c>
      <c r="C17" s="2">
        <f>'AR2 Residuals'!C21-'AR2 Residuals'!D21</f>
        <v>0.40261131458853328</v>
      </c>
      <c r="D17" s="2">
        <f>'AR2 Residuals'!D21-'AR2 Residuals'!E21</f>
        <v>-3.1827701180433668E-2</v>
      </c>
      <c r="E17" s="2">
        <f>'AR2 Residuals'!E21-'AR2 Residuals'!F21</f>
        <v>4.230568520216578E-2</v>
      </c>
      <c r="F17" s="2">
        <f>'AR2 Residuals'!F21</f>
        <v>-0.13589879250066572</v>
      </c>
    </row>
    <row r="18" spans="1:6">
      <c r="A18" t="e">
        <f>#REF!</f>
        <v>#REF!</v>
      </c>
      <c r="B18" s="2">
        <f>'AR2 Residuals'!B22-'AR2 Residuals'!C22</f>
        <v>-0.1644759369118664</v>
      </c>
      <c r="C18" s="2">
        <f>'AR2 Residuals'!C22-'AR2 Residuals'!D22</f>
        <v>0.15389302322053289</v>
      </c>
      <c r="D18" s="2">
        <f>'AR2 Residuals'!D22-'AR2 Residuals'!E22</f>
        <v>-0.14504784533946652</v>
      </c>
      <c r="E18" s="2">
        <f>'AR2 Residuals'!E22-'AR2 Residuals'!F22</f>
        <v>0.13412733087159989</v>
      </c>
      <c r="F18" s="2">
        <f>'AR2 Residuals'!F22</f>
        <v>-2.68739610591998E-2</v>
      </c>
    </row>
    <row r="19" spans="1:6">
      <c r="A19" t="e">
        <f>#REF!</f>
        <v>#REF!</v>
      </c>
      <c r="B19" s="2">
        <f>'AR2 Residuals'!B23-'AR2 Residuals'!C23</f>
        <v>6.5709801299999981E-2</v>
      </c>
      <c r="C19" s="2">
        <f>'AR2 Residuals'!C23-'AR2 Residuals'!D23</f>
        <v>0.17834769409866613</v>
      </c>
      <c r="D19" s="2">
        <f>'AR2 Residuals'!D23-'AR2 Residuals'!E23</f>
        <v>-8.0386331310399461E-2</v>
      </c>
      <c r="E19" s="2">
        <f>'AR2 Residuals'!E23-'AR2 Residuals'!F23</f>
        <v>0.10430253434053322</v>
      </c>
      <c r="F19" s="2">
        <f>'AR2 Residuals'!F23</f>
        <v>-4.5123941308533019E-2</v>
      </c>
    </row>
    <row r="20" spans="1:6">
      <c r="A20" t="e">
        <f>#REF!</f>
        <v>#REF!</v>
      </c>
      <c r="B20" s="2">
        <f>'AR2 Residuals'!B24-'AR2 Residuals'!C24</f>
        <v>-0.30078204200853276</v>
      </c>
      <c r="C20" s="2">
        <f>'AR2 Residuals'!C24-'AR2 Residuals'!D24</f>
        <v>0.39565053023800051</v>
      </c>
      <c r="D20" s="2">
        <f>'AR2 Residuals'!D24-'AR2 Residuals'!E24</f>
        <v>-0.31509502428423297</v>
      </c>
      <c r="E20" s="2">
        <f>'AR2 Residuals'!E24-'AR2 Residuals'!F24</f>
        <v>0.27442299543703325</v>
      </c>
      <c r="F20" s="2">
        <f>'AR2 Residuals'!F24</f>
        <v>-1.1126502351333431E-2</v>
      </c>
    </row>
    <row r="21" spans="1:6">
      <c r="A21" t="e">
        <f>#REF!</f>
        <v>#REF!</v>
      </c>
      <c r="B21" s="2">
        <f>'AR2 Residuals'!B25-'AR2 Residuals'!C25</f>
        <v>-6.9922439860533536E-2</v>
      </c>
      <c r="C21" s="2">
        <f>'AR2 Residuals'!C25-'AR2 Residuals'!D25</f>
        <v>-0.39898818259760094</v>
      </c>
      <c r="D21" s="2">
        <f>'AR2 Residuals'!D25-'AR2 Residuals'!E25</f>
        <v>0.11904273580696721</v>
      </c>
      <c r="E21" s="2">
        <f>'AR2 Residuals'!E25-'AR2 Residuals'!F25</f>
        <v>0.29294828326876676</v>
      </c>
      <c r="F21" s="2">
        <f>'AR2 Residuals'!F25</f>
        <v>-0.23098054297306625</v>
      </c>
    </row>
    <row r="22" spans="1:6">
      <c r="A22" t="e">
        <f>#REF!</f>
        <v>#REF!</v>
      </c>
      <c r="B22" s="2">
        <f>'AR2 Residuals'!B26-'AR2 Residuals'!C26</f>
        <v>4.8683548947466238E-2</v>
      </c>
      <c r="C22" s="2">
        <f>'AR2 Residuals'!C26-'AR2 Residuals'!D26</f>
        <v>-0.36120198341773163</v>
      </c>
      <c r="D22" s="2">
        <f>'AR2 Residuals'!D26-'AR2 Residuals'!E26</f>
        <v>-0.19344424169863356</v>
      </c>
      <c r="E22" s="2">
        <f>'AR2 Residuals'!E26-'AR2 Residuals'!F26</f>
        <v>0.13843354420903198</v>
      </c>
      <c r="F22" s="2">
        <f>'AR2 Residuals'!F26</f>
        <v>3.3755363630669916E-3</v>
      </c>
    </row>
    <row r="23" spans="1:6">
      <c r="A23" t="e">
        <f>#REF!</f>
        <v>#REF!</v>
      </c>
      <c r="B23" s="2">
        <f>'AR2 Residuals'!B27-'AR2 Residuals'!C27</f>
        <v>0.10290857562306692</v>
      </c>
      <c r="C23" s="2">
        <f>'AR2 Residuals'!C27-'AR2 Residuals'!D27</f>
        <v>0.31626590092040047</v>
      </c>
      <c r="D23" s="2">
        <f>'AR2 Residuals'!D27-'AR2 Residuals'!E27</f>
        <v>-0.32096239036020052</v>
      </c>
      <c r="E23" s="2">
        <f>'AR2 Residuals'!E27-'AR2 Residuals'!F27</f>
        <v>0.19354012463073222</v>
      </c>
      <c r="F23" s="2">
        <f>'AR2 Residuals'!F27</f>
        <v>-0.1602499700277325</v>
      </c>
    </row>
    <row r="24" spans="1:6">
      <c r="A24" t="e">
        <f>#REF!</f>
        <v>#REF!</v>
      </c>
      <c r="B24" s="2">
        <f>'AR2 Residuals'!B28-'AR2 Residuals'!C28</f>
        <v>-1.3897000000000048E-2</v>
      </c>
      <c r="C24" s="2">
        <f>'AR2 Residuals'!C28-'AR2 Residuals'!D28</f>
        <v>-0.16547376340946618</v>
      </c>
      <c r="D24" s="2">
        <f>'AR2 Residuals'!D28-'AR2 Residuals'!E28</f>
        <v>-0.15714178276756657</v>
      </c>
      <c r="E24" s="2">
        <f>'AR2 Residuals'!E28-'AR2 Residuals'!F28</f>
        <v>8.5842087157033786E-2</v>
      </c>
      <c r="F24" s="2">
        <f>'AR2 Residuals'!F28</f>
        <v>-8.9622085509334246E-2</v>
      </c>
    </row>
    <row r="25" spans="1:6">
      <c r="A25" t="e">
        <f>#REF!</f>
        <v>#REF!</v>
      </c>
      <c r="B25" s="2">
        <f>'AR2 Residuals'!B29-'AR2 Residuals'!C29</f>
        <v>-1.3755952244799752E-2</v>
      </c>
      <c r="C25" s="2">
        <f>'AR2 Residuals'!C29-'AR2 Residuals'!D29</f>
        <v>0.17742144980466515</v>
      </c>
      <c r="D25" s="2">
        <f>'AR2 Residuals'!D29-'AR2 Residuals'!E29</f>
        <v>-0.12278685496193117</v>
      </c>
      <c r="E25" s="2">
        <f>'AR2 Residuals'!E29-'AR2 Residuals'!F29</f>
        <v>7.9863155140643127E-3</v>
      </c>
      <c r="F25" s="2">
        <f>'AR2 Residuals'!F29</f>
        <v>1.4506910752534144E-2</v>
      </c>
    </row>
    <row r="26" spans="1:6">
      <c r="A26" t="e">
        <f>#REF!</f>
        <v>#REF!</v>
      </c>
      <c r="B26" s="2">
        <f>'AR2 Residuals'!B30-'AR2 Residuals'!C30</f>
        <v>-3.3567638560533353E-2</v>
      </c>
      <c r="C26" s="2">
        <f>'AR2 Residuals'!C30-'AR2 Residuals'!D30</f>
        <v>8.0266941619066445E-2</v>
      </c>
      <c r="D26" s="2">
        <f>'AR2 Residuals'!D30-'AR2 Residuals'!E30</f>
        <v>0.12183095349920095</v>
      </c>
      <c r="E26" s="2">
        <f>'AR2 Residuals'!E30-'AR2 Residuals'!F30</f>
        <v>-0.1368484764336009</v>
      </c>
      <c r="F26" s="2">
        <f>'AR2 Residuals'!F30</f>
        <v>1.3099220988800578E-2</v>
      </c>
    </row>
    <row r="27" spans="1:6">
      <c r="A27" t="e">
        <f>#REF!</f>
        <v>#REF!</v>
      </c>
      <c r="B27" s="2">
        <f>'AR2 Residuals'!B31-'AR2 Residuals'!C31</f>
        <v>-4.4627397701332755E-2</v>
      </c>
      <c r="C27" s="2">
        <f>'AR2 Residuals'!C31-'AR2 Residuals'!D31</f>
        <v>-0.12434719118946655</v>
      </c>
      <c r="D27" s="2">
        <f>'AR2 Residuals'!D31-'AR2 Residuals'!E31</f>
        <v>-4.1207006685899772E-2</v>
      </c>
      <c r="E27" s="2">
        <f>'AR2 Residuals'!E31-'AR2 Residuals'!F31</f>
        <v>7.2807354971498761E-2</v>
      </c>
      <c r="F27" s="2">
        <f>'AR2 Residuals'!F31</f>
        <v>3.7346294963200147E-2</v>
      </c>
    </row>
    <row r="28" spans="1:6">
      <c r="A28" t="e">
        <f>#REF!</f>
        <v>#REF!</v>
      </c>
      <c r="B28" s="2">
        <f>'AR2 Residuals'!B32-'AR2 Residuals'!C32</f>
        <v>-3.340096358746647E-2</v>
      </c>
      <c r="C28" s="2">
        <f>'AR2 Residuals'!C32-'AR2 Residuals'!D32</f>
        <v>-9.2133939666933895E-2</v>
      </c>
      <c r="D28" s="2">
        <f>'AR2 Residuals'!D32-'AR2 Residuals'!E32</f>
        <v>8.8123173556664991E-2</v>
      </c>
      <c r="E28" s="2">
        <f>'AR2 Residuals'!E32-'AR2 Residuals'!F32</f>
        <v>3.3204808831995836E-3</v>
      </c>
      <c r="F28" s="2">
        <f>'AR2 Residuals'!F32</f>
        <v>-1.5712105466398382E-2</v>
      </c>
    </row>
    <row r="29" spans="1:6">
      <c r="A29" t="e">
        <f>#REF!</f>
        <v>#REF!</v>
      </c>
      <c r="B29" s="2">
        <f>'AR2 Residuals'!B33-'AR2 Residuals'!C33</f>
        <v>-4.8641469545334659E-3</v>
      </c>
      <c r="C29" s="2">
        <f>'AR2 Residuals'!C33-'AR2 Residuals'!D33</f>
        <v>0.32745530810880003</v>
      </c>
      <c r="D29" s="2">
        <f>'AR2 Residuals'!D33-'AR2 Residuals'!E33</f>
        <v>-0.14731655132736585</v>
      </c>
      <c r="E29" s="2">
        <f>'AR2 Residuals'!E33-'AR2 Residuals'!F33</f>
        <v>2.1495647310701138E-2</v>
      </c>
      <c r="F29" s="2">
        <f>'AR2 Residuals'!F33</f>
        <v>6.5045839920399154E-2</v>
      </c>
    </row>
    <row r="30" spans="1:6">
      <c r="A30" t="e">
        <f>#REF!</f>
        <v>#REF!</v>
      </c>
      <c r="B30" s="2">
        <f>'AR2 Residuals'!B34-'AR2 Residuals'!C34</f>
        <v>-8.0982044466666736E-3</v>
      </c>
      <c r="C30" s="2">
        <f>'AR2 Residuals'!C34-'AR2 Residuals'!D34</f>
        <v>-0.11754472906706626</v>
      </c>
      <c r="D30" s="2">
        <f>'AR2 Residuals'!D34-'AR2 Residuals'!E34</f>
        <v>-8.3636905445534371E-2</v>
      </c>
      <c r="E30" s="2">
        <f>'AR2 Residuals'!E34-'AR2 Residuals'!F34</f>
        <v>0.11011842732473187</v>
      </c>
      <c r="F30" s="2">
        <f>'AR2 Residuals'!F34</f>
        <v>-2.1605010738131855E-2</v>
      </c>
    </row>
    <row r="31" spans="1:6">
      <c r="A31" t="e">
        <f>#REF!</f>
        <v>#REF!</v>
      </c>
      <c r="B31" s="2">
        <f>'AR2 Residuals'!B35-'AR2 Residuals'!C35</f>
        <v>5.3624030816533275E-2</v>
      </c>
      <c r="C31" s="2">
        <f>'AR2 Residuals'!C35-'AR2 Residuals'!D35</f>
        <v>-2.8010005299599627E-2</v>
      </c>
      <c r="D31" s="2">
        <f>'AR2 Residuals'!D35-'AR2 Residuals'!E35</f>
        <v>-0.10675078431650291</v>
      </c>
      <c r="E31" s="2">
        <f>'AR2 Residuals'!E35-'AR2 Residuals'!F35</f>
        <v>0.13094371964023566</v>
      </c>
      <c r="F31" s="2">
        <f>'AR2 Residuals'!F35</f>
        <v>4.2537280026662821E-3</v>
      </c>
    </row>
    <row r="32" spans="1:6">
      <c r="A32" t="e">
        <f>#REF!</f>
        <v>#REF!</v>
      </c>
      <c r="B32" s="2">
        <f>'AR2 Residuals'!B36-'AR2 Residuals'!C36</f>
        <v>8.8730728250673851E-3</v>
      </c>
      <c r="C32" s="2">
        <f>'AR2 Residuals'!C36-'AR2 Residuals'!D36</f>
        <v>0.10020977549559887</v>
      </c>
      <c r="D32" s="2">
        <f>'AR2 Residuals'!D36-'AR2 Residuals'!E36</f>
        <v>-6.9066954824097943E-2</v>
      </c>
      <c r="E32" s="2">
        <f>'AR2 Residuals'!E36-'AR2 Residuals'!F36</f>
        <v>2.4517660755299098E-2</v>
      </c>
      <c r="F32" s="2">
        <f>'AR2 Residuals'!F36</f>
        <v>-3.0137771527600318E-2</v>
      </c>
    </row>
    <row r="33" spans="1:6">
      <c r="A33" t="e">
        <f>#REF!</f>
        <v>#REF!</v>
      </c>
      <c r="B33" s="2">
        <f>'AR2 Residuals'!B37-'AR2 Residuals'!C37</f>
        <v>-3.4694957840800011E-2</v>
      </c>
      <c r="C33" s="2">
        <f>'AR2 Residuals'!C37-'AR2 Residuals'!D37</f>
        <v>6.4383713758399047E-2</v>
      </c>
      <c r="D33" s="2">
        <f>'AR2 Residuals'!D37-'AR2 Residuals'!E37</f>
        <v>-9.6898572663966939E-2</v>
      </c>
      <c r="E33" s="2">
        <f>'AR2 Residuals'!E37-'AR2 Residuals'!F37</f>
        <v>5.368138651383457E-2</v>
      </c>
      <c r="F33" s="2">
        <f>'AR2 Residuals'!F37</f>
        <v>7.8585710561866542E-2</v>
      </c>
    </row>
    <row r="34" spans="1:6">
      <c r="A34" t="e">
        <f>#REF!</f>
        <v>#REF!</v>
      </c>
      <c r="B34" s="2">
        <f>'AR2 Residuals'!B38-'AR2 Residuals'!C38</f>
        <v>3.2343476122400433E-2</v>
      </c>
      <c r="C34" s="2">
        <f>'AR2 Residuals'!C38-'AR2 Residuals'!D38</f>
        <v>3.3985915430798486E-2</v>
      </c>
      <c r="D34" s="2">
        <f>'AR2 Residuals'!D38-'AR2 Residuals'!E38</f>
        <v>8.6602639916679991E-3</v>
      </c>
      <c r="E34" s="2">
        <f>'AR2 Residuals'!E38-'AR2 Residuals'!F38</f>
        <v>6.2679632896866594E-2</v>
      </c>
      <c r="F34" s="2">
        <f>'AR2 Residuals'!F38</f>
        <v>-5.8504910987467393E-2</v>
      </c>
    </row>
    <row r="35" spans="1:6">
      <c r="A35" t="e">
        <f>#REF!</f>
        <v>#REF!</v>
      </c>
      <c r="B35" s="2">
        <f>'AR2 Residuals'!B39-'AR2 Residuals'!C39</f>
        <v>-0.16195828286773267</v>
      </c>
      <c r="C35" s="2">
        <f>'AR2 Residuals'!C39-'AR2 Residuals'!D39</f>
        <v>-0.33287343294400107</v>
      </c>
      <c r="D35" s="2">
        <f>'AR2 Residuals'!D39-'AR2 Residuals'!E39</f>
        <v>-9.8949763143701075E-2</v>
      </c>
      <c r="E35" s="2">
        <f>'AR2 Residuals'!E39-'AR2 Residuals'!F39</f>
        <v>2.1776602760634922E-2</v>
      </c>
      <c r="F35" s="2">
        <f>'AR2 Residuals'!F39</f>
        <v>4.4053599429066073E-2</v>
      </c>
    </row>
    <row r="36" spans="1:6">
      <c r="A36" t="e">
        <f>#REF!</f>
        <v>#REF!</v>
      </c>
      <c r="B36" s="2">
        <f>'AR2 Residuals'!B40-'AR2 Residuals'!C40</f>
        <v>-1.9240782703998094E-3</v>
      </c>
      <c r="C36" s="2">
        <f>'AR2 Residuals'!C40-'AR2 Residuals'!D40</f>
        <v>0.31923307232133125</v>
      </c>
      <c r="D36" s="2">
        <f>'AR2 Residuals'!D40-'AR2 Residuals'!E40</f>
        <v>-4.4225970850432589E-2</v>
      </c>
      <c r="E36" s="2">
        <f>'AR2 Residuals'!E40-'AR2 Residuals'!F40</f>
        <v>-5.4571199585699892E-2</v>
      </c>
      <c r="F36" s="2">
        <f>'AR2 Residuals'!F40</f>
        <v>-1.6244479701199674E-2</v>
      </c>
    </row>
    <row r="37" spans="1:6">
      <c r="A37" t="e">
        <f>#REF!</f>
        <v>#REF!</v>
      </c>
      <c r="B37" s="2">
        <f>'AR2 Residuals'!B41-'AR2 Residuals'!C41</f>
        <v>-6.4468208587599926E-2</v>
      </c>
      <c r="C37" s="2">
        <f>'AR2 Residuals'!C41-'AR2 Residuals'!D41</f>
        <v>1.1848532486799401E-2</v>
      </c>
      <c r="D37" s="2">
        <f>'AR2 Residuals'!D41-'AR2 Residuals'!E41</f>
        <v>0.19097400360460126</v>
      </c>
      <c r="E37" s="2">
        <f>'AR2 Residuals'!E41-'AR2 Residuals'!F41</f>
        <v>-0.10677143038606793</v>
      </c>
      <c r="F37" s="2">
        <f>'AR2 Residuals'!F41</f>
        <v>6.7598302847467276E-2</v>
      </c>
    </row>
    <row r="38" spans="1:6">
      <c r="A38" t="e">
        <f>#REF!</f>
        <v>#REF!</v>
      </c>
      <c r="B38" s="2">
        <f>'AR2 Residuals'!B42-'AR2 Residuals'!C42</f>
        <v>4.594772272826686E-2</v>
      </c>
      <c r="C38" s="2">
        <f>'AR2 Residuals'!C42-'AR2 Residuals'!D42</f>
        <v>0.21751977351080048</v>
      </c>
      <c r="D38" s="2">
        <f>'AR2 Residuals'!D42-'AR2 Residuals'!E42</f>
        <v>4.0100526838066169E-2</v>
      </c>
      <c r="E38" s="2">
        <f>'AR2 Residuals'!E42-'AR2 Residuals'!F42</f>
        <v>-9.3858829478599776E-2</v>
      </c>
      <c r="F38" s="2">
        <f>'AR2 Residuals'!F42</f>
        <v>3.2352795191600184E-2</v>
      </c>
    </row>
    <row r="39" spans="1:6">
      <c r="A39" t="e">
        <f>#REF!</f>
        <v>#REF!</v>
      </c>
      <c r="B39" s="2">
        <f>'AR2 Residuals'!B43-'AR2 Residuals'!C43</f>
        <v>-3.4774632964533314E-2</v>
      </c>
      <c r="C39" s="2">
        <f>'AR2 Residuals'!C43-'AR2 Residuals'!D43</f>
        <v>7.4667552236000412E-2</v>
      </c>
      <c r="D39" s="2">
        <f>'AR2 Residuals'!D43-'AR2 Residuals'!E43</f>
        <v>-9.9980432969400235E-2</v>
      </c>
      <c r="E39" s="2">
        <f>'AR2 Residuals'!E43-'AR2 Residuals'!F43</f>
        <v>3.0040025687533889E-2</v>
      </c>
      <c r="F39" s="2">
        <f>'AR2 Residuals'!F43</f>
        <v>7.4992664126664194E-3</v>
      </c>
    </row>
    <row r="40" spans="1:6">
      <c r="A40" t="e">
        <f>#REF!</f>
        <v>#REF!</v>
      </c>
      <c r="B40" s="2">
        <f>'AR2 Residuals'!B44-'AR2 Residuals'!C44</f>
        <v>-4.839344944679945E-2</v>
      </c>
      <c r="C40" s="2">
        <f>'AR2 Residuals'!C44-'AR2 Residuals'!D44</f>
        <v>-1.7911071333753803E-5</v>
      </c>
      <c r="D40" s="2">
        <f>'AR2 Residuals'!D44-'AR2 Residuals'!E44</f>
        <v>-3.8296000248732975E-2</v>
      </c>
      <c r="E40" s="2">
        <f>'AR2 Residuals'!E44-'AR2 Residuals'!F44</f>
        <v>6.0547568151800291E-2</v>
      </c>
      <c r="F40" s="2">
        <f>'AR2 Residuals'!F44</f>
        <v>0.14053325843039977</v>
      </c>
    </row>
    <row r="41" spans="1:6">
      <c r="A41" t="e">
        <f>#REF!</f>
        <v>#REF!</v>
      </c>
      <c r="B41" s="2">
        <f>'AR2 Residuals'!B45-'AR2 Residuals'!C45</f>
        <v>9.0208267534799769E-2</v>
      </c>
      <c r="C41" s="2">
        <f>'AR2 Residuals'!C45-'AR2 Residuals'!D45</f>
        <v>0.14724897022800054</v>
      </c>
      <c r="D41" s="2">
        <f>'AR2 Residuals'!D45-'AR2 Residuals'!E45</f>
        <v>0.29236006688486665</v>
      </c>
      <c r="E41" s="2">
        <f>'AR2 Residuals'!E45-'AR2 Residuals'!F45</f>
        <v>-0.10724859147246624</v>
      </c>
      <c r="F41" s="2">
        <f>'AR2 Residuals'!F45</f>
        <v>-0.14405534078013377</v>
      </c>
    </row>
    <row r="42" spans="1:6">
      <c r="A42" t="e">
        <f>#REF!</f>
        <v>#REF!</v>
      </c>
      <c r="B42" s="2">
        <f>'AR2 Residuals'!B46-'AR2 Residuals'!C46</f>
        <v>-6.1304915982933819E-2</v>
      </c>
      <c r="C42" s="2">
        <f>'AR2 Residuals'!C46-'AR2 Residuals'!D46</f>
        <v>-0.11430424746226597</v>
      </c>
      <c r="D42" s="2">
        <f>'AR2 Residuals'!D46-'AR2 Residuals'!E46</f>
        <v>-0.11326335057959962</v>
      </c>
      <c r="E42" s="2">
        <f>'AR2 Residuals'!E46-'AR2 Residuals'!F46</f>
        <v>-8.9880793227733291E-2</v>
      </c>
      <c r="F42" s="2">
        <f>'AR2 Residuals'!F46</f>
        <v>0.22059974914093283</v>
      </c>
    </row>
    <row r="43" spans="1:6">
      <c r="A43" t="e">
        <f>#REF!</f>
        <v>#REF!</v>
      </c>
      <c r="B43" s="2">
        <f>'AR2 Residuals'!B47-'AR2 Residuals'!C47</f>
        <v>3.1297078421066493E-2</v>
      </c>
      <c r="C43" s="2">
        <f>'AR2 Residuals'!C47-'AR2 Residuals'!D47</f>
        <v>-0.17735123661453028</v>
      </c>
      <c r="D43" s="2">
        <f>'AR2 Residuals'!D47-'AR2 Residuals'!E47</f>
        <v>-0.13839910748190054</v>
      </c>
      <c r="E43" s="2">
        <f>'AR2 Residuals'!E47-'AR2 Residuals'!F47</f>
        <v>9.5809813831766455E-2</v>
      </c>
      <c r="F43" s="2">
        <f>'AR2 Residuals'!F47</f>
        <v>2.4726728807332302E-2</v>
      </c>
    </row>
    <row r="44" spans="1:6">
      <c r="A44" t="e">
        <f>#REF!</f>
        <v>#REF!</v>
      </c>
      <c r="B44" s="2">
        <f>'AR2 Residuals'!B48-'AR2 Residuals'!C48</f>
        <v>-0.62059727167573331</v>
      </c>
      <c r="C44" s="2">
        <f>'AR2 Residuals'!C48-'AR2 Residuals'!D48</f>
        <v>-0.2649617548536003</v>
      </c>
      <c r="D44" s="2">
        <f>'AR2 Residuals'!D48-'AR2 Residuals'!E48</f>
        <v>-2.0467779573700773E-2</v>
      </c>
      <c r="E44" s="2">
        <f>'AR2 Residuals'!E48-'AR2 Residuals'!F48</f>
        <v>2.8473165586099691E-2</v>
      </c>
      <c r="F44" s="2">
        <f>'AR2 Residuals'!F48</f>
        <v>-1.5291149541999713E-2</v>
      </c>
    </row>
    <row r="45" spans="1:6">
      <c r="A45" t="e">
        <f>#REF!</f>
        <v>#REF!</v>
      </c>
      <c r="B45" s="2">
        <f>'AR2 Residuals'!B49-'AR2 Residuals'!C49</f>
        <v>-0.36798973246519956</v>
      </c>
      <c r="C45" s="2">
        <f>'AR2 Residuals'!C49-'AR2 Residuals'!D49</f>
        <v>-8.5765234499599441E-2</v>
      </c>
      <c r="D45" s="2">
        <f>'AR2 Residuals'!D49-'AR2 Residuals'!E49</f>
        <v>-0.17355260185666721</v>
      </c>
      <c r="E45" s="2">
        <f>'AR2 Residuals'!E49-'AR2 Residuals'!F49</f>
        <v>-0.10227315730826689</v>
      </c>
      <c r="F45" s="2">
        <f>'AR2 Residuals'!F49</f>
        <v>5.6926134475066295E-2</v>
      </c>
    </row>
    <row r="46" spans="1:6">
      <c r="A46" t="e">
        <f>#REF!</f>
        <v>#REF!</v>
      </c>
      <c r="B46" s="2">
        <f>'AR2 Residuals'!B50-'AR2 Residuals'!C50</f>
        <v>-6.4955074430800064E-2</v>
      </c>
      <c r="C46" s="2">
        <f>'AR2 Residuals'!C50-'AR2 Residuals'!D50</f>
        <v>1.0817423764532041E-2</v>
      </c>
      <c r="D46" s="2">
        <f>'AR2 Residuals'!D50-'AR2 Residuals'!E50</f>
        <v>5.3688669898199592E-2</v>
      </c>
      <c r="E46" s="2">
        <f>'AR2 Residuals'!E50-'AR2 Residuals'!F50</f>
        <v>5.3683149022001886E-3</v>
      </c>
      <c r="F46" s="2">
        <f>'AR2 Residuals'!F50</f>
        <v>3.9106651096801073E-2</v>
      </c>
    </row>
    <row r="47" spans="1:6">
      <c r="A47" t="e">
        <f>#REF!</f>
        <v>#REF!</v>
      </c>
      <c r="B47" s="2">
        <f>'AR2 Residuals'!B51-'AR2 Residuals'!C51</f>
        <v>-0.18535513751893329</v>
      </c>
      <c r="C47" s="2">
        <f>'AR2 Residuals'!C51-'AR2 Residuals'!D51</f>
        <v>-0.84971024035693388</v>
      </c>
      <c r="D47" s="2">
        <f>'AR2 Residuals'!D51-'AR2 Residuals'!E51</f>
        <v>7.9587741415233726E-2</v>
      </c>
      <c r="E47" s="2">
        <f>'AR2 Residuals'!E51-'AR2 Residuals'!F51</f>
        <v>0.11522037432396652</v>
      </c>
      <c r="F47" s="2">
        <f>'AR2 Residuals'!F51</f>
        <v>7.444592233173293E-2</v>
      </c>
    </row>
    <row r="48" spans="1:6">
      <c r="A48" t="e">
        <f>#REF!</f>
        <v>#REF!</v>
      </c>
      <c r="B48" s="2">
        <f>'AR2 Residuals'!B52-'AR2 Residuals'!C52</f>
        <v>2.5250524028266552E-2</v>
      </c>
      <c r="C48" s="2">
        <f>'AR2 Residuals'!C52-'AR2 Residuals'!D52</f>
        <v>0.12523020730533313</v>
      </c>
      <c r="D48" s="2">
        <f>'AR2 Residuals'!D52-'AR2 Residuals'!E52</f>
        <v>0.13292852389876625</v>
      </c>
      <c r="E48" s="2">
        <f>'AR2 Residuals'!E52-'AR2 Residuals'!F52</f>
        <v>0.17561844794656661</v>
      </c>
      <c r="F48" s="2">
        <f>'AR2 Residuals'!F52</f>
        <v>9.0059960172533884E-2</v>
      </c>
    </row>
    <row r="49" spans="1:6">
      <c r="A49" t="e">
        <f>#REF!</f>
        <v>#REF!</v>
      </c>
      <c r="B49" s="2">
        <f>'AR2 Residuals'!B53-'AR2 Residuals'!C53</f>
        <v>-0.1372370939046666</v>
      </c>
      <c r="C49" s="2">
        <f>'AR2 Residuals'!C53-'AR2 Residuals'!D53</f>
        <v>8.8485870650668597E-3</v>
      </c>
      <c r="D49" s="2">
        <f>'AR2 Residuals'!D53-'AR2 Residuals'!E53</f>
        <v>9.085284473565991E-3</v>
      </c>
      <c r="E49" s="2">
        <f>'AR2 Residuals'!E53-'AR2 Residuals'!F53</f>
        <v>0.13120732370243338</v>
      </c>
      <c r="F49" s="2">
        <f>'AR2 Residuals'!F53</f>
        <v>0.17090382346986693</v>
      </c>
    </row>
    <row r="50" spans="1:6">
      <c r="A50" t="e">
        <f>#REF!</f>
        <v>#REF!</v>
      </c>
      <c r="B50" s="2">
        <f>'AR2 Residuals'!B54-'AR2 Residuals'!C54</f>
        <v>1.7439156842133152E-2</v>
      </c>
      <c r="C50" s="2">
        <f>'AR2 Residuals'!C54-'AR2 Residuals'!D54</f>
        <v>-0.42833088476533354</v>
      </c>
      <c r="D50" s="2">
        <f>'AR2 Residuals'!D54-'AR2 Residuals'!E54</f>
        <v>2.7050434123233214E-2</v>
      </c>
      <c r="E50" s="2">
        <f>'AR2 Residuals'!E54-'AR2 Residuals'!F54</f>
        <v>0.1541501424001005</v>
      </c>
      <c r="F50" s="2">
        <f>'AR2 Residuals'!F54</f>
        <v>9.1290472975199724E-2</v>
      </c>
    </row>
    <row r="51" spans="1:6">
      <c r="A51" t="e">
        <f>#REF!</f>
        <v>#REF!</v>
      </c>
      <c r="B51" s="2">
        <f>'AR2 Residuals'!B55-'AR2 Residuals'!C55</f>
        <v>-8.1999198850666588E-2</v>
      </c>
      <c r="C51" s="2">
        <f>'AR2 Residuals'!C55-'AR2 Residuals'!D55</f>
        <v>-0.17254003772879983</v>
      </c>
      <c r="D51" s="2">
        <f>'AR2 Residuals'!D55-'AR2 Residuals'!E55</f>
        <v>-0.43254213014220011</v>
      </c>
      <c r="E51" s="2">
        <f>'AR2 Residuals'!E55-'AR2 Residuals'!F55</f>
        <v>5.6776241563400442E-2</v>
      </c>
      <c r="F51" s="2">
        <f>'AR2 Residuals'!F55</f>
        <v>0.28486333936799946</v>
      </c>
    </row>
    <row r="52" spans="1:6">
      <c r="A52" t="e">
        <f>#REF!</f>
        <v>#REF!</v>
      </c>
      <c r="B52" s="2">
        <f>'AR2 Residuals'!B56-'AR2 Residuals'!C56</f>
        <v>-8.7562505961332193E-3</v>
      </c>
      <c r="C52" s="2">
        <f>'AR2 Residuals'!C56-'AR2 Residuals'!D56</f>
        <v>-1.7103350791866978E-2</v>
      </c>
      <c r="D52" s="2">
        <f>'AR2 Residuals'!D56-'AR2 Residuals'!E56</f>
        <v>-0.21371598820669979</v>
      </c>
      <c r="E52" s="2">
        <f>'AR2 Residuals'!E56-'AR2 Residuals'!F56</f>
        <v>6.1450901800033514E-2</v>
      </c>
      <c r="F52" s="2">
        <f>'AR2 Residuals'!F56</f>
        <v>9.219955464666571E-3</v>
      </c>
    </row>
    <row r="53" spans="1:6">
      <c r="A53" t="e">
        <f>#REF!</f>
        <v>#REF!</v>
      </c>
      <c r="B53" s="2">
        <f>'AR2 Residuals'!B57-'AR2 Residuals'!C57</f>
        <v>0.19996076313106673</v>
      </c>
      <c r="C53" s="2">
        <f>'AR2 Residuals'!C57-'AR2 Residuals'!D57</f>
        <v>-0.16622302665533356</v>
      </c>
      <c r="D53" s="2">
        <f>'AR2 Residuals'!D57-'AR2 Residuals'!E57</f>
        <v>5.6752658857966737E-2</v>
      </c>
      <c r="E53" s="2">
        <f>'AR2 Residuals'!E57-'AR2 Residuals'!F57</f>
        <v>-0.32126471607023288</v>
      </c>
      <c r="F53" s="2">
        <f>'AR2 Residuals'!F57</f>
        <v>0.31655721757253297</v>
      </c>
    </row>
    <row r="54" spans="1:6">
      <c r="A54" t="e">
        <f>#REF!</f>
        <v>#REF!</v>
      </c>
      <c r="B54" s="2">
        <f>'AR2 Residuals'!B58-'AR2 Residuals'!C58</f>
        <v>2.2831984017066764E-2</v>
      </c>
      <c r="C54" s="2">
        <f>'AR2 Residuals'!C58-'AR2 Residuals'!D58</f>
        <v>-0.12166708758360022</v>
      </c>
      <c r="D54" s="2">
        <f>'AR2 Residuals'!D58-'AR2 Residuals'!E58</f>
        <v>-4.1260547569699907E-2</v>
      </c>
      <c r="E54" s="2">
        <f>'AR2 Residuals'!E58-'AR2 Residuals'!F58</f>
        <v>-8.7233097024299766E-2</v>
      </c>
      <c r="F54" s="2">
        <f>'AR2 Residuals'!F58</f>
        <v>2.0490284115999804E-2</v>
      </c>
    </row>
    <row r="55" spans="1:6">
      <c r="A55" t="e">
        <f>#REF!</f>
        <v>#REF!</v>
      </c>
      <c r="B55" s="2">
        <f>'AR2 Residuals'!B59-'AR2 Residuals'!C59</f>
        <v>3.3341197851999849E-2</v>
      </c>
      <c r="C55" s="2">
        <f>'AR2 Residuals'!C59-'AR2 Residuals'!D59</f>
        <v>-2.9615385105466602E-2</v>
      </c>
      <c r="D55" s="2">
        <f>'AR2 Residuals'!D59-'AR2 Residuals'!E59</f>
        <v>0.10719638597880016</v>
      </c>
      <c r="E55" s="2">
        <f>'AR2 Residuals'!E59-'AR2 Residuals'!F59</f>
        <v>-3.1935388143067067E-2</v>
      </c>
      <c r="F55" s="2">
        <f>'AR2 Residuals'!F59</f>
        <v>1.1501280198267058E-2</v>
      </c>
    </row>
    <row r="56" spans="1:6">
      <c r="A56" t="e">
        <f>#REF!</f>
        <v>#REF!</v>
      </c>
      <c r="B56" s="2">
        <f>'AR2 Residuals'!B60-'AR2 Residuals'!C60</f>
        <v>-6.6242607937599896E-2</v>
      </c>
      <c r="C56" s="2">
        <f>'AR2 Residuals'!C60-'AR2 Residuals'!D60</f>
        <v>-9.2380763658666959E-3</v>
      </c>
      <c r="D56" s="2">
        <f>'AR2 Residuals'!D60-'AR2 Residuals'!E60</f>
        <v>-5.2434145645667701E-3</v>
      </c>
      <c r="E56" s="2">
        <f>'AR2 Residuals'!E60-'AR2 Residuals'!F60</f>
        <v>-7.3935907073166635E-2</v>
      </c>
      <c r="F56" s="2">
        <f>'AR2 Residuals'!F60</f>
        <v>3.2785300168666834E-2</v>
      </c>
    </row>
    <row r="57" spans="1:6">
      <c r="A57" t="e">
        <f>#REF!</f>
        <v>#REF!</v>
      </c>
      <c r="B57" s="2">
        <f>'AR2 Residuals'!B61-'AR2 Residuals'!C61</f>
        <v>-0.10332401552653331</v>
      </c>
      <c r="C57" s="2">
        <f>'AR2 Residuals'!C61-'AR2 Residuals'!D61</f>
        <v>-0.12984704442680006</v>
      </c>
      <c r="D57" s="2">
        <f>'AR2 Residuals'!D61-'AR2 Residuals'!E61</f>
        <v>7.8442721066100035E-2</v>
      </c>
      <c r="E57" s="2">
        <f>'AR2 Residuals'!E61-'AR2 Residuals'!F61</f>
        <v>-5.8989808075700201E-2</v>
      </c>
      <c r="F57" s="2">
        <f>'AR2 Residuals'!F61</f>
        <v>-3.0367784068799739E-2</v>
      </c>
    </row>
    <row r="58" spans="1:6">
      <c r="A58" t="e">
        <f>#REF!</f>
        <v>#REF!</v>
      </c>
      <c r="B58" s="2">
        <f>'AR2 Residuals'!B62-'AR2 Residuals'!C62</f>
        <v>-1.9298000000000037E-2</v>
      </c>
      <c r="C58" s="2">
        <f>'AR2 Residuals'!C62-'AR2 Residuals'!D62</f>
        <v>0.25198240183800008</v>
      </c>
      <c r="D58" s="2">
        <f>'AR2 Residuals'!D62-'AR2 Residuals'!E62</f>
        <v>-7.6617469347599942E-2</v>
      </c>
      <c r="E58" s="2">
        <f>'AR2 Residuals'!E62-'AR2 Residuals'!F62</f>
        <v>-1.3290733699733381E-2</v>
      </c>
      <c r="F58" s="2">
        <f>'AR2 Residuals'!F62</f>
        <v>3.8142915821333404E-2</v>
      </c>
    </row>
    <row r="59" spans="1:6">
      <c r="A59" t="e">
        <f>#REF!</f>
        <v>#REF!</v>
      </c>
      <c r="B59" s="2">
        <f>'AR2 Residuals'!B63-'AR2 Residuals'!C63</f>
        <v>3.4728696636920575E-2</v>
      </c>
      <c r="C59" s="2">
        <f>'AR2 Residuals'!C63-'AR2 Residuals'!D63</f>
        <v>-5.5512512354133126E-2</v>
      </c>
      <c r="D59" s="2">
        <f>'AR2 Residuals'!D63-'AR2 Residuals'!E63</f>
        <v>0.13106501368746654</v>
      </c>
      <c r="E59" s="2">
        <f>'AR2 Residuals'!E63-'AR2 Residuals'!F63</f>
        <v>-9.2021776985599935E-2</v>
      </c>
      <c r="F59" s="2">
        <f>'AR2 Residuals'!F63</f>
        <v>7.5776299449599974E-2</v>
      </c>
    </row>
    <row r="60" spans="1:6">
      <c r="A60" t="e">
        <f>#REF!</f>
        <v>#REF!</v>
      </c>
      <c r="B60" s="2">
        <f>'AR2 Residuals'!B64-'AR2 Residuals'!C64</f>
        <v>2.0782137638248738E-2</v>
      </c>
      <c r="C60" s="2">
        <f>'AR2 Residuals'!C64-'AR2 Residuals'!D64</f>
        <v>5.380028840100165E-2</v>
      </c>
      <c r="D60" s="2">
        <f>'AR2 Residuals'!D64-'AR2 Residuals'!E64</f>
        <v>2.0525161373661227E-3</v>
      </c>
      <c r="E60" s="2">
        <f>'AR2 Residuals'!E64-'AR2 Residuals'!F64</f>
        <v>-9.7759533385232772E-2</v>
      </c>
      <c r="F60" s="2">
        <f>'AR2 Residuals'!F64</f>
        <v>1.649810284893323E-2</v>
      </c>
    </row>
    <row r="61" spans="1:6">
      <c r="A61" t="e">
        <f>#REF!</f>
        <v>#REF!</v>
      </c>
      <c r="B61" s="2">
        <f>'AR2 Residuals'!B65-'AR2 Residuals'!C65</f>
        <v>-6.3106330139999334E-2</v>
      </c>
      <c r="C61" s="2">
        <f>'AR2 Residuals'!C65-'AR2 Residuals'!D65</f>
        <v>1.2100662386573369E-2</v>
      </c>
      <c r="D61" s="2">
        <f>'AR2 Residuals'!D65-'AR2 Residuals'!E65</f>
        <v>0.17965778474504068</v>
      </c>
      <c r="E61" s="2">
        <f>'AR2 Residuals'!E65-'AR2 Residuals'!F65</f>
        <v>-0.23817113455033356</v>
      </c>
      <c r="F61" s="2">
        <f>'AR2 Residuals'!F65</f>
        <v>9.3363029524533528E-2</v>
      </c>
    </row>
    <row r="62" spans="1:6">
      <c r="A62" t="e">
        <f>#REF!</f>
        <v>#REF!</v>
      </c>
      <c r="B62" s="2">
        <f>'AR2 Residuals'!B66-'AR2 Residuals'!C66</f>
        <v>-7.9482699225882247E-2</v>
      </c>
      <c r="C62" s="2">
        <f>'AR2 Residuals'!C66-'AR2 Residuals'!D66</f>
        <v>-0.13141806707307091</v>
      </c>
      <c r="D62" s="2">
        <f>'AR2 Residuals'!D66-'AR2 Residuals'!E66</f>
        <v>0.33635328207308118</v>
      </c>
      <c r="E62" s="2">
        <f>'AR2 Residuals'!E66-'AR2 Residuals'!F66</f>
        <v>-0.19868793463359263</v>
      </c>
      <c r="F62" s="2">
        <f>'AR2 Residuals'!F66</f>
        <v>-1.3217128045866652E-2</v>
      </c>
    </row>
    <row r="63" spans="1:6">
      <c r="A63" t="e">
        <f>#REF!</f>
        <v>#REF!</v>
      </c>
      <c r="B63" s="2">
        <f>'AR2 Residuals'!B67-'AR2 Residuals'!C67</f>
        <v>5.3802959478988166E-2</v>
      </c>
      <c r="C63" s="2">
        <f>'AR2 Residuals'!C67-'AR2 Residuals'!D67</f>
        <v>3.0795439348560827E-2</v>
      </c>
      <c r="D63" s="2">
        <f>'AR2 Residuals'!D67-'AR2 Residuals'!E67</f>
        <v>4.0683158709815537E-3</v>
      </c>
      <c r="E63" s="2">
        <f>'AR2 Residuals'!E67-'AR2 Residuals'!F67</f>
        <v>-7.761863954658127E-2</v>
      </c>
      <c r="F63" s="2">
        <f>'AR2 Residuals'!F67</f>
        <v>2.7183918182641556E-2</v>
      </c>
    </row>
    <row r="64" spans="1:6">
      <c r="A64" t="e">
        <f>#REF!</f>
        <v>#REF!</v>
      </c>
      <c r="B64" s="2">
        <f>'AR2 Residuals'!B68-'AR2 Residuals'!C68</f>
        <v>2.7794656226086067E-2</v>
      </c>
      <c r="C64" s="2">
        <f>'AR2 Residuals'!C68-'AR2 Residuals'!D68</f>
        <v>4.8132131831765623E-2</v>
      </c>
      <c r="D64" s="2">
        <f>'AR2 Residuals'!D68-'AR2 Residuals'!E68</f>
        <v>0.14086171723897067</v>
      </c>
      <c r="E64" s="2">
        <f>'AR2 Residuals'!E68-'AR2 Residuals'!F68</f>
        <v>-0.15025366691343678</v>
      </c>
      <c r="F64" s="2">
        <f>'AR2 Residuals'!F68</f>
        <v>-2.8520938673519694E-2</v>
      </c>
    </row>
    <row r="65" spans="1:6">
      <c r="A65" t="e">
        <f>#REF!</f>
        <v>#REF!</v>
      </c>
      <c r="B65" s="2">
        <f>'AR2 Residuals'!B69-'AR2 Residuals'!C69</f>
        <v>-4.437050037760365E-2</v>
      </c>
      <c r="C65" s="2">
        <f>'AR2 Residuals'!C69-'AR2 Residuals'!D69</f>
        <v>0.10222765007201265</v>
      </c>
      <c r="D65" s="2">
        <f>'AR2 Residuals'!D69-'AR2 Residuals'!E69</f>
        <v>0.15290995322772394</v>
      </c>
      <c r="E65" s="2">
        <f>'AR2 Residuals'!E69-'AR2 Residuals'!F69</f>
        <v>-6.8443093142675035E-2</v>
      </c>
      <c r="F65" s="2">
        <f>'AR2 Residuals'!F69</f>
        <v>-8.8148666050571436E-2</v>
      </c>
    </row>
    <row r="66" spans="1:6">
      <c r="A66" t="e">
        <f>#REF!</f>
        <v>#REF!</v>
      </c>
      <c r="B66" s="2">
        <f>'AR2 Residuals'!B70-'AR2 Residuals'!C70</f>
        <v>-7.0858177985767046E-2</v>
      </c>
      <c r="C66" s="2">
        <f>'AR2 Residuals'!C70-'AR2 Residuals'!D70</f>
        <v>6.6502093167704363E-2</v>
      </c>
      <c r="D66" s="2">
        <f>'AR2 Residuals'!D70-'AR2 Residuals'!E70</f>
        <v>6.0627566594364288E-2</v>
      </c>
      <c r="E66" s="2">
        <f>'AR2 Residuals'!E70-'AR2 Residuals'!F70</f>
        <v>-0.11457834210891148</v>
      </c>
      <c r="F66" s="2">
        <f>'AR2 Residuals'!F70</f>
        <v>-2.155175843641334E-2</v>
      </c>
    </row>
    <row r="67" spans="1:6">
      <c r="A67" t="e">
        <f>#REF!</f>
        <v>#REF!</v>
      </c>
      <c r="B67" s="2">
        <f>'AR2 Residuals'!B71-'AR2 Residuals'!C71</f>
        <v>0.16323635070844761</v>
      </c>
      <c r="C67" s="2">
        <f>'AR2 Residuals'!C71-'AR2 Residuals'!D71</f>
        <v>-6.8956286368245079E-2</v>
      </c>
      <c r="D67" s="2">
        <f>'AR2 Residuals'!D71-'AR2 Residuals'!E71</f>
        <v>-4.6951792300636355E-2</v>
      </c>
      <c r="E67" s="2">
        <f>'AR2 Residuals'!E71-'AR2 Residuals'!F71</f>
        <v>-7.0190640355057426E-2</v>
      </c>
      <c r="F67" s="2">
        <f>'AR2 Residuals'!F71</f>
        <v>-2.7456247055173202E-2</v>
      </c>
    </row>
    <row r="68" spans="1:6">
      <c r="A68" t="e">
        <f>#REF!</f>
        <v>#REF!</v>
      </c>
      <c r="B68" s="2">
        <f>'AR2 Residuals'!B72-'AR2 Residuals'!C72</f>
        <v>-1.3732438416890369E-2</v>
      </c>
      <c r="C68" s="2">
        <f>'AR2 Residuals'!C72-'AR2 Residuals'!D72</f>
        <v>0.2052580108305363</v>
      </c>
      <c r="D68" s="2">
        <f>'AR2 Residuals'!D72-'AR2 Residuals'!E72</f>
        <v>2.8423543014909736E-2</v>
      </c>
      <c r="E68" s="2">
        <f>'AR2 Residuals'!E72-'AR2 Residuals'!F72</f>
        <v>-3.250725389750006E-2</v>
      </c>
      <c r="F68" s="2">
        <f>'AR2 Residuals'!F72</f>
        <v>-2.9710505486171643E-2</v>
      </c>
    </row>
    <row r="69" spans="1:6">
      <c r="A69" t="e">
        <f>#REF!</f>
        <v>#REF!</v>
      </c>
      <c r="B69" s="2">
        <f>'AR2 Residuals'!B73-'AR2 Residuals'!C73</f>
        <v>-7.6531747953539828E-2</v>
      </c>
      <c r="C69" s="2">
        <f>'AR2 Residuals'!C73-'AR2 Residuals'!D73</f>
        <v>9.5292227392279882E-3</v>
      </c>
      <c r="D69" s="2">
        <f>'AR2 Residuals'!D73-'AR2 Residuals'!E73</f>
        <v>-3.3027353313749286E-2</v>
      </c>
      <c r="E69" s="2">
        <f>'AR2 Residuals'!E73-'AR2 Residuals'!F73</f>
        <v>-3.8917219279066106E-2</v>
      </c>
      <c r="F69" s="2">
        <f>'AR2 Residuals'!F73</f>
        <v>2.4135032960253683E-3</v>
      </c>
    </row>
    <row r="70" spans="1:6">
      <c r="A70" t="e">
        <f>#REF!</f>
        <v>#REF!</v>
      </c>
      <c r="B70" s="2">
        <f>'AR2 Residuals'!B74-'AR2 Residuals'!C74</f>
        <v>-0.10133178289265178</v>
      </c>
      <c r="C70" s="2">
        <f>'AR2 Residuals'!C74-'AR2 Residuals'!D74</f>
        <v>1.2144651695630004E-3</v>
      </c>
      <c r="D70" s="2">
        <f>'AR2 Residuals'!D74-'AR2 Residuals'!E74</f>
        <v>-0.11021185028789965</v>
      </c>
      <c r="E70" s="2">
        <f>'AR2 Residuals'!E74-'AR2 Residuals'!F74</f>
        <v>7.4177058477099378E-2</v>
      </c>
      <c r="F70" s="2">
        <f>'AR2 Residuals'!F74</f>
        <v>-7.5356731032107785E-2</v>
      </c>
    </row>
    <row r="71" spans="1:6">
      <c r="A71" t="e">
        <f>#REF!</f>
        <v>#REF!</v>
      </c>
      <c r="B71" s="2">
        <f>'AR2 Residuals'!B75-'AR2 Residuals'!C75</f>
        <v>-0.16310386394263143</v>
      </c>
      <c r="C71" s="2">
        <f>'AR2 Residuals'!C75-'AR2 Residuals'!D75</f>
        <v>-0.38749014561256839</v>
      </c>
      <c r="D71" s="2">
        <f>'AR2 Residuals'!D75-'AR2 Residuals'!E75</f>
        <v>3.504285866757631E-2</v>
      </c>
      <c r="E71" s="2">
        <f>'AR2 Residuals'!E75-'AR2 Residuals'!F75</f>
        <v>5.0941062446188901E-2</v>
      </c>
      <c r="F71" s="2">
        <f>'AR2 Residuals'!F75</f>
        <v>-9.7943895648679738E-2</v>
      </c>
    </row>
    <row r="72" spans="1:6">
      <c r="A72" t="e">
        <f>#REF!</f>
        <v>#REF!</v>
      </c>
      <c r="B72" s="2">
        <f>'AR2 Residuals'!B76-'AR2 Residuals'!C76</f>
        <v>-0.8469560014175298</v>
      </c>
      <c r="C72" s="2">
        <f>'AR2 Residuals'!C76-'AR2 Residuals'!D76</f>
        <v>-0.22422030746321275</v>
      </c>
      <c r="D72" s="2">
        <f>'AR2 Residuals'!D76-'AR2 Residuals'!E76</f>
        <v>5.0821691471907515E-2</v>
      </c>
      <c r="E72" s="2">
        <f>'AR2 Residuals'!E76-'AR2 Residuals'!F76</f>
        <v>0.12909595874913973</v>
      </c>
      <c r="F72" s="2">
        <f>'AR2 Residuals'!F76</f>
        <v>-0.10734377657483586</v>
      </c>
    </row>
    <row r="73" spans="1:6">
      <c r="A73" t="e">
        <f>#REF!</f>
        <v>#REF!</v>
      </c>
      <c r="B73" s="2">
        <f>'AR2 Residuals'!B77-'AR2 Residuals'!C77</f>
        <v>-3.1700700231250489E-2</v>
      </c>
      <c r="C73" s="2">
        <f>'AR2 Residuals'!C77-'AR2 Residuals'!D77</f>
        <v>-0.48951832142630991</v>
      </c>
      <c r="D73" s="2">
        <f>'AR2 Residuals'!D77-'AR2 Residuals'!E77</f>
        <v>-0.24534297161006691</v>
      </c>
      <c r="E73" s="2">
        <f>'AR2 Residuals'!E77-'AR2 Residuals'!F77</f>
        <v>0.2066147766505555</v>
      </c>
      <c r="F73" s="2">
        <f>'AR2 Residuals'!F77</f>
        <v>-5.2144918500401802E-2</v>
      </c>
    </row>
    <row r="74" spans="1:6">
      <c r="A74" t="e">
        <f>#REF!</f>
        <v>#REF!</v>
      </c>
      <c r="B74" s="2">
        <f>'AR2 Residuals'!B78-'AR2 Residuals'!C78</f>
        <v>-2.33502753653686E-2</v>
      </c>
      <c r="C74" s="2">
        <f>'AR2 Residuals'!C78-'AR2 Residuals'!D78</f>
        <v>-3.3810271471968578E-2</v>
      </c>
      <c r="D74" s="2">
        <f>'AR2 Residuals'!D78-'AR2 Residuals'!E78</f>
        <v>0.56543690830681947</v>
      </c>
      <c r="E74" s="2">
        <f>'AR2 Residuals'!E78-'AR2 Residuals'!F78</f>
        <v>-3.1570725518273196E-2</v>
      </c>
      <c r="F74" s="2">
        <f>'AR2 Residuals'!F78</f>
        <v>-5.6354394592180543E-2</v>
      </c>
    </row>
    <row r="75" spans="1:6">
      <c r="A75" t="e">
        <f>#REF!</f>
        <v>#REF!</v>
      </c>
      <c r="B75" s="2">
        <f>'AR2 Residuals'!B79-'AR2 Residuals'!C79</f>
        <v>-0.49833493775396642</v>
      </c>
      <c r="C75" s="2">
        <f>'AR2 Residuals'!C79-'AR2 Residuals'!D79</f>
        <v>-0.41797157421547432</v>
      </c>
      <c r="D75" s="2">
        <f>'AR2 Residuals'!D79-'AR2 Residuals'!E79</f>
        <v>1.180977830343688E-2</v>
      </c>
      <c r="E75" s="2">
        <f>'AR2 Residuals'!E79-'AR2 Residuals'!F79</f>
        <v>5.159979254876837E-2</v>
      </c>
      <c r="F75" s="2">
        <f>'AR2 Residuals'!F79</f>
        <v>-2.8726104165264069E-2</v>
      </c>
    </row>
    <row r="76" spans="1:6">
      <c r="A76" t="e">
        <f>#REF!</f>
        <v>#REF!</v>
      </c>
      <c r="B76" s="2">
        <f>'AR2 Residuals'!B80-'AR2 Residuals'!C80</f>
        <v>3.6275509174615195E-2</v>
      </c>
      <c r="C76" s="2">
        <f>'AR2 Residuals'!C80-'AR2 Residuals'!D80</f>
        <v>0.80047170837075488</v>
      </c>
      <c r="D76" s="2">
        <f>'AR2 Residuals'!D80-'AR2 Residuals'!E80</f>
        <v>0.27945769215778327</v>
      </c>
      <c r="E76" s="2">
        <f>'AR2 Residuals'!E80-'AR2 Residuals'!F80</f>
        <v>-4.5907581772346356E-2</v>
      </c>
      <c r="F76" s="2">
        <f>'AR2 Residuals'!F80</f>
        <v>-3.9743936280999606E-2</v>
      </c>
    </row>
    <row r="77" spans="1:6">
      <c r="A77" t="e">
        <f>#REF!</f>
        <v>#REF!</v>
      </c>
      <c r="B77" s="2">
        <f>'AR2 Residuals'!B81-'AR2 Residuals'!C81</f>
        <v>-6.6722127515829288E-2</v>
      </c>
      <c r="C77" s="2">
        <f>'AR2 Residuals'!C81-'AR2 Residuals'!D81</f>
        <v>2.7593100696953754E-2</v>
      </c>
      <c r="D77" s="2">
        <f>'AR2 Residuals'!D81-'AR2 Residuals'!E81</f>
        <v>0.26883654194787815</v>
      </c>
      <c r="E77" s="2">
        <f>'AR2 Residuals'!E81-'AR2 Residuals'!F81</f>
        <v>0.15688089242191977</v>
      </c>
      <c r="F77" s="2">
        <f>'AR2 Residuals'!F81</f>
        <v>8.5424965826799495E-2</v>
      </c>
    </row>
    <row r="78" spans="1:6">
      <c r="A78" t="e">
        <f>#REF!</f>
        <v>#REF!</v>
      </c>
      <c r="B78" s="2">
        <f>'AR2 Residuals'!B82-'AR2 Residuals'!C82</f>
        <v>-6.7476210456102054E-2</v>
      </c>
      <c r="C78" s="2">
        <f>'AR2 Residuals'!C82-'AR2 Residuals'!D82</f>
        <v>-4.8588210288835823E-2</v>
      </c>
      <c r="D78" s="2">
        <f>'AR2 Residuals'!D82-'AR2 Residuals'!E82</f>
        <v>-6.7226058171839687E-2</v>
      </c>
      <c r="E78" s="2">
        <f>'AR2 Residuals'!E82-'AR2 Residuals'!F82</f>
        <v>0.12527846893715705</v>
      </c>
      <c r="F78" s="2">
        <f>'AR2 Residuals'!F82</f>
        <v>0.10460510758406201</v>
      </c>
    </row>
    <row r="79" spans="1:6">
      <c r="A79" t="e">
        <f>#REF!</f>
        <v>#REF!</v>
      </c>
      <c r="B79" s="2">
        <f>'AR2 Residuals'!B83-'AR2 Residuals'!C83</f>
        <v>-7.5831355605168793E-2</v>
      </c>
      <c r="C79" s="2">
        <f>'AR2 Residuals'!C83-'AR2 Residuals'!D83</f>
        <v>-9.9374874280474076E-2</v>
      </c>
      <c r="D79" s="2">
        <f>'AR2 Residuals'!D83-'AR2 Residuals'!E83</f>
        <v>7.9309169111441827E-2</v>
      </c>
      <c r="E79" s="2">
        <f>'AR2 Residuals'!E83-'AR2 Residuals'!F83</f>
        <v>0.11002202316319457</v>
      </c>
      <c r="F79" s="2">
        <f>'AR2 Residuals'!F83</f>
        <v>-6.0207366026789763E-2</v>
      </c>
    </row>
    <row r="80" spans="1:6">
      <c r="A80" t="e">
        <f>#REF!</f>
        <v>#REF!</v>
      </c>
      <c r="B80" s="2">
        <f>'AR2 Residuals'!B84-'AR2 Residuals'!C84</f>
        <v>-1.9789654684215896E-2</v>
      </c>
      <c r="C80" s="2">
        <f>'AR2 Residuals'!C84-'AR2 Residuals'!D84</f>
        <v>-9.335220552720723E-2</v>
      </c>
      <c r="D80" s="2">
        <f>'AR2 Residuals'!D84-'AR2 Residuals'!E84</f>
        <v>-5.1199266622478534E-2</v>
      </c>
      <c r="E80" s="2">
        <f>'AR2 Residuals'!E84-'AR2 Residuals'!F84</f>
        <v>-0.13462694819045751</v>
      </c>
      <c r="F80" s="2">
        <f>'AR2 Residuals'!F84</f>
        <v>0.37147738288845245</v>
      </c>
    </row>
    <row r="81" spans="1:6">
      <c r="A81" t="e">
        <f>#REF!</f>
        <v>#REF!</v>
      </c>
      <c r="B81" s="2">
        <f>'AR2 Residuals'!B85-'AR2 Residuals'!C85</f>
        <v>0.1010078009580364</v>
      </c>
      <c r="C81" s="2">
        <f>'AR2 Residuals'!C85-'AR2 Residuals'!D85</f>
        <v>-6.4396414910729047E-2</v>
      </c>
      <c r="D81" s="2">
        <f>'AR2 Residuals'!D85-'AR2 Residuals'!E85</f>
        <v>-1.2405239924379585E-3</v>
      </c>
      <c r="E81" s="2">
        <f>'AR2 Residuals'!E85-'AR2 Residuals'!F85</f>
        <v>-8.6699774769655569E-2</v>
      </c>
      <c r="F81" s="2">
        <f>'AR2 Residuals'!F85</f>
        <v>0.26205271741324576</v>
      </c>
    </row>
    <row r="82" spans="1:6">
      <c r="A82" t="e">
        <f>#REF!</f>
        <v>#REF!</v>
      </c>
      <c r="B82" s="2">
        <f>'AR2 Residuals'!B86-'AR2 Residuals'!C86</f>
        <v>-1.4431403005838506E-2</v>
      </c>
      <c r="C82" s="2">
        <f>'AR2 Residuals'!C86-'AR2 Residuals'!D86</f>
        <v>4.6867308954849085E-2</v>
      </c>
      <c r="D82" s="2">
        <f>'AR2 Residuals'!D86-'AR2 Residuals'!E86</f>
        <v>-0.18159607122871085</v>
      </c>
      <c r="E82" s="2">
        <f>'AR2 Residuals'!E86-'AR2 Residuals'!F86</f>
        <v>-3.6392898386050643E-2</v>
      </c>
      <c r="F82" s="2">
        <f>'AR2 Residuals'!F86</f>
        <v>0.28211463699424572</v>
      </c>
    </row>
    <row r="83" spans="1:6">
      <c r="A83" t="e">
        <f>#REF!</f>
        <v>#REF!</v>
      </c>
      <c r="B83" s="2">
        <f>'AR2 Residuals'!B87-'AR2 Residuals'!C87</f>
        <v>-1.9239738516879351E-2</v>
      </c>
      <c r="C83" s="2">
        <f>'AR2 Residuals'!C87-'AR2 Residuals'!D87</f>
        <v>-1.1488169915646274E-2</v>
      </c>
      <c r="D83" s="2">
        <f>'AR2 Residuals'!D87-'AR2 Residuals'!E87</f>
        <v>-4.0888812270127292E-2</v>
      </c>
      <c r="E83" s="2">
        <f>'AR2 Residuals'!E87-'AR2 Residuals'!F87</f>
        <v>-0.12780107086195264</v>
      </c>
      <c r="F83" s="2">
        <f>'AR2 Residuals'!F87</f>
        <v>0.25385798821494659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AE9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16" sqref="J16"/>
    </sheetView>
  </sheetViews>
  <sheetFormatPr defaultRowHeight="15"/>
  <cols>
    <col min="7" max="32" width="25.7109375" customWidth="1"/>
  </cols>
  <sheetData>
    <row r="1" spans="1:31">
      <c r="B1" t="s">
        <v>210</v>
      </c>
      <c r="C1" t="s">
        <v>146</v>
      </c>
      <c r="D1" t="s">
        <v>482</v>
      </c>
      <c r="E1" t="s">
        <v>220</v>
      </c>
      <c r="F1" t="s">
        <v>221</v>
      </c>
      <c r="G1" t="s">
        <v>207</v>
      </c>
      <c r="H1" t="s">
        <v>206</v>
      </c>
      <c r="I1" t="s">
        <v>483</v>
      </c>
      <c r="J1" t="s">
        <v>218</v>
      </c>
      <c r="K1" t="s">
        <v>219</v>
      </c>
      <c r="L1" t="s">
        <v>198</v>
      </c>
      <c r="M1" t="s">
        <v>180</v>
      </c>
      <c r="N1" t="s">
        <v>486</v>
      </c>
      <c r="O1" t="s">
        <v>222</v>
      </c>
      <c r="P1" t="s">
        <v>223</v>
      </c>
      <c r="Q1" t="s">
        <v>203</v>
      </c>
      <c r="R1" t="s">
        <v>185</v>
      </c>
      <c r="S1" t="s">
        <v>488</v>
      </c>
      <c r="T1" t="s">
        <v>224</v>
      </c>
      <c r="U1" t="s">
        <v>225</v>
      </c>
      <c r="V1" t="s">
        <v>204</v>
      </c>
      <c r="W1" t="s">
        <v>186</v>
      </c>
      <c r="X1" t="s">
        <v>491</v>
      </c>
      <c r="Y1" t="s">
        <v>237</v>
      </c>
      <c r="Z1" t="s">
        <v>238</v>
      </c>
      <c r="AA1" t="s">
        <v>205</v>
      </c>
      <c r="AB1" t="s">
        <v>177</v>
      </c>
      <c r="AC1" t="s">
        <v>490</v>
      </c>
      <c r="AD1" t="s">
        <v>178</v>
      </c>
      <c r="AE1" t="s">
        <v>179</v>
      </c>
    </row>
    <row r="2" spans="1:31" ht="64.5" customHeight="1">
      <c r="G2" t="s">
        <v>140</v>
      </c>
      <c r="H2" t="s">
        <v>141</v>
      </c>
      <c r="I2" t="s">
        <v>484</v>
      </c>
      <c r="J2" t="s">
        <v>142</v>
      </c>
      <c r="K2" t="s">
        <v>143</v>
      </c>
      <c r="M2" t="s">
        <v>181</v>
      </c>
      <c r="O2" t="s">
        <v>182</v>
      </c>
      <c r="P2" t="s">
        <v>183</v>
      </c>
      <c r="R2" t="s">
        <v>187</v>
      </c>
      <c r="T2" t="s">
        <v>188</v>
      </c>
      <c r="U2" t="s">
        <v>189</v>
      </c>
      <c r="W2" t="s">
        <v>190</v>
      </c>
      <c r="Y2" t="s">
        <v>191</v>
      </c>
      <c r="Z2" t="s">
        <v>192</v>
      </c>
      <c r="AB2" t="s">
        <v>147</v>
      </c>
      <c r="AD2" t="s">
        <v>144</v>
      </c>
      <c r="AE2" t="s">
        <v>145</v>
      </c>
    </row>
    <row r="3" spans="1:31">
      <c r="A3" t="s">
        <v>99</v>
      </c>
      <c r="B3" t="s">
        <v>139</v>
      </c>
      <c r="C3" t="s">
        <v>135</v>
      </c>
      <c r="D3" t="s">
        <v>481</v>
      </c>
      <c r="E3" t="s">
        <v>212</v>
      </c>
      <c r="F3" t="s">
        <v>211</v>
      </c>
      <c r="G3" t="s">
        <v>209</v>
      </c>
      <c r="H3" t="s">
        <v>208</v>
      </c>
      <c r="I3" t="s">
        <v>485</v>
      </c>
      <c r="J3" t="s">
        <v>226</v>
      </c>
      <c r="K3" t="s">
        <v>227</v>
      </c>
      <c r="L3" t="s">
        <v>199</v>
      </c>
      <c r="M3" t="s">
        <v>184</v>
      </c>
      <c r="N3" t="s">
        <v>487</v>
      </c>
      <c r="O3" t="s">
        <v>228</v>
      </c>
      <c r="P3" t="s">
        <v>229</v>
      </c>
      <c r="Q3" t="s">
        <v>200</v>
      </c>
      <c r="R3" t="s">
        <v>193</v>
      </c>
      <c r="S3" t="s">
        <v>489</v>
      </c>
      <c r="T3" t="s">
        <v>230</v>
      </c>
      <c r="U3" t="s">
        <v>231</v>
      </c>
      <c r="V3" t="s">
        <v>201</v>
      </c>
      <c r="W3" t="s">
        <v>194</v>
      </c>
      <c r="X3" t="s">
        <v>492</v>
      </c>
      <c r="Y3" t="s">
        <v>239</v>
      </c>
      <c r="Z3" t="s">
        <v>195</v>
      </c>
      <c r="AA3" t="s">
        <v>202</v>
      </c>
      <c r="AB3" t="s">
        <v>137</v>
      </c>
      <c r="AD3" t="s">
        <v>136</v>
      </c>
      <c r="AE3" t="s">
        <v>138</v>
      </c>
    </row>
    <row r="4" spans="1:31">
      <c r="A4" t="str">
        <f>CPI!A7</f>
        <v>1989q2</v>
      </c>
      <c r="B4" s="2">
        <f>FedFundsFutures!B3</f>
        <v>9.6195149999999998</v>
      </c>
      <c r="G4" s="2"/>
      <c r="H4" s="2"/>
      <c r="I4" s="2"/>
      <c r="J4" s="2">
        <f>(Unemployment!C7+Unemployment!D7+Unemployment!E7)/3-Unemployment!I7</f>
        <v>-6.6666666666667318E-2</v>
      </c>
      <c r="K4" s="2">
        <f>(CPI!B7+CPI!C7+CPI!D7)/3</f>
        <v>5.1000000000000005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>
      <c r="A5" t="str">
        <f>CPI!A8</f>
        <v>1989q3</v>
      </c>
      <c r="B5" s="2">
        <f>FedFundsFutures!B4</f>
        <v>9.0421259999999997</v>
      </c>
      <c r="C5" s="2">
        <f>FedFundsFutures!B3</f>
        <v>9.6195149999999998</v>
      </c>
      <c r="D5" s="2"/>
      <c r="E5" s="2">
        <f>(Unemployment!C9+Unemployment!D9+Unemployment!C8)/3-Unemployment!I8</f>
        <v>-0.13333333333333375</v>
      </c>
      <c r="F5" s="2">
        <f>(CPI!B9+CPI!C9+CPI!B8)/3</f>
        <v>4.7</v>
      </c>
      <c r="G5" s="2">
        <f>FedFundsFutures!C3</f>
        <v>8.9923450000000003</v>
      </c>
      <c r="H5" s="2">
        <f>FedFundsFutures!B3</f>
        <v>9.6195149999999998</v>
      </c>
      <c r="I5" s="2"/>
      <c r="J5" s="2">
        <f>(Unemployment!C8+Unemployment!D8+Unemployment!E8)/3-Unemployment!I8</f>
        <v>-3.3333333333333215E-2</v>
      </c>
      <c r="K5" s="2">
        <f>(CPI!B8+CPI!C8+CPI!D8)/3</f>
        <v>5.333333333333333</v>
      </c>
      <c r="L5" s="2"/>
      <c r="M5" s="2"/>
      <c r="N5" s="2"/>
      <c r="O5" s="2">
        <f>(Unemployment!D7+Unemployment!E7+Unemployment!F7)/3-Unemployment!I7</f>
        <v>0</v>
      </c>
      <c r="P5" s="2">
        <f>(CPI!C7+CPI!D7+CPI!E7)/3</f>
        <v>5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>
      <c r="A6" t="str">
        <f>CPI!A9</f>
        <v>1989q4</v>
      </c>
      <c r="B6" s="2">
        <f>FedFundsFutures!B5</f>
        <v>8.6692269999999994</v>
      </c>
      <c r="C6" s="2">
        <f>FedFundsFutures!B4</f>
        <v>9.0421259999999997</v>
      </c>
      <c r="D6" s="2">
        <f>C5</f>
        <v>9.6195149999999998</v>
      </c>
      <c r="E6" s="2">
        <f>(Unemployment!C10+Unemployment!D10+Unemployment!C9)/3-Unemployment!I9</f>
        <v>0.16666666666666696</v>
      </c>
      <c r="F6" s="2">
        <f>(CPI!B10+CPI!C10+CPI!B9)/3</f>
        <v>3.9666666666666663</v>
      </c>
      <c r="G6" s="2">
        <f>FedFundsFutures!C4</f>
        <v>8.8977989999999991</v>
      </c>
      <c r="H6" s="2">
        <f>FedFundsFutures!B4</f>
        <v>9.0421259999999997</v>
      </c>
      <c r="I6" s="2">
        <f>H5</f>
        <v>9.6195149999999998</v>
      </c>
      <c r="J6" s="2">
        <f>(Unemployment!C9+Unemployment!D9+Unemployment!E9)/3-Unemployment!I9</f>
        <v>0.13333333333333286</v>
      </c>
      <c r="K6" s="2">
        <f>(CPI!B9+CPI!C9+CPI!D9)/3</f>
        <v>4.1000000000000005</v>
      </c>
      <c r="L6" s="2">
        <f>FedFundsFutures!D3</f>
        <v>8.2936999999999994</v>
      </c>
      <c r="M6" s="2">
        <f>FedFundsFutures!C3</f>
        <v>8.9923450000000003</v>
      </c>
      <c r="N6" s="2">
        <f>FedFundsFutures!B3</f>
        <v>9.6195149999999998</v>
      </c>
      <c r="O6" s="2">
        <f>(Unemployment!D8+Unemployment!E8+Unemployment!F8)/3-Unemployment!I8</f>
        <v>6.6666666666665542E-2</v>
      </c>
      <c r="P6" s="2">
        <f>(CPI!C8+CPI!D8+CPI!E8)/3</f>
        <v>4.833333333333333</v>
      </c>
      <c r="Q6" s="2"/>
      <c r="R6" s="2"/>
      <c r="S6" s="2"/>
      <c r="T6" s="2">
        <f>(Unemployment!E7+Unemployment!F7+Unemployment!G7)/3-Unemployment!I7</f>
        <v>9.9999999999999645E-2</v>
      </c>
      <c r="U6" s="2">
        <f>(CPI!D7+CPI!E7+CPI!F7)/3</f>
        <v>4.8999999999999995</v>
      </c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>
      <c r="A7" t="str">
        <f>CPI!A10</f>
        <v>1990q1</v>
      </c>
      <c r="B7" s="2">
        <f>FedFundsFutures!B6</f>
        <v>8.2386579999999991</v>
      </c>
      <c r="C7" s="2">
        <f>FedFundsFutures!B5</f>
        <v>8.6692269999999994</v>
      </c>
      <c r="D7" s="2">
        <f t="shared" ref="D7:D70" si="0">C6</f>
        <v>9.0421259999999997</v>
      </c>
      <c r="E7" s="2">
        <f>(Unemployment!C11+Unemployment!D11+Unemployment!C10)/3-Unemployment!I10</f>
        <v>0.16666666666666696</v>
      </c>
      <c r="F7" s="2">
        <f>(CPI!B11+CPI!C11+CPI!B10)/3</f>
        <v>4.7</v>
      </c>
      <c r="G7" s="2">
        <f>FedFundsFutures!C5</f>
        <v>8.0300890000000003</v>
      </c>
      <c r="H7" s="2">
        <f>FedFundsFutures!B5</f>
        <v>8.6692269999999994</v>
      </c>
      <c r="I7" s="2">
        <f t="shared" ref="I7:I70" si="1">H6</f>
        <v>9.0421259999999997</v>
      </c>
      <c r="J7" s="2">
        <f>(Unemployment!C10+Unemployment!D10+Unemployment!E10)/3-Unemployment!I10</f>
        <v>0.29999999999999982</v>
      </c>
      <c r="K7" s="2">
        <f>(CPI!B10+CPI!C10+CPI!D10)/3</f>
        <v>4.1666666666666661</v>
      </c>
      <c r="L7" s="2">
        <f>FedFundsFutures!D4</f>
        <v>8.6136999999999997</v>
      </c>
      <c r="M7" s="2">
        <f>FedFundsFutures!C4</f>
        <v>8.8977989999999991</v>
      </c>
      <c r="N7" s="2">
        <f>FedFundsFutures!B4</f>
        <v>9.0421259999999997</v>
      </c>
      <c r="O7" s="2">
        <f>(Unemployment!D9+Unemployment!E9+Unemployment!F9)/3-Unemployment!I9</f>
        <v>0.23333333333333339</v>
      </c>
      <c r="P7" s="2">
        <f>(CPI!C9+CPI!D9+CPI!E9)/3</f>
        <v>4.4333333333333336</v>
      </c>
      <c r="Q7" s="2">
        <f>FedFundsFutures!E3</f>
        <v>7.9737999999999998</v>
      </c>
      <c r="R7" s="2">
        <f>FedFundsFutures!D3</f>
        <v>8.2936999999999994</v>
      </c>
      <c r="S7" s="2">
        <f>FedFundsFutures!C3</f>
        <v>8.9923450000000003</v>
      </c>
      <c r="T7" s="2">
        <f>(Unemployment!E8+Unemployment!F8+Unemployment!G8)/3-Unemployment!I8</f>
        <v>0.20000000000000018</v>
      </c>
      <c r="U7" s="2">
        <f>(CPI!D8+CPI!E8+CPI!F8)/3</f>
        <v>4.7333333333333334</v>
      </c>
      <c r="V7" s="2"/>
      <c r="W7" s="2"/>
      <c r="X7" s="2"/>
      <c r="Y7" s="2">
        <f>(Unemployment!F7+Unemployment!G7+Unemployment!H7)/3-Unemployment!I7</f>
        <v>0.20000000000000018</v>
      </c>
      <c r="Z7" s="2">
        <f>(CPI!E7+CPI!F7+CPI!G7)/3</f>
        <v>4.833333333333333</v>
      </c>
      <c r="AA7" s="2"/>
      <c r="AB7" s="2"/>
      <c r="AC7" s="2"/>
      <c r="AD7" s="2"/>
      <c r="AE7" s="2"/>
    </row>
    <row r="8" spans="1:31">
      <c r="A8" t="str">
        <f>CPI!A11</f>
        <v>1990q2</v>
      </c>
      <c r="B8" s="2">
        <f>FedFundsFutures!B7</f>
        <v>8.2544920000000008</v>
      </c>
      <c r="C8" s="2">
        <f>FedFundsFutures!B6</f>
        <v>8.2386579999999991</v>
      </c>
      <c r="D8" s="2">
        <f t="shared" si="0"/>
        <v>8.6692269999999994</v>
      </c>
      <c r="E8" s="2">
        <f>(Unemployment!C12+Unemployment!D12+Unemployment!C11)/3-Unemployment!I11</f>
        <v>0.19999999999999929</v>
      </c>
      <c r="F8" s="2">
        <f>(CPI!B12+CPI!C12+CPI!B11)/3</f>
        <v>4.6333333333333329</v>
      </c>
      <c r="G8" s="2">
        <f>FedFundsFutures!C6</f>
        <v>8.3801220000000001</v>
      </c>
      <c r="H8" s="2">
        <f>FedFundsFutures!B6</f>
        <v>8.2386579999999991</v>
      </c>
      <c r="I8" s="2">
        <f t="shared" si="1"/>
        <v>8.6692269999999994</v>
      </c>
      <c r="J8" s="2">
        <f>(Unemployment!C11+Unemployment!D11+Unemployment!E11)/3-Unemployment!I11</f>
        <v>0.19999999999999929</v>
      </c>
      <c r="K8" s="2">
        <f>(CPI!B11+CPI!C11+CPI!D11)/3</f>
        <v>4.7</v>
      </c>
      <c r="L8" s="2">
        <f>FedFundsFutures!D5</f>
        <v>7.7836999999999996</v>
      </c>
      <c r="M8" s="2">
        <f>FedFundsFutures!C5</f>
        <v>8.0300890000000003</v>
      </c>
      <c r="N8" s="2">
        <f>FedFundsFutures!B5</f>
        <v>8.6692269999999994</v>
      </c>
      <c r="O8" s="2">
        <f>(Unemployment!D10+Unemployment!E10+Unemployment!F10)/3-Unemployment!I10</f>
        <v>0.40000000000000036</v>
      </c>
      <c r="P8" s="2">
        <f>(CPI!C10+CPI!D10+CPI!E10)/3</f>
        <v>4.1999999999999993</v>
      </c>
      <c r="Q8" s="2">
        <f>FedFundsFutures!E4</f>
        <v>8.4437999999999995</v>
      </c>
      <c r="R8" s="2">
        <f>FedFundsFutures!D4</f>
        <v>8.6136999999999997</v>
      </c>
      <c r="S8" s="2">
        <f>FedFundsFutures!C4</f>
        <v>8.8977989999999991</v>
      </c>
      <c r="T8" s="2">
        <f>(Unemployment!E9+Unemployment!F9+Unemployment!G9+Unemployment!H9)*0.25-Unemployment!I9</f>
        <v>0.35000000000000053</v>
      </c>
      <c r="U8" s="2">
        <f>(CPI!D9+CPI!E9+CPI!F9+CPI!G9)*0.25</f>
        <v>4.4250000000000007</v>
      </c>
      <c r="V8" s="2">
        <f>FedFundsFutures!F3</f>
        <v>7.9138999999999999</v>
      </c>
      <c r="W8" s="2">
        <f>FedFundsFutures!E3</f>
        <v>7.9737999999999998</v>
      </c>
      <c r="X8" s="2">
        <f>FedFundsFutures!D3</f>
        <v>8.2936999999999994</v>
      </c>
      <c r="Y8" s="2">
        <f>(Unemployment!F8+Unemployment!G8+Unemployment!H8)/3-Unemployment!I8</f>
        <v>0.26666666666666661</v>
      </c>
      <c r="Z8" s="2">
        <f>(CPI!E8+CPI!F8+CPI!G8)/3</f>
        <v>4.6000000000000005</v>
      </c>
      <c r="AA8" s="2"/>
      <c r="AB8" s="2"/>
      <c r="AC8" s="2"/>
      <c r="AD8" s="2">
        <f>Unemployment!H7-Unemployment!I7</f>
        <v>0.29999999999999982</v>
      </c>
      <c r="AE8" s="2">
        <f>CPI!G7</f>
        <v>4.8</v>
      </c>
    </row>
    <row r="9" spans="1:31">
      <c r="A9" t="str">
        <f>CPI!A12</f>
        <v>1990q3</v>
      </c>
      <c r="B9" s="2">
        <f>FedFundsFutures!B8</f>
        <v>8.0997310000000002</v>
      </c>
      <c r="C9" s="2">
        <f>FedFundsFutures!B7</f>
        <v>8.2544920000000008</v>
      </c>
      <c r="D9" s="2">
        <f t="shared" si="0"/>
        <v>8.2386579999999991</v>
      </c>
      <c r="E9" s="2">
        <f>(Unemployment!C13+Unemployment!D13+Unemployment!C12)/3-Unemployment!I12</f>
        <v>0.43333333333333268</v>
      </c>
      <c r="F9" s="2">
        <f>(CPI!B13+CPI!C13+CPI!B12)/3</f>
        <v>5.6333333333333337</v>
      </c>
      <c r="G9" s="2">
        <f>FedFundsFutures!C7</f>
        <v>8.067634</v>
      </c>
      <c r="H9" s="2">
        <f>FedFundsFutures!B7</f>
        <v>8.2544920000000008</v>
      </c>
      <c r="I9" s="2">
        <f t="shared" si="1"/>
        <v>8.2386579999999991</v>
      </c>
      <c r="J9" s="2">
        <f>(Unemployment!C12+Unemployment!D12+Unemployment!E12)/3-Unemployment!I12</f>
        <v>0.26666666666666572</v>
      </c>
      <c r="K9" s="2">
        <f>(CPI!B12+CPI!C12+CPI!D12)/3</f>
        <v>3.9</v>
      </c>
      <c r="L9" s="2">
        <f>FedFundsFutures!D6</f>
        <v>8.4536999999999995</v>
      </c>
      <c r="M9" s="2">
        <f>FedFundsFutures!C6</f>
        <v>8.3801220000000001</v>
      </c>
      <c r="N9" s="2">
        <f>FedFundsFutures!B6</f>
        <v>8.2386579999999991</v>
      </c>
      <c r="O9" s="2">
        <f>(Unemployment!D11+Unemployment!E11+Unemployment!F11)/3-Unemployment!I11</f>
        <v>0.29999999999999982</v>
      </c>
      <c r="P9" s="2">
        <f>(CPI!C11+CPI!D11+CPI!E11)/3</f>
        <v>3.9666666666666663</v>
      </c>
      <c r="Q9" s="2">
        <f>FedFundsFutures!E5</f>
        <v>7.5738000000000003</v>
      </c>
      <c r="R9" s="2">
        <f>FedFundsFutures!D5</f>
        <v>7.7836999999999996</v>
      </c>
      <c r="S9" s="2">
        <f>FedFundsFutures!C5</f>
        <v>8.0300890000000003</v>
      </c>
      <c r="T9" s="2">
        <f>(Unemployment!E10+Unemployment!F10+Unemployment!G10+Unemployment!H10)*0.25-Unemployment!I10</f>
        <v>0.47499999999999964</v>
      </c>
      <c r="U9" s="2">
        <f>(CPI!D10+CPI!E10+CPI!F10+CPI!G10)*0.25</f>
        <v>4.1749999999999998</v>
      </c>
      <c r="V9" s="2">
        <f>FedFundsFutures!F4</f>
        <v>8.3139000000000003</v>
      </c>
      <c r="W9" s="2">
        <f>FedFundsFutures!E4</f>
        <v>8.4437999999999995</v>
      </c>
      <c r="X9" s="2">
        <f>FedFundsFutures!D4</f>
        <v>8.6136999999999997</v>
      </c>
      <c r="Y9" s="2">
        <f>(Unemployment!F9+Unemployment!G9+Unemployment!H9)/3-Unemployment!I9</f>
        <v>0.36666666666666625</v>
      </c>
      <c r="Z9" s="2">
        <f>(CPI!E9+CPI!F9+CPI!G9)/3</f>
        <v>4.4333333333333336</v>
      </c>
      <c r="AA9" s="2">
        <f>FedFundsFutures!G3</f>
        <v>7.984</v>
      </c>
      <c r="AB9" s="2">
        <f>FedFundsFutures!F3</f>
        <v>7.9138999999999999</v>
      </c>
      <c r="AC9" s="2">
        <f>FedFundsFutures!E3</f>
        <v>7.9737999999999998</v>
      </c>
      <c r="AD9" s="2">
        <f>Unemployment!H8-Unemployment!I8</f>
        <v>0.29999999999999982</v>
      </c>
      <c r="AE9" s="2">
        <f>CPI!G8</f>
        <v>4.5</v>
      </c>
    </row>
    <row r="10" spans="1:31">
      <c r="A10" t="str">
        <f>CPI!A13</f>
        <v>1990q4</v>
      </c>
      <c r="B10" s="2">
        <f>FedFundsFutures!B9</f>
        <v>7.7990440000000003</v>
      </c>
      <c r="C10" s="2">
        <f>FedFundsFutures!B8</f>
        <v>8.0997310000000002</v>
      </c>
      <c r="D10" s="2">
        <f t="shared" si="0"/>
        <v>8.2544920000000008</v>
      </c>
      <c r="E10" s="2">
        <f>(Unemployment!C14+Unemployment!D14+Unemployment!C13)/3-Unemployment!I13</f>
        <v>0.7333333333333325</v>
      </c>
      <c r="F10" s="2">
        <f>(CPI!B14+CPI!C14+CPI!B13)/3</f>
        <v>5.1333333333333329</v>
      </c>
      <c r="G10" s="2">
        <f>FedFundsFutures!C8</f>
        <v>7.8564220000000002</v>
      </c>
      <c r="H10" s="2">
        <f>FedFundsFutures!B8</f>
        <v>8.0997310000000002</v>
      </c>
      <c r="I10" s="2">
        <f t="shared" si="1"/>
        <v>8.2544920000000008</v>
      </c>
      <c r="J10" s="2">
        <f>(Unemployment!C13+Unemployment!D13+Unemployment!E13)/3-Unemployment!I13</f>
        <v>0.66666666666666696</v>
      </c>
      <c r="K10" s="2">
        <f>(CPI!B13+CPI!C13+CPI!D13)/3</f>
        <v>6.0666666666666673</v>
      </c>
      <c r="L10" s="2">
        <f>FedFundsFutures!D7</f>
        <v>7.9237000000000002</v>
      </c>
      <c r="M10" s="2">
        <f>FedFundsFutures!C7</f>
        <v>8.067634</v>
      </c>
      <c r="N10" s="2">
        <f>FedFundsFutures!B7</f>
        <v>8.2544920000000008</v>
      </c>
      <c r="O10" s="2">
        <f>(Unemployment!D12+Unemployment!E12+Unemployment!F12)/3-Unemployment!I12</f>
        <v>0.33333333333333393</v>
      </c>
      <c r="P10" s="2">
        <f>(CPI!C12+CPI!D12+CPI!E12)/3</f>
        <v>4.1333333333333329</v>
      </c>
      <c r="Q10" s="2">
        <f>FedFundsFutures!E6</f>
        <v>8.5437999999999992</v>
      </c>
      <c r="R10" s="2">
        <f>FedFundsFutures!D6</f>
        <v>8.4536999999999995</v>
      </c>
      <c r="S10" s="2">
        <f>FedFundsFutures!C6</f>
        <v>8.3801220000000001</v>
      </c>
      <c r="T10" s="2">
        <f>(Unemployment!E11+Unemployment!F11+Unemployment!G11+Unemployment!H11)*0.25-Unemployment!I11</f>
        <v>0.37499999999999911</v>
      </c>
      <c r="U10" s="2">
        <f>(CPI!D11+CPI!E11+CPI!F11+CPI!G11)*0.25</f>
        <v>4.2</v>
      </c>
      <c r="V10" s="2">
        <f>FedFundsFutures!F5</f>
        <v>7.5538999999999996</v>
      </c>
      <c r="W10" s="2">
        <f>FedFundsFutures!E5</f>
        <v>7.5738000000000003</v>
      </c>
      <c r="X10" s="2">
        <f>FedFundsFutures!D5</f>
        <v>7.7836999999999996</v>
      </c>
      <c r="Y10" s="2">
        <f>(Unemployment!F10+Unemployment!G10+Unemployment!H10)/3-Unemployment!I10</f>
        <v>0.5</v>
      </c>
      <c r="Z10" s="2">
        <f>(CPI!E10+CPI!F10+CPI!G10)/3</f>
        <v>4.2</v>
      </c>
      <c r="AA10" s="2">
        <f>FedFundsFutures!G4</f>
        <v>8.3439999999999994</v>
      </c>
      <c r="AB10" s="2">
        <f>FedFundsFutures!F4</f>
        <v>8.3139000000000003</v>
      </c>
      <c r="AC10" s="2">
        <f>FedFundsFutures!E4</f>
        <v>8.4437999999999995</v>
      </c>
      <c r="AD10" s="2">
        <f>Unemployment!H9-Unemployment!I9</f>
        <v>0.39999999999999947</v>
      </c>
      <c r="AE10" s="2">
        <f>CPI!G9</f>
        <v>4.4000000000000004</v>
      </c>
    </row>
    <row r="11" spans="1:31">
      <c r="A11" t="str">
        <f>CPI!A14</f>
        <v>1991q1</v>
      </c>
      <c r="B11" s="2">
        <f>FedFundsFutures!B10</f>
        <v>6.4204920000000003</v>
      </c>
      <c r="C11" s="2">
        <f>FedFundsFutures!B9</f>
        <v>7.7990440000000003</v>
      </c>
      <c r="D11" s="2">
        <f t="shared" si="0"/>
        <v>8.0997310000000002</v>
      </c>
      <c r="E11" s="2">
        <f>(Unemployment!C15+Unemployment!D15+Unemployment!C14)/3-Unemployment!I14</f>
        <v>1.1333333333333329</v>
      </c>
      <c r="F11" s="2">
        <f>(CPI!B15+CPI!C15+CPI!B14)/3</f>
        <v>4.166666666666667</v>
      </c>
      <c r="G11" s="2">
        <f>FedFundsFutures!C9</f>
        <v>6.8452330000000003</v>
      </c>
      <c r="H11" s="2">
        <f>FedFundsFutures!B9</f>
        <v>7.7990440000000003</v>
      </c>
      <c r="I11" s="2">
        <f t="shared" si="1"/>
        <v>8.0997310000000002</v>
      </c>
      <c r="J11" s="2">
        <f>(Unemployment!C14+Unemployment!D14+Unemployment!E14)/3-Unemployment!I14</f>
        <v>1.0333333333333332</v>
      </c>
      <c r="K11" s="2">
        <f>(CPI!B14+CPI!C14+CPI!D14)/3</f>
        <v>4.3999999999999995</v>
      </c>
      <c r="L11" s="2">
        <f>FedFundsFutures!D8</f>
        <v>7.7237</v>
      </c>
      <c r="M11" s="2">
        <f>FedFundsFutures!C8</f>
        <v>7.8564220000000002</v>
      </c>
      <c r="N11" s="2">
        <f>FedFundsFutures!B8</f>
        <v>8.0997310000000002</v>
      </c>
      <c r="O11" s="2">
        <f>(Unemployment!D13+Unemployment!E13+Unemployment!F13)/3-Unemployment!I13</f>
        <v>0.86666666666666625</v>
      </c>
      <c r="P11" s="2">
        <f>(CPI!C13+CPI!D13+CPI!E13)/3</f>
        <v>5.4333333333333336</v>
      </c>
      <c r="Q11" s="2">
        <f>FedFundsFutures!E7</f>
        <v>7.8137999999999996</v>
      </c>
      <c r="R11" s="2">
        <f>FedFundsFutures!D7</f>
        <v>7.9237000000000002</v>
      </c>
      <c r="S11" s="2">
        <f>FedFundsFutures!C7</f>
        <v>8.067634</v>
      </c>
      <c r="T11" s="2">
        <f>(Unemployment!E12+Unemployment!F12+Unemployment!G12+Unemployment!H12)*0.25-Unemployment!I12</f>
        <v>0.32500000000000018</v>
      </c>
      <c r="U11" s="2">
        <f>(CPI!D12+CPI!E12+CPI!F12+CPI!G12)*0.25</f>
        <v>4.3</v>
      </c>
      <c r="V11" s="2">
        <f>FedFundsFutures!F6</f>
        <v>8.5838999999999999</v>
      </c>
      <c r="W11" s="2">
        <f>FedFundsFutures!E6</f>
        <v>8.5437999999999992</v>
      </c>
      <c r="X11" s="2">
        <f>FedFundsFutures!D6</f>
        <v>8.4536999999999995</v>
      </c>
      <c r="Y11" s="2">
        <f>(Unemployment!F11+Unemployment!G11+Unemployment!H11)/3-Unemployment!I11</f>
        <v>0.39999999999999858</v>
      </c>
      <c r="Z11" s="2">
        <f>(CPI!E11+CPI!F11+CPI!G11)/3</f>
        <v>4.2333333333333334</v>
      </c>
      <c r="AA11" s="2">
        <f>FedFundsFutures!G5</f>
        <v>7.6539999999999999</v>
      </c>
      <c r="AB11" s="2">
        <f>FedFundsFutures!F5</f>
        <v>7.5538999999999996</v>
      </c>
      <c r="AC11" s="2">
        <f>FedFundsFutures!E5</f>
        <v>7.5738000000000003</v>
      </c>
      <c r="AD11" s="2">
        <f>Unemployment!H10-Unemployment!I10</f>
        <v>0.5</v>
      </c>
      <c r="AE11" s="2">
        <f>CPI!G10</f>
        <v>4.2</v>
      </c>
    </row>
    <row r="12" spans="1:31">
      <c r="A12" t="str">
        <f>CPI!A15</f>
        <v>1991q2</v>
      </c>
      <c r="B12" s="2">
        <f>FedFundsFutures!B11</f>
        <v>5.8588529999999999</v>
      </c>
      <c r="C12" s="2">
        <f>FedFundsFutures!B10</f>
        <v>6.4204920000000003</v>
      </c>
      <c r="D12" s="2">
        <f t="shared" si="0"/>
        <v>7.7990440000000003</v>
      </c>
      <c r="E12" s="2">
        <f>(Unemployment!C16+Unemployment!D16+Unemployment!C15)/3-Unemployment!I15</f>
        <v>1.2000000000000002</v>
      </c>
      <c r="F12" s="2">
        <f>(CPI!B16+CPI!C16+CPI!B15)/3</f>
        <v>3.7333333333333329</v>
      </c>
      <c r="G12" s="2">
        <f>FedFundsFutures!C10</f>
        <v>6.0506669999999998</v>
      </c>
      <c r="H12" s="2">
        <f>FedFundsFutures!B10</f>
        <v>6.4204920000000003</v>
      </c>
      <c r="I12" s="2">
        <f t="shared" si="1"/>
        <v>7.7990440000000003</v>
      </c>
      <c r="J12" s="2">
        <f>(Unemployment!C15+Unemployment!D15+Unemployment!E15)/3-Unemployment!I15</f>
        <v>1.1000000000000005</v>
      </c>
      <c r="K12" s="2">
        <f>(CPI!B15+CPI!C15+CPI!D15)/3</f>
        <v>3.8333333333333335</v>
      </c>
      <c r="L12" s="2">
        <f>FedFundsFutures!D9</f>
        <v>6.9646999999999997</v>
      </c>
      <c r="M12" s="2">
        <f>FedFundsFutures!C9</f>
        <v>6.8452330000000003</v>
      </c>
      <c r="N12" s="2">
        <f>FedFundsFutures!B9</f>
        <v>7.7990440000000003</v>
      </c>
      <c r="O12" s="2">
        <f>(Unemployment!D14+Unemployment!E14+Unemployment!F14)/3-Unemployment!I14</f>
        <v>1.2666666666666657</v>
      </c>
      <c r="P12" s="2">
        <f>(CPI!C14+CPI!D14+CPI!E14)/3</f>
        <v>4.0666666666666664</v>
      </c>
      <c r="Q12" s="2">
        <f>FedFundsFutures!E8</f>
        <v>7.7438000000000002</v>
      </c>
      <c r="R12" s="2">
        <f>FedFundsFutures!D8</f>
        <v>7.7237</v>
      </c>
      <c r="S12" s="2">
        <f>FedFundsFutures!C8</f>
        <v>7.8564220000000002</v>
      </c>
      <c r="T12" s="2">
        <f>(Unemployment!E13+Unemployment!F13+Unemployment!G13+Unemployment!H13)*0.25-Unemployment!I13</f>
        <v>0.92499999999999982</v>
      </c>
      <c r="U12" s="2">
        <f>(CPI!D13+CPI!E13+CPI!F13+CPI!G13)*0.25</f>
        <v>4.4499999999999993</v>
      </c>
      <c r="V12" s="2">
        <f>FedFundsFutures!F7</f>
        <v>7.9138999999999999</v>
      </c>
      <c r="W12" s="2">
        <f>FedFundsFutures!E7</f>
        <v>7.8137999999999996</v>
      </c>
      <c r="X12" s="2">
        <f>FedFundsFutures!D7</f>
        <v>7.9237000000000002</v>
      </c>
      <c r="Y12" s="2">
        <f>(Unemployment!F12+Unemployment!G12+Unemployment!H12)/3-Unemployment!I12</f>
        <v>0.33333333333333393</v>
      </c>
      <c r="Z12" s="2">
        <f>(CPI!E12+CPI!F12+CPI!G12)/3</f>
        <v>4.3666666666666671</v>
      </c>
      <c r="AA12" s="2">
        <f>FedFundsFutures!G6</f>
        <v>8.7140000000000004</v>
      </c>
      <c r="AB12" s="2">
        <f>FedFundsFutures!F6</f>
        <v>8.5838999999999999</v>
      </c>
      <c r="AC12" s="2">
        <f>FedFundsFutures!E6</f>
        <v>8.5437999999999992</v>
      </c>
      <c r="AD12" s="2">
        <f>Unemployment!H11-Unemployment!I11</f>
        <v>0.39999999999999947</v>
      </c>
      <c r="AE12" s="2">
        <f>CPI!G11</f>
        <v>4.3</v>
      </c>
    </row>
    <row r="13" spans="1:31">
      <c r="A13" t="str">
        <f>CPI!A16</f>
        <v>1991q3</v>
      </c>
      <c r="B13" s="2">
        <f>FedFundsFutures!B12</f>
        <v>5.6594110000000004</v>
      </c>
      <c r="C13" s="2">
        <f>FedFundsFutures!B11</f>
        <v>5.8588529999999999</v>
      </c>
      <c r="D13" s="2">
        <f t="shared" si="0"/>
        <v>6.4204920000000003</v>
      </c>
      <c r="E13" s="2">
        <f>(Unemployment!C17+Unemployment!D17+Unemployment!C16)/3-Unemployment!I16</f>
        <v>1.2999999999999998</v>
      </c>
      <c r="F13" s="2">
        <f>(CPI!B17+CPI!C17+CPI!B16)/3</f>
        <v>3.3000000000000003</v>
      </c>
      <c r="G13" s="2">
        <f>FedFundsFutures!C11</f>
        <v>5.9240329999999997</v>
      </c>
      <c r="H13" s="2">
        <f>FedFundsFutures!B11</f>
        <v>5.8588529999999999</v>
      </c>
      <c r="I13" s="2">
        <f t="shared" si="1"/>
        <v>6.4204920000000003</v>
      </c>
      <c r="J13" s="2">
        <f>(Unemployment!C16+Unemployment!D16+Unemployment!E16)/3-Unemployment!I16</f>
        <v>1.2999999999999998</v>
      </c>
      <c r="K13" s="2">
        <f>(CPI!B16+CPI!C16+CPI!D16)/3</f>
        <v>3.5333333333333332</v>
      </c>
      <c r="L13" s="2">
        <f>FedFundsFutures!D10</f>
        <v>6.2834000000000003</v>
      </c>
      <c r="M13" s="2">
        <f>FedFundsFutures!C10</f>
        <v>6.0506669999999998</v>
      </c>
      <c r="N13" s="2">
        <f>FedFundsFutures!B10</f>
        <v>6.4204920000000003</v>
      </c>
      <c r="O13" s="2">
        <f>(Unemployment!D15+Unemployment!E15+Unemployment!F15)/3-Unemployment!I15</f>
        <v>1.166666666666667</v>
      </c>
      <c r="P13" s="2">
        <f>(CPI!C15+CPI!D15+CPI!E15)/3</f>
        <v>3.6666666666666665</v>
      </c>
      <c r="Q13" s="2">
        <f>FedFundsFutures!E9</f>
        <v>6.8448000000000002</v>
      </c>
      <c r="R13" s="2">
        <f>FedFundsFutures!D9</f>
        <v>6.9646999999999997</v>
      </c>
      <c r="S13" s="2">
        <f>FedFundsFutures!C9</f>
        <v>6.8452330000000003</v>
      </c>
      <c r="T13" s="2">
        <f>(Unemployment!E14+Unemployment!F14+Unemployment!G14+Unemployment!H14)*0.25-Unemployment!I14</f>
        <v>1.3499999999999996</v>
      </c>
      <c r="U13" s="2">
        <f>(CPI!D14+CPI!E14+CPI!F14+CPI!G14)*0.25</f>
        <v>3.8</v>
      </c>
      <c r="V13" s="2">
        <f>FedFundsFutures!F8</f>
        <v>7.8239000000000001</v>
      </c>
      <c r="W13" s="2">
        <f>FedFundsFutures!E8</f>
        <v>7.7438000000000002</v>
      </c>
      <c r="X13" s="2">
        <f>FedFundsFutures!D8</f>
        <v>7.7237</v>
      </c>
      <c r="Y13" s="2">
        <f>(Unemployment!F13+Unemployment!G13+Unemployment!H13)/3-Unemployment!I13</f>
        <v>0.93333333333333268</v>
      </c>
      <c r="Z13" s="2">
        <f>(CPI!E13+CPI!F13+CPI!G13)/3</f>
        <v>4.2333333333333334</v>
      </c>
      <c r="AA13" s="2">
        <f>FedFundsFutures!G7</f>
        <v>8.0340000000000007</v>
      </c>
      <c r="AB13" s="2">
        <f>FedFundsFutures!F7</f>
        <v>7.9138999999999999</v>
      </c>
      <c r="AC13" s="2">
        <f>FedFundsFutures!E7</f>
        <v>7.8137999999999996</v>
      </c>
      <c r="AD13" s="2">
        <f>Unemployment!H12-Unemployment!I12</f>
        <v>0.29999999999999982</v>
      </c>
      <c r="AE13" s="2">
        <f>CPI!G12</f>
        <v>4.3</v>
      </c>
    </row>
    <row r="14" spans="1:31">
      <c r="A14" t="str">
        <f>CPI!A17</f>
        <v>1991q4</v>
      </c>
      <c r="B14" s="2">
        <f>FedFundsFutures!B13</f>
        <v>4.9007769999999997</v>
      </c>
      <c r="C14" s="2">
        <f>FedFundsFutures!B12</f>
        <v>5.6594110000000004</v>
      </c>
      <c r="D14" s="2">
        <f t="shared" si="0"/>
        <v>5.8588529999999999</v>
      </c>
      <c r="E14" s="2">
        <f>(Unemployment!C18+Unemployment!D18+Unemployment!C17)/3-Unemployment!I17</f>
        <v>1.333333333333333</v>
      </c>
      <c r="F14" s="2">
        <f>(CPI!B18+CPI!C18+CPI!B17)/3</f>
        <v>3.1666666666666665</v>
      </c>
      <c r="G14" s="2">
        <f>FedFundsFutures!C12</f>
        <v>5.2515109999999998</v>
      </c>
      <c r="H14" s="2">
        <f>FedFundsFutures!B12</f>
        <v>5.6594110000000004</v>
      </c>
      <c r="I14" s="2">
        <f t="shared" si="1"/>
        <v>5.8588529999999999</v>
      </c>
      <c r="J14" s="2">
        <f>(Unemployment!C17+Unemployment!D17+Unemployment!E17)/3-Unemployment!I17</f>
        <v>1.2666666666666666</v>
      </c>
      <c r="K14" s="2">
        <f>(CPI!B17+CPI!C17+CPI!D17)/3</f>
        <v>3.2333333333333329</v>
      </c>
      <c r="L14" s="2">
        <f>FedFundsFutures!D11</f>
        <v>6.1737000000000002</v>
      </c>
      <c r="M14" s="2">
        <f>FedFundsFutures!C11</f>
        <v>5.9240329999999997</v>
      </c>
      <c r="N14" s="2">
        <f>FedFundsFutures!B11</f>
        <v>5.8588529999999999</v>
      </c>
      <c r="O14" s="2">
        <f>(Unemployment!D16+Unemployment!E16+Unemployment!F16)/3-Unemployment!I16</f>
        <v>1.2666666666666666</v>
      </c>
      <c r="P14" s="2">
        <f>(CPI!C16+CPI!D16+CPI!E16)/3</f>
        <v>3.5333333333333337</v>
      </c>
      <c r="Q14" s="2">
        <f>FedFundsFutures!E10</f>
        <v>6.5235000000000003</v>
      </c>
      <c r="R14" s="2">
        <f>FedFundsFutures!D10</f>
        <v>6.2834000000000003</v>
      </c>
      <c r="S14" s="2">
        <f>FedFundsFutures!C10</f>
        <v>6.0506669999999998</v>
      </c>
      <c r="T14" s="2">
        <f>(Unemployment!E15+Unemployment!F15+Unemployment!G15+Unemployment!H15)*0.25-Unemployment!I15</f>
        <v>1.125</v>
      </c>
      <c r="U14" s="2">
        <f>(CPI!D15+CPI!E15+CPI!F15+CPI!G15)*0.25</f>
        <v>3.65</v>
      </c>
      <c r="V14" s="2">
        <f>FedFundsFutures!F9</f>
        <v>6.9249000000000001</v>
      </c>
      <c r="W14" s="2">
        <f>FedFundsFutures!E9</f>
        <v>6.8448000000000002</v>
      </c>
      <c r="X14" s="2">
        <f>FedFundsFutures!D9</f>
        <v>6.9646999999999997</v>
      </c>
      <c r="Y14" s="2">
        <f>(Unemployment!F14+Unemployment!G14+Unemployment!H14)/3-Unemployment!I14</f>
        <v>1.3666666666666663</v>
      </c>
      <c r="Z14" s="2">
        <f>(CPI!E14+CPI!F14+CPI!G14)/3</f>
        <v>3.7333333333333329</v>
      </c>
      <c r="AA14" s="2">
        <f>FedFundsFutures!G8</f>
        <v>8.0239999999999991</v>
      </c>
      <c r="AB14" s="2">
        <f>FedFundsFutures!F8</f>
        <v>7.8239000000000001</v>
      </c>
      <c r="AC14" s="2">
        <f>FedFundsFutures!E8</f>
        <v>7.7438000000000002</v>
      </c>
      <c r="AD14" s="2">
        <f>Unemployment!H13-Unemployment!I13</f>
        <v>0.89999999999999947</v>
      </c>
      <c r="AE14" s="2">
        <f>CPI!G13</f>
        <v>4.2</v>
      </c>
    </row>
    <row r="15" spans="1:31">
      <c r="A15" t="str">
        <f>CPI!A18</f>
        <v>1992q1</v>
      </c>
      <c r="B15" s="2">
        <f>FedFundsFutures!B14</f>
        <v>4.0191860000000004</v>
      </c>
      <c r="C15" s="2">
        <f>FedFundsFutures!B13</f>
        <v>4.9007769999999997</v>
      </c>
      <c r="D15" s="2">
        <f t="shared" si="0"/>
        <v>5.6594110000000004</v>
      </c>
      <c r="E15" s="2">
        <f>(Unemployment!C19+Unemployment!D19+Unemployment!C18)/3-Unemployment!I18</f>
        <v>1.5333333333333341</v>
      </c>
      <c r="F15" s="2">
        <f>(CPI!B19+CPI!C19+CPI!B18)/3</f>
        <v>2.9666666666666668</v>
      </c>
      <c r="G15" s="2">
        <f>FedFundsFutures!C13</f>
        <v>3.9369670000000001</v>
      </c>
      <c r="H15" s="2">
        <f>FedFundsFutures!B13</f>
        <v>4.9007769999999997</v>
      </c>
      <c r="I15" s="2">
        <f t="shared" si="1"/>
        <v>5.6594110000000004</v>
      </c>
      <c r="J15" s="2">
        <f>(Unemployment!C18+Unemployment!D18+Unemployment!E18)/3-Unemployment!I18</f>
        <v>1.3666666666666671</v>
      </c>
      <c r="K15" s="2">
        <f>(CPI!B18+CPI!C18+CPI!D18)/3</f>
        <v>3.3000000000000003</v>
      </c>
      <c r="L15" s="2">
        <f>FedFundsFutures!D12</f>
        <v>5.3147000000000002</v>
      </c>
      <c r="M15" s="2">
        <f>FedFundsFutures!C12</f>
        <v>5.2515109999999998</v>
      </c>
      <c r="N15" s="2">
        <f>FedFundsFutures!B12</f>
        <v>5.6594110000000004</v>
      </c>
      <c r="O15" s="2">
        <f>(Unemployment!D17+Unemployment!E17+Unemployment!F17)/3-Unemployment!I17</f>
        <v>1.2000000000000002</v>
      </c>
      <c r="P15" s="2">
        <f>(CPI!C17+CPI!D17+CPI!E17)/3</f>
        <v>3.4</v>
      </c>
      <c r="Q15" s="2">
        <f>FedFundsFutures!E11</f>
        <v>6.6138000000000003</v>
      </c>
      <c r="R15" s="2">
        <f>FedFundsFutures!D11</f>
        <v>6.1737000000000002</v>
      </c>
      <c r="S15" s="2">
        <f>FedFundsFutures!C11</f>
        <v>5.9240329999999997</v>
      </c>
      <c r="T15" s="2">
        <f>(Unemployment!E16+Unemployment!F16+Unemployment!G16+Unemployment!H16)*0.25-Unemployment!I16</f>
        <v>1.125</v>
      </c>
      <c r="U15" s="2">
        <f>(CPI!D16+CPI!E16+CPI!F16+CPI!G16)*0.25</f>
        <v>3.6</v>
      </c>
      <c r="V15" s="2">
        <f>FedFundsFutures!F10</f>
        <v>6.8935000000000004</v>
      </c>
      <c r="W15" s="2">
        <f>FedFundsFutures!E10</f>
        <v>6.5235000000000003</v>
      </c>
      <c r="X15" s="2">
        <f>FedFundsFutures!D10</f>
        <v>6.2834000000000003</v>
      </c>
      <c r="Y15" s="2">
        <f>(Unemployment!F15+Unemployment!G15+Unemployment!H15)/3-Unemployment!I15</f>
        <v>1.1000000000000005</v>
      </c>
      <c r="Z15" s="2">
        <f>(CPI!E15+CPI!F15+CPI!G15)/3</f>
        <v>3.6333333333333333</v>
      </c>
      <c r="AA15" s="2">
        <f>FedFundsFutures!G9</f>
        <v>7.1048999999999998</v>
      </c>
      <c r="AB15" s="2">
        <f>FedFundsFutures!F9</f>
        <v>6.9249000000000001</v>
      </c>
      <c r="AC15" s="2">
        <f>FedFundsFutures!E9</f>
        <v>6.8448000000000002</v>
      </c>
      <c r="AD15" s="2">
        <f>Unemployment!H14-Unemployment!I14</f>
        <v>1.2999999999999998</v>
      </c>
      <c r="AE15" s="2">
        <f>CPI!G14</f>
        <v>3.8</v>
      </c>
    </row>
    <row r="16" spans="1:31">
      <c r="A16" t="str">
        <f>CPI!A19</f>
        <v>1992q2</v>
      </c>
      <c r="B16" s="2">
        <f>FedFundsFutures!B15</f>
        <v>3.7800660000000001</v>
      </c>
      <c r="C16" s="2">
        <f>FedFundsFutures!B14</f>
        <v>4.0191860000000004</v>
      </c>
      <c r="D16" s="2">
        <f t="shared" si="0"/>
        <v>4.9007769999999997</v>
      </c>
      <c r="E16" s="2">
        <f>(Unemployment!C20+Unemployment!D20+Unemployment!C19)/3-Unemployment!I19</f>
        <v>1.4333333333333327</v>
      </c>
      <c r="F16" s="2">
        <f>(CPI!B20+CPI!C20+CPI!B19)/3</f>
        <v>3.1333333333333329</v>
      </c>
      <c r="G16" s="2">
        <f>FedFundsFutures!C14</f>
        <v>4.0616450000000004</v>
      </c>
      <c r="H16" s="2">
        <f>FedFundsFutures!B14</f>
        <v>4.0191860000000004</v>
      </c>
      <c r="I16" s="2">
        <f t="shared" si="1"/>
        <v>4.9007769999999997</v>
      </c>
      <c r="J16" s="2">
        <f>(Unemployment!C19+Unemployment!D19+Unemployment!E19)/3-Unemployment!I19</f>
        <v>1.2000000000000002</v>
      </c>
      <c r="K16" s="2">
        <f>(CPI!B19+CPI!C19+CPI!D19)/3</f>
        <v>3.0333333333333337</v>
      </c>
      <c r="L16" s="2">
        <f>FedFundsFutures!D13</f>
        <v>3.8347000000000002</v>
      </c>
      <c r="M16" s="2">
        <f>FedFundsFutures!C13</f>
        <v>3.9369670000000001</v>
      </c>
      <c r="N16" s="2">
        <f>FedFundsFutures!B13</f>
        <v>4.9007769999999997</v>
      </c>
      <c r="O16" s="2">
        <f>(Unemployment!D18+Unemployment!E18+Unemployment!F18)/3-Unemployment!I18</f>
        <v>1.3666666666666671</v>
      </c>
      <c r="P16" s="2">
        <f>(CPI!C18+CPI!D18+CPI!E18)/3</f>
        <v>3.4333333333333336</v>
      </c>
      <c r="Q16" s="2">
        <f>FedFundsFutures!E12</f>
        <v>5.2747999999999999</v>
      </c>
      <c r="R16" s="2">
        <f>FedFundsFutures!D12</f>
        <v>5.3147000000000002</v>
      </c>
      <c r="S16" s="2">
        <f>FedFundsFutures!C12</f>
        <v>5.2515109999999998</v>
      </c>
      <c r="T16" s="2">
        <f>(Unemployment!E17+Unemployment!F17+Unemployment!G17+Unemployment!H17)*0.25-Unemployment!I17</f>
        <v>1.0500000000000007</v>
      </c>
      <c r="U16" s="2">
        <f>(CPI!D17+CPI!E17+CPI!F17+CPI!G17)*0.25</f>
        <v>3.5</v>
      </c>
      <c r="V16" s="2">
        <f>FedFundsFutures!F11</f>
        <v>6.7938999999999998</v>
      </c>
      <c r="W16" s="2">
        <f>FedFundsFutures!E11</f>
        <v>6.6138000000000003</v>
      </c>
      <c r="X16" s="2">
        <f>FedFundsFutures!D11</f>
        <v>6.1737000000000002</v>
      </c>
      <c r="Y16" s="2">
        <f>(Unemployment!F16+Unemployment!G16+Unemployment!H16)/3-Unemployment!I16</f>
        <v>1.0666666666666673</v>
      </c>
      <c r="Z16" s="2">
        <f>(CPI!E16+CPI!F16+CPI!G16)/3</f>
        <v>3.6333333333333333</v>
      </c>
      <c r="AA16" s="2">
        <f>FedFundsFutures!G10</f>
        <v>7.1635999999999997</v>
      </c>
      <c r="AB16" s="2">
        <f>FedFundsFutures!F10</f>
        <v>6.8935000000000004</v>
      </c>
      <c r="AC16" s="2">
        <f>FedFundsFutures!E10</f>
        <v>6.5235000000000003</v>
      </c>
      <c r="AD16" s="2">
        <f>Unemployment!H15-Unemployment!I15</f>
        <v>1</v>
      </c>
      <c r="AE16" s="2">
        <f>CPI!G15</f>
        <v>3.6</v>
      </c>
    </row>
    <row r="17" spans="1:31">
      <c r="A17" t="str">
        <f>CPI!A20</f>
        <v>1992q3</v>
      </c>
      <c r="B17" s="2">
        <f>FedFundsFutures!B16</f>
        <v>3.2220019999999998</v>
      </c>
      <c r="C17" s="2">
        <f>FedFundsFutures!B15</f>
        <v>3.7800660000000001</v>
      </c>
      <c r="D17" s="2">
        <f t="shared" si="0"/>
        <v>4.0191860000000004</v>
      </c>
      <c r="E17" s="2">
        <f>(Unemployment!C21+Unemployment!D21+Unemployment!C20)/3-Unemployment!I20</f>
        <v>1.6333333333333337</v>
      </c>
      <c r="F17" s="2">
        <f>(CPI!B21+CPI!C21+CPI!B20)/3</f>
        <v>3.1</v>
      </c>
      <c r="G17" s="2">
        <f>FedFundsFutures!C15</f>
        <v>3.6302669999999999</v>
      </c>
      <c r="H17" s="2">
        <f>FedFundsFutures!B15</f>
        <v>3.7800660000000001</v>
      </c>
      <c r="I17" s="2">
        <f t="shared" si="1"/>
        <v>4.0191860000000004</v>
      </c>
      <c r="J17" s="2">
        <f>(Unemployment!C20+Unemployment!D20+Unemployment!E20)/3-Unemployment!I20</f>
        <v>1.3999999999999995</v>
      </c>
      <c r="K17" s="2">
        <f>(CPI!B20+CPI!C20+CPI!D20)/3</f>
        <v>3.4</v>
      </c>
      <c r="L17" s="2">
        <f>FedFundsFutures!D14</f>
        <v>4.2949999999999999</v>
      </c>
      <c r="M17" s="2">
        <f>FedFundsFutures!C14</f>
        <v>4.0616450000000004</v>
      </c>
      <c r="N17" s="2">
        <f>FedFundsFutures!B14</f>
        <v>4.0191860000000004</v>
      </c>
      <c r="O17" s="2">
        <f>(Unemployment!D19+Unemployment!E19+Unemployment!F19)/3-Unemployment!I19</f>
        <v>1.0666666666666655</v>
      </c>
      <c r="P17" s="2">
        <f>(CPI!C19+CPI!D19+CPI!E19)/3</f>
        <v>3.3000000000000003</v>
      </c>
      <c r="Q17" s="2">
        <f>FedFundsFutures!E13</f>
        <v>3.9148000000000001</v>
      </c>
      <c r="R17" s="2">
        <f>FedFundsFutures!D13</f>
        <v>3.8347000000000002</v>
      </c>
      <c r="S17" s="2">
        <f>FedFundsFutures!C13</f>
        <v>3.9369670000000001</v>
      </c>
      <c r="T17" s="2">
        <f>(Unemployment!E18+Unemployment!F18+Unemployment!G18+Unemployment!H18)*0.25-Unemployment!I18</f>
        <v>1.2249999999999996</v>
      </c>
      <c r="U17" s="2">
        <f>(CPI!D18+CPI!E18+CPI!F18+CPI!G18)*0.25</f>
        <v>3.5750000000000002</v>
      </c>
      <c r="V17" s="2">
        <f>FedFundsFutures!F12</f>
        <v>5.4149000000000003</v>
      </c>
      <c r="W17" s="2">
        <f>FedFundsFutures!E12</f>
        <v>5.2747999999999999</v>
      </c>
      <c r="X17" s="2">
        <f>FedFundsFutures!D12</f>
        <v>5.3147000000000002</v>
      </c>
      <c r="Y17" s="2">
        <f>(Unemployment!F17+Unemployment!G17+Unemployment!H17)/3-Unemployment!I17</f>
        <v>1</v>
      </c>
      <c r="Z17" s="2">
        <f>(CPI!E17+CPI!F17+CPI!G17)/3</f>
        <v>3.5</v>
      </c>
      <c r="AA17" s="2">
        <f>FedFundsFutures!G11</f>
        <v>7.1639999999999997</v>
      </c>
      <c r="AB17" s="2">
        <f>FedFundsFutures!F11</f>
        <v>6.7938999999999998</v>
      </c>
      <c r="AC17" s="2">
        <f>FedFundsFutures!E11</f>
        <v>6.6138000000000003</v>
      </c>
      <c r="AD17" s="2">
        <f>Unemployment!H16-Unemployment!I16</f>
        <v>0.90000000000000036</v>
      </c>
      <c r="AE17" s="2">
        <f>CPI!G16</f>
        <v>3.6</v>
      </c>
    </row>
    <row r="18" spans="1:31">
      <c r="A18" t="str">
        <f>CPI!A21</f>
        <v>1992q4</v>
      </c>
      <c r="B18" s="2">
        <f>FedFundsFutures!B17</f>
        <v>3.0734240000000002</v>
      </c>
      <c r="C18" s="2">
        <f>FedFundsFutures!B16</f>
        <v>3.2220019999999998</v>
      </c>
      <c r="D18" s="2">
        <f t="shared" si="0"/>
        <v>3.7800660000000001</v>
      </c>
      <c r="E18" s="2">
        <f>(Unemployment!C22+Unemployment!D22+Unemployment!C21)/3-Unemployment!I21</f>
        <v>1.7666666666666675</v>
      </c>
      <c r="F18" s="2">
        <f>(CPI!B22+CPI!C22+CPI!B21)/3</f>
        <v>3</v>
      </c>
      <c r="G18" s="2">
        <f>FedFundsFutures!C16</f>
        <v>2.838244</v>
      </c>
      <c r="H18" s="2">
        <f>FedFundsFutures!B16</f>
        <v>3.2220019999999998</v>
      </c>
      <c r="I18" s="2">
        <f t="shared" si="1"/>
        <v>3.7800660000000001</v>
      </c>
      <c r="J18" s="2">
        <f>(Unemployment!C21+Unemployment!D21+Unemployment!E21)/3-Unemployment!I21</f>
        <v>1.9000000000000004</v>
      </c>
      <c r="K18" s="2">
        <f>(CPI!B21+CPI!C21+CPI!D21)/3</f>
        <v>3.0666666666666664</v>
      </c>
      <c r="L18" s="2">
        <f>FedFundsFutures!D15</f>
        <v>3.6949999999999998</v>
      </c>
      <c r="M18" s="2">
        <f>FedFundsFutures!C15</f>
        <v>3.6302669999999999</v>
      </c>
      <c r="N18" s="2">
        <f>FedFundsFutures!B15</f>
        <v>3.7800660000000001</v>
      </c>
      <c r="O18" s="2">
        <f>(Unemployment!D20+Unemployment!E20+Unemployment!F20)/3-Unemployment!I20</f>
        <v>1.2333333333333325</v>
      </c>
      <c r="P18" s="2">
        <f>(CPI!C20+CPI!D20+CPI!E20)/3</f>
        <v>3.4666666666666668</v>
      </c>
      <c r="Q18" s="2">
        <f>FedFundsFutures!E14</f>
        <v>4.6650999999999998</v>
      </c>
      <c r="R18" s="2">
        <f>FedFundsFutures!D14</f>
        <v>4.2949999999999999</v>
      </c>
      <c r="S18" s="2">
        <f>FedFundsFutures!C14</f>
        <v>4.0616450000000004</v>
      </c>
      <c r="T18" s="2">
        <f>(Unemployment!E19+Unemployment!F19+Unemployment!G19+Unemployment!H19)*0.25-Unemployment!I19</f>
        <v>0.875</v>
      </c>
      <c r="U18" s="2">
        <f>(CPI!D19+CPI!E19+CPI!F19+CPI!G19)*0.25</f>
        <v>3.4750000000000001</v>
      </c>
      <c r="V18" s="2">
        <f>FedFundsFutures!F13</f>
        <v>4.1148999999999996</v>
      </c>
      <c r="W18" s="2">
        <f>FedFundsFutures!E13</f>
        <v>3.9148000000000001</v>
      </c>
      <c r="X18" s="2">
        <f>FedFundsFutures!D13</f>
        <v>3.8347000000000002</v>
      </c>
      <c r="Y18" s="2">
        <f>(Unemployment!F18+Unemployment!G18+Unemployment!H18)/3-Unemployment!I18</f>
        <v>1.166666666666667</v>
      </c>
      <c r="Z18" s="2">
        <f>(CPI!E18+CPI!F18+CPI!G18)/3</f>
        <v>3.6333333333333329</v>
      </c>
      <c r="AA18" s="2">
        <f>FedFundsFutures!G12</f>
        <v>5.7348999999999997</v>
      </c>
      <c r="AB18" s="2">
        <f>FedFundsFutures!F12</f>
        <v>5.4149000000000003</v>
      </c>
      <c r="AC18" s="2">
        <f>FedFundsFutures!E12</f>
        <v>5.2747999999999999</v>
      </c>
      <c r="AD18" s="2">
        <f>Unemployment!H17-Unemployment!I17</f>
        <v>0.90000000000000036</v>
      </c>
      <c r="AE18" s="2">
        <f>CPI!G17</f>
        <v>3.5</v>
      </c>
    </row>
    <row r="19" spans="1:31">
      <c r="A19" t="str">
        <f>CPI!A22</f>
        <v>1993q1</v>
      </c>
      <c r="B19" s="2">
        <f>FedFundsFutures!B18</f>
        <v>3.0499230000000002</v>
      </c>
      <c r="C19" s="2">
        <f>FedFundsFutures!B17</f>
        <v>3.0734240000000002</v>
      </c>
      <c r="D19" s="2">
        <f t="shared" si="0"/>
        <v>3.2220019999999998</v>
      </c>
      <c r="E19" s="2">
        <f>(Unemployment!C23+Unemployment!D23+Unemployment!C22)/3-Unemployment!I22</f>
        <v>1.5000000000000009</v>
      </c>
      <c r="F19" s="2">
        <f>(CPI!B23+CPI!C23+CPI!B22)/3</f>
        <v>3.2333333333333329</v>
      </c>
      <c r="G19" s="2">
        <f>FedFundsFutures!C17</f>
        <v>3.1164559999999999</v>
      </c>
      <c r="H19" s="2">
        <f>FedFundsFutures!B17</f>
        <v>3.0734240000000002</v>
      </c>
      <c r="I19" s="2">
        <f t="shared" si="1"/>
        <v>3.2220019999999998</v>
      </c>
      <c r="J19" s="2">
        <f>(Unemployment!C22+Unemployment!D22+Unemployment!E22)/3-Unemployment!I22</f>
        <v>1.6000000000000005</v>
      </c>
      <c r="K19" s="2">
        <f>(CPI!B22+CPI!C22+CPI!D22)/3</f>
        <v>3.1333333333333333</v>
      </c>
      <c r="L19" s="2">
        <f>FedFundsFutures!D16</f>
        <v>2.8052999999999999</v>
      </c>
      <c r="M19" s="2">
        <f>FedFundsFutures!C16</f>
        <v>2.838244</v>
      </c>
      <c r="N19" s="2">
        <f>FedFundsFutures!B16</f>
        <v>3.2220019999999998</v>
      </c>
      <c r="O19" s="2">
        <f>(Unemployment!D21+Unemployment!E21+Unemployment!F21)/3-Unemployment!I21</f>
        <v>1.7999999999999998</v>
      </c>
      <c r="P19" s="2">
        <f>(CPI!C21+CPI!D21+CPI!E21)/3</f>
        <v>3.2333333333333329</v>
      </c>
      <c r="Q19" s="2">
        <f>FedFundsFutures!E15</f>
        <v>4.0450999999999997</v>
      </c>
      <c r="R19" s="2">
        <f>FedFundsFutures!D15</f>
        <v>3.6949999999999998</v>
      </c>
      <c r="S19" s="2">
        <f>FedFundsFutures!C15</f>
        <v>3.6302669999999999</v>
      </c>
      <c r="T19" s="2">
        <f>(Unemployment!E20+Unemployment!F20+Unemployment!G20+Unemployment!H20)*0.25-Unemployment!I20</f>
        <v>0.99999999999999911</v>
      </c>
      <c r="U19" s="2">
        <f>(CPI!D20+CPI!E20+CPI!F20+CPI!G20)*0.25</f>
        <v>3.5249999999999999</v>
      </c>
      <c r="V19" s="2">
        <f>FedFundsFutures!F14</f>
        <v>5.3251999999999997</v>
      </c>
      <c r="W19" s="2">
        <f>FedFundsFutures!E14</f>
        <v>4.6650999999999998</v>
      </c>
      <c r="X19" s="2">
        <f>FedFundsFutures!D14</f>
        <v>4.2949999999999999</v>
      </c>
      <c r="Y19" s="2">
        <f>(Unemployment!F19+Unemployment!G19+Unemployment!H19)/3-Unemployment!I19</f>
        <v>0.79999999999999982</v>
      </c>
      <c r="Z19" s="2">
        <f>(CPI!E19+CPI!F19+CPI!G19)/3</f>
        <v>3.5333333333333332</v>
      </c>
      <c r="AA19" s="2">
        <f>FedFundsFutures!G13</f>
        <v>4.4649000000000001</v>
      </c>
      <c r="AB19" s="2">
        <f>FedFundsFutures!F13</f>
        <v>4.1148999999999996</v>
      </c>
      <c r="AC19" s="2">
        <f>FedFundsFutures!E13</f>
        <v>3.9148000000000001</v>
      </c>
      <c r="AD19" s="2">
        <f>Unemployment!H18-Unemployment!I18</f>
        <v>1</v>
      </c>
      <c r="AE19" s="2">
        <f>CPI!G18</f>
        <v>3.8</v>
      </c>
    </row>
    <row r="20" spans="1:31">
      <c r="A20" t="str">
        <f>CPI!A23</f>
        <v>1993q2</v>
      </c>
      <c r="B20" s="2">
        <f>FedFundsFutures!B19</f>
        <v>3.0172059999999998</v>
      </c>
      <c r="C20" s="2">
        <f>FedFundsFutures!B18</f>
        <v>3.0499230000000002</v>
      </c>
      <c r="D20" s="2">
        <f t="shared" si="0"/>
        <v>3.0734240000000002</v>
      </c>
      <c r="E20" s="2">
        <f>(Unemployment!C24+Unemployment!D24+Unemployment!C23)/3-Unemployment!I23</f>
        <v>1.1666666666666661</v>
      </c>
      <c r="F20" s="2">
        <f>(CPI!B24+CPI!C24+CPI!B23)/3</f>
        <v>3.1666666666666665</v>
      </c>
      <c r="G20" s="2">
        <f>FedFundsFutures!C18</f>
        <v>3.0438999999999998</v>
      </c>
      <c r="H20" s="2">
        <f>FedFundsFutures!B18</f>
        <v>3.0499230000000002</v>
      </c>
      <c r="I20" s="2">
        <f t="shared" si="1"/>
        <v>3.0734240000000002</v>
      </c>
      <c r="J20" s="2">
        <f>(Unemployment!C23+Unemployment!D23+Unemployment!E23)/3-Unemployment!I23</f>
        <v>1.1333333333333337</v>
      </c>
      <c r="K20" s="2">
        <f>(CPI!B23+CPI!C23+CPI!D23)/3</f>
        <v>3.1999999999999997</v>
      </c>
      <c r="L20" s="2">
        <f>FedFundsFutures!D17</f>
        <v>3.4056999999999999</v>
      </c>
      <c r="M20" s="2">
        <f>FedFundsFutures!C17</f>
        <v>3.1164559999999999</v>
      </c>
      <c r="N20" s="2">
        <f>FedFundsFutures!B17</f>
        <v>3.0734240000000002</v>
      </c>
      <c r="O20" s="2">
        <f>(Unemployment!D22+Unemployment!E22+Unemployment!F22)/3-Unemployment!I22</f>
        <v>1.5000000000000009</v>
      </c>
      <c r="P20" s="2">
        <f>(CPI!C22+CPI!D22+CPI!E22)/3</f>
        <v>3.1333333333333333</v>
      </c>
      <c r="Q20" s="2">
        <f>FedFundsFutures!E16</f>
        <v>2.9253999999999998</v>
      </c>
      <c r="R20" s="2">
        <f>FedFundsFutures!D16</f>
        <v>2.8052999999999999</v>
      </c>
      <c r="S20" s="2">
        <f>FedFundsFutures!C16</f>
        <v>2.838244</v>
      </c>
      <c r="T20" s="2">
        <f>(Unemployment!E21+Unemployment!F21+Unemployment!G21+Unemployment!H21)*0.25-Unemployment!I21</f>
        <v>1.5749999999999993</v>
      </c>
      <c r="U20" s="2">
        <f>(CPI!D21+CPI!E21+CPI!F21+CPI!G21)*0.25</f>
        <v>3.3000000000000003</v>
      </c>
      <c r="V20" s="2">
        <f>FedFundsFutures!F15</f>
        <v>4.2152000000000003</v>
      </c>
      <c r="W20" s="2">
        <f>FedFundsFutures!E15</f>
        <v>4.0450999999999997</v>
      </c>
      <c r="X20" s="2">
        <f>FedFundsFutures!D15</f>
        <v>3.6949999999999998</v>
      </c>
      <c r="Y20" s="2">
        <f>(Unemployment!F20+Unemployment!G20+Unemployment!H20)/3-Unemployment!I20</f>
        <v>0.93333333333333268</v>
      </c>
      <c r="Z20" s="2">
        <f>(CPI!E20+CPI!F20+CPI!G20)/3</f>
        <v>3.5333333333333332</v>
      </c>
      <c r="AA20" s="2">
        <f>FedFundsFutures!G14</f>
        <v>5.6653000000000002</v>
      </c>
      <c r="AB20" s="2">
        <f>FedFundsFutures!F14</f>
        <v>5.3251999999999997</v>
      </c>
      <c r="AC20" s="2">
        <f>FedFundsFutures!E14</f>
        <v>4.6650999999999998</v>
      </c>
      <c r="AD20" s="2">
        <f>Unemployment!H19-Unemployment!I19</f>
        <v>0.69999999999999929</v>
      </c>
      <c r="AE20" s="2">
        <f>CPI!G19</f>
        <v>3.6</v>
      </c>
    </row>
    <row r="21" spans="1:31">
      <c r="A21" t="str">
        <f>CPI!A24</f>
        <v>1993q3</v>
      </c>
      <c r="B21" s="2">
        <f>FedFundsFutures!B20</f>
        <v>3.0480659999999999</v>
      </c>
      <c r="C21" s="2">
        <f>FedFundsFutures!B19</f>
        <v>3.0172059999999998</v>
      </c>
      <c r="D21" s="2">
        <f t="shared" si="0"/>
        <v>3.0499230000000002</v>
      </c>
      <c r="E21" s="2">
        <f>(Unemployment!C25+Unemployment!D25+Unemployment!C24)/3-Unemployment!I24</f>
        <v>1.0333333333333332</v>
      </c>
      <c r="F21" s="2">
        <f>(CPI!B25+CPI!C25+CPI!B24)/3</f>
        <v>2.7333333333333329</v>
      </c>
      <c r="G21" s="2">
        <f>FedFundsFutures!C19</f>
        <v>3.0769669999999998</v>
      </c>
      <c r="H21" s="2">
        <f>FedFundsFutures!B19</f>
        <v>3.0172059999999998</v>
      </c>
      <c r="I21" s="2">
        <f t="shared" si="1"/>
        <v>3.0499230000000002</v>
      </c>
      <c r="J21" s="2">
        <f>(Unemployment!C24+Unemployment!D24+Unemployment!E24)/3-Unemployment!I24</f>
        <v>1.0999999999999996</v>
      </c>
      <c r="K21" s="2">
        <f>(CPI!B24+CPI!C24+CPI!D24)/3</f>
        <v>3.1</v>
      </c>
      <c r="L21" s="2">
        <f>FedFundsFutures!D18</f>
        <v>3.0853000000000002</v>
      </c>
      <c r="M21" s="2">
        <f>FedFundsFutures!C18</f>
        <v>3.0438999999999998</v>
      </c>
      <c r="N21" s="2">
        <f>FedFundsFutures!B18</f>
        <v>3.0499230000000002</v>
      </c>
      <c r="O21" s="2">
        <f>(Unemployment!D23+Unemployment!E23+Unemployment!F23)/3-Unemployment!I23</f>
        <v>1.0333333333333332</v>
      </c>
      <c r="P21" s="2">
        <f>(CPI!C23+CPI!D23+CPI!E23)/3</f>
        <v>3.1333333333333333</v>
      </c>
      <c r="Q21" s="2">
        <f>FedFundsFutures!E17</f>
        <v>3.8058000000000001</v>
      </c>
      <c r="R21" s="2">
        <f>FedFundsFutures!D17</f>
        <v>3.4056999999999999</v>
      </c>
      <c r="S21" s="2">
        <f>FedFundsFutures!C17</f>
        <v>3.1164559999999999</v>
      </c>
      <c r="T21" s="2">
        <f>(Unemployment!E22+Unemployment!F22+Unemployment!G22+Unemployment!H22)*0.25-Unemployment!I22</f>
        <v>1.2999999999999998</v>
      </c>
      <c r="U21" s="2">
        <f>(CPI!D22+CPI!E22+CPI!F22+CPI!G22)*0.25</f>
        <v>3.2749999999999999</v>
      </c>
      <c r="V21" s="2">
        <f>FedFundsFutures!F16</f>
        <v>3.1955</v>
      </c>
      <c r="W21" s="2">
        <f>FedFundsFutures!E16</f>
        <v>2.9253999999999998</v>
      </c>
      <c r="X21" s="2">
        <f>FedFundsFutures!D16</f>
        <v>2.8052999999999999</v>
      </c>
      <c r="Y21" s="2">
        <f>(Unemployment!F21+Unemployment!G21+Unemployment!H21)/3-Unemployment!I21</f>
        <v>1.4999999999999991</v>
      </c>
      <c r="Z21" s="2">
        <f>(CPI!E21+CPI!F21+CPI!G21)/3</f>
        <v>3.3333333333333335</v>
      </c>
      <c r="AA21" s="2">
        <f>FedFundsFutures!G15</f>
        <v>4.5853000000000002</v>
      </c>
      <c r="AB21" s="2">
        <f>FedFundsFutures!F15</f>
        <v>4.2152000000000003</v>
      </c>
      <c r="AC21" s="2">
        <f>FedFundsFutures!E15</f>
        <v>4.0450999999999997</v>
      </c>
      <c r="AD21" s="2">
        <f>Unemployment!H20-Unemployment!I20</f>
        <v>0.79999999999999982</v>
      </c>
      <c r="AE21" s="2">
        <f>CPI!G20</f>
        <v>3.6</v>
      </c>
    </row>
    <row r="22" spans="1:31">
      <c r="A22" t="str">
        <f>CPI!A25</f>
        <v>1993q4</v>
      </c>
      <c r="B22" s="2">
        <f>FedFundsFutures!B21</f>
        <v>3.02955</v>
      </c>
      <c r="C22" s="2">
        <f>FedFundsFutures!B20</f>
        <v>3.0480659999999999</v>
      </c>
      <c r="D22" s="2">
        <f t="shared" si="0"/>
        <v>3.0172059999999998</v>
      </c>
      <c r="E22" s="2">
        <f>(Unemployment!C26+Unemployment!D26+Unemployment!C25)/3-Unemployment!I25</f>
        <v>0.7333333333333325</v>
      </c>
      <c r="F22" s="2">
        <f>(CPI!B26+CPI!C26+CPI!B25)/3</f>
        <v>2.5666666666666664</v>
      </c>
      <c r="G22" s="2">
        <f>FedFundsFutures!C20</f>
        <v>3.0493999999999999</v>
      </c>
      <c r="H22" s="2">
        <f>FedFundsFutures!B20</f>
        <v>3.0480659999999999</v>
      </c>
      <c r="I22" s="2">
        <f t="shared" si="1"/>
        <v>3.0172059999999998</v>
      </c>
      <c r="J22" s="2">
        <f>(Unemployment!C25+Unemployment!D25+Unemployment!E25)/3-Unemployment!I25</f>
        <v>0.83333333333333304</v>
      </c>
      <c r="K22" s="2">
        <f>(CPI!B25+CPI!C25+CPI!D25)/3</f>
        <v>2.7333333333333329</v>
      </c>
      <c r="L22" s="2">
        <f>FedFundsFutures!D19</f>
        <v>3.1953</v>
      </c>
      <c r="M22" s="2">
        <f>FedFundsFutures!C19</f>
        <v>3.0769669999999998</v>
      </c>
      <c r="N22" s="2">
        <f>FedFundsFutures!B19</f>
        <v>3.0172059999999998</v>
      </c>
      <c r="O22" s="2">
        <f>(Unemployment!D24+Unemployment!E24+Unemployment!F24)/3-Unemployment!I24</f>
        <v>1</v>
      </c>
      <c r="P22" s="2">
        <f>(CPI!C24+CPI!D24+CPI!E24)/3</f>
        <v>3.1666666666666665</v>
      </c>
      <c r="Q22" s="2">
        <f>FedFundsFutures!E18</f>
        <v>3.2553999999999998</v>
      </c>
      <c r="R22" s="2">
        <f>FedFundsFutures!D18</f>
        <v>3.0853000000000002</v>
      </c>
      <c r="S22" s="2">
        <f>FedFundsFutures!C18</f>
        <v>3.0438999999999998</v>
      </c>
      <c r="T22" s="2">
        <f>(Unemployment!E23+Unemployment!F23+Unemployment!G23+Unemployment!H23)*0.25-Unemployment!I23</f>
        <v>0.85000000000000053</v>
      </c>
      <c r="U22" s="2">
        <f>(CPI!D23+CPI!E23+CPI!F23+CPI!G23)*0.25</f>
        <v>3.2500000000000004</v>
      </c>
      <c r="V22" s="2">
        <f>FedFundsFutures!F17</f>
        <v>4.1858000000000004</v>
      </c>
      <c r="W22" s="2">
        <f>FedFundsFutures!E17</f>
        <v>3.8058000000000001</v>
      </c>
      <c r="X22" s="2">
        <f>FedFundsFutures!D17</f>
        <v>3.4056999999999999</v>
      </c>
      <c r="Y22" s="2">
        <f>(Unemployment!F22+Unemployment!G22+Unemployment!H22)/3-Unemployment!I22</f>
        <v>1.2333333333333334</v>
      </c>
      <c r="Z22" s="2">
        <f>(CPI!E22+CPI!F22+CPI!G22)/3</f>
        <v>3.3000000000000003</v>
      </c>
      <c r="AA22" s="2">
        <f>FedFundsFutures!G16</f>
        <v>3.5255999999999998</v>
      </c>
      <c r="AB22" s="2">
        <f>FedFundsFutures!F16</f>
        <v>3.1955</v>
      </c>
      <c r="AC22" s="2">
        <f>FedFundsFutures!E16</f>
        <v>2.9253999999999998</v>
      </c>
      <c r="AD22" s="2">
        <f>Unemployment!H21-Unemployment!I21</f>
        <v>1.3000000000000007</v>
      </c>
      <c r="AE22" s="2">
        <f>CPI!G21</f>
        <v>3.4</v>
      </c>
    </row>
    <row r="23" spans="1:31">
      <c r="A23" t="str">
        <f>CPI!A26</f>
        <v>1994q1</v>
      </c>
      <c r="B23" s="2">
        <f>FedFundsFutures!B22</f>
        <v>3.2189679999999998</v>
      </c>
      <c r="C23" s="2">
        <f>FedFundsFutures!B21</f>
        <v>3.02955</v>
      </c>
      <c r="D23" s="2">
        <f t="shared" si="0"/>
        <v>3.0480659999999999</v>
      </c>
      <c r="E23" s="2">
        <f>(Unemployment!C27+Unemployment!D27+Unemployment!C26)/3-Unemployment!I26</f>
        <v>0.59999999999999964</v>
      </c>
      <c r="F23" s="2">
        <f>(CPI!B27+CPI!C27+CPI!B26)/3</f>
        <v>2.7999999999999994</v>
      </c>
      <c r="G23" s="2">
        <f>FedFundsFutures!C21</f>
        <v>3.1787109999999998</v>
      </c>
      <c r="H23" s="2">
        <f>FedFundsFutures!B21</f>
        <v>3.02955</v>
      </c>
      <c r="I23" s="2">
        <f t="shared" si="1"/>
        <v>3.0480659999999999</v>
      </c>
      <c r="J23" s="2">
        <f>(Unemployment!C26+Unemployment!D26+Unemployment!E26)/3-Unemployment!I26</f>
        <v>0.59999999999999964</v>
      </c>
      <c r="K23" s="2">
        <f>(CPI!B26+CPI!C26+CPI!D26)/3</f>
        <v>3</v>
      </c>
      <c r="L23" s="2">
        <f>FedFundsFutures!D20</f>
        <v>3.1556999999999999</v>
      </c>
      <c r="M23" s="2">
        <f>FedFundsFutures!C20</f>
        <v>3.0493999999999999</v>
      </c>
      <c r="N23" s="2">
        <f>FedFundsFutures!B20</f>
        <v>3.0480659999999999</v>
      </c>
      <c r="O23" s="2">
        <f>(Unemployment!D25+Unemployment!E25+Unemployment!F25)/3-Unemployment!I25</f>
        <v>0.76666666666666661</v>
      </c>
      <c r="P23" s="2">
        <f>(CPI!C25+CPI!D25+CPI!E25)/3</f>
        <v>3.1333333333333333</v>
      </c>
      <c r="Q23" s="2">
        <f>FedFundsFutures!E19</f>
        <v>3.4453999999999998</v>
      </c>
      <c r="R23" s="2">
        <f>FedFundsFutures!D19</f>
        <v>3.1953</v>
      </c>
      <c r="S23" s="2">
        <f>FedFundsFutures!C19</f>
        <v>3.0769669999999998</v>
      </c>
      <c r="T23" s="2">
        <f>(Unemployment!E24+Unemployment!F24+Unemployment!G24+Unemployment!H24)*0.25-Unemployment!I24</f>
        <v>0.85000000000000053</v>
      </c>
      <c r="U23" s="2">
        <f>(CPI!D24+CPI!E24+CPI!F24+CPI!G24)*0.25</f>
        <v>3.3250000000000002</v>
      </c>
      <c r="V23" s="2">
        <f>FedFundsFutures!F18</f>
        <v>3.5455000000000001</v>
      </c>
      <c r="W23" s="2">
        <f>FedFundsFutures!E18</f>
        <v>3.2553999999999998</v>
      </c>
      <c r="X23" s="2">
        <f>FedFundsFutures!D18</f>
        <v>3.0853000000000002</v>
      </c>
      <c r="Y23" s="2">
        <f>(Unemployment!F23+Unemployment!G23+Unemployment!H23)/3-Unemployment!I23</f>
        <v>0.80000000000000071</v>
      </c>
      <c r="Z23" s="2">
        <f>(CPI!E23+CPI!F23+CPI!G23)/3</f>
        <v>3.3000000000000003</v>
      </c>
      <c r="AA23" s="2">
        <f>FedFundsFutures!G17</f>
        <v>4.6859000000000002</v>
      </c>
      <c r="AB23" s="2">
        <f>FedFundsFutures!F17</f>
        <v>4.1858000000000004</v>
      </c>
      <c r="AC23" s="2">
        <f>FedFundsFutures!E17</f>
        <v>3.8058000000000001</v>
      </c>
      <c r="AD23" s="2">
        <f>Unemployment!H22-Unemployment!I22</f>
        <v>1.1000000000000005</v>
      </c>
      <c r="AE23" s="2">
        <f>CPI!G22</f>
        <v>3.4</v>
      </c>
    </row>
    <row r="24" spans="1:31">
      <c r="A24" t="str">
        <f>CPI!A27</f>
        <v>1994q2</v>
      </c>
      <c r="B24" s="2">
        <f>FedFundsFutures!B23</f>
        <v>3.9538250000000001</v>
      </c>
      <c r="C24" s="2">
        <f>FedFundsFutures!B22</f>
        <v>3.2189679999999998</v>
      </c>
      <c r="D24" s="2">
        <f t="shared" si="0"/>
        <v>3.02955</v>
      </c>
      <c r="E24" s="2">
        <f>(Unemployment!C28+Unemployment!D28+Unemployment!C27)/3-Unemployment!I27</f>
        <v>0.39999999999999947</v>
      </c>
      <c r="F24" s="2">
        <f>(CPI!B28+CPI!C28+CPI!B27)/3</f>
        <v>2.8333333333333335</v>
      </c>
      <c r="G24" s="2">
        <f>FedFundsFutures!C22</f>
        <v>3.7250549999999998</v>
      </c>
      <c r="H24" s="2">
        <f>FedFundsFutures!B22</f>
        <v>3.2189679999999998</v>
      </c>
      <c r="I24" s="2">
        <f t="shared" si="1"/>
        <v>3.02955</v>
      </c>
      <c r="J24" s="2">
        <f>(Unemployment!C27+Unemployment!D27+Unemployment!E27)/3-Unemployment!I27</f>
        <v>0.49999999999999911</v>
      </c>
      <c r="K24" s="2">
        <f>(CPI!B27+CPI!C27+CPI!D27)/3</f>
        <v>2.9</v>
      </c>
      <c r="L24" s="2">
        <f>FedFundsFutures!D21</f>
        <v>3.2759999999999998</v>
      </c>
      <c r="M24" s="2">
        <f>FedFundsFutures!C21</f>
        <v>3.1787109999999998</v>
      </c>
      <c r="N24" s="2">
        <f>FedFundsFutures!B21</f>
        <v>3.02955</v>
      </c>
      <c r="O24" s="2">
        <f>(Unemployment!D26+Unemployment!E26+Unemployment!F26)/3-Unemployment!I26</f>
        <v>0.53333333333333321</v>
      </c>
      <c r="P24" s="2">
        <f>(CPI!C26+CPI!D26+CPI!E26)/3</f>
        <v>3.0666666666666664</v>
      </c>
      <c r="Q24" s="2">
        <f>FedFundsFutures!E20</f>
        <v>3.2658</v>
      </c>
      <c r="R24" s="2">
        <f>FedFundsFutures!D20</f>
        <v>3.1556999999999999</v>
      </c>
      <c r="S24" s="2">
        <f>FedFundsFutures!C20</f>
        <v>3.0493999999999999</v>
      </c>
      <c r="T24" s="2">
        <f>(Unemployment!E25+Unemployment!F25+Unemployment!G25+Unemployment!H25)*0.25-Unemployment!I25</f>
        <v>0.67499999999999982</v>
      </c>
      <c r="U24" s="2">
        <f>(CPI!D25+CPI!E25+CPI!F25+CPI!G25)*0.25</f>
        <v>3.2</v>
      </c>
      <c r="V24" s="2">
        <f>FedFundsFutures!F19</f>
        <v>3.6055000000000001</v>
      </c>
      <c r="W24" s="2">
        <f>FedFundsFutures!E19</f>
        <v>3.4453999999999998</v>
      </c>
      <c r="X24" s="2">
        <f>FedFundsFutures!D19</f>
        <v>3.1953</v>
      </c>
      <c r="Y24" s="2">
        <f>(Unemployment!F24+Unemployment!G24+Unemployment!H24)/3-Unemployment!I24</f>
        <v>0.80000000000000071</v>
      </c>
      <c r="Z24" s="2">
        <f>(CPI!E24+CPI!F24+CPI!G24)/3</f>
        <v>3.3666666666666667</v>
      </c>
      <c r="AA24" s="2">
        <f>FedFundsFutures!G18</f>
        <v>3.7856000000000001</v>
      </c>
      <c r="AB24" s="2">
        <f>FedFundsFutures!F18</f>
        <v>3.5455000000000001</v>
      </c>
      <c r="AC24" s="2">
        <f>FedFundsFutures!E18</f>
        <v>3.2553999999999998</v>
      </c>
      <c r="AD24" s="2">
        <f>Unemployment!H23-Unemployment!I23</f>
        <v>0.70000000000000018</v>
      </c>
      <c r="AE24" s="2">
        <f>CPI!G23</f>
        <v>3.4</v>
      </c>
    </row>
    <row r="25" spans="1:31">
      <c r="A25" t="str">
        <f>CPI!A28</f>
        <v>1994q3</v>
      </c>
      <c r="B25" s="2">
        <f>FedFundsFutures!B24</f>
        <v>4.507733</v>
      </c>
      <c r="C25" s="2">
        <f>FedFundsFutures!B23</f>
        <v>3.9538250000000001</v>
      </c>
      <c r="D25" s="2">
        <f t="shared" si="0"/>
        <v>3.2189679999999998</v>
      </c>
      <c r="E25" s="2">
        <f>(Unemployment!C29+Unemployment!D29+Unemployment!C28)/3-Unemployment!I28</f>
        <v>0.20000000000000018</v>
      </c>
      <c r="F25" s="2">
        <f>(CPI!B29+CPI!C29+CPI!B28)/3</f>
        <v>3.1999999999999997</v>
      </c>
      <c r="G25" s="2">
        <f>FedFundsFutures!C23</f>
        <v>4.6563439999999998</v>
      </c>
      <c r="H25" s="2">
        <f>FedFundsFutures!B23</f>
        <v>3.9538250000000001</v>
      </c>
      <c r="I25" s="2">
        <f t="shared" si="1"/>
        <v>3.2189679999999998</v>
      </c>
      <c r="J25" s="2">
        <f>(Unemployment!C28+Unemployment!D28+Unemployment!E28)/3-Unemployment!I28</f>
        <v>0.26666666666666661</v>
      </c>
      <c r="K25" s="2">
        <f>(CPI!B28+CPI!C28+CPI!D28)/3</f>
        <v>3.1</v>
      </c>
      <c r="L25" s="2">
        <f>FedFundsFutures!D22</f>
        <v>4.1356999999999999</v>
      </c>
      <c r="M25" s="2">
        <f>FedFundsFutures!C22</f>
        <v>3.7250549999999998</v>
      </c>
      <c r="N25" s="2">
        <f>FedFundsFutures!B22</f>
        <v>3.2189679999999998</v>
      </c>
      <c r="O25" s="2">
        <f>(Unemployment!D27+Unemployment!E27+Unemployment!F27)/3-Unemployment!I27</f>
        <v>0.39999999999999947</v>
      </c>
      <c r="P25" s="2">
        <f>(CPI!C27+CPI!D27+CPI!E27)/3</f>
        <v>3.1666666666666665</v>
      </c>
      <c r="Q25" s="2">
        <f>FedFundsFutures!E21</f>
        <v>3.5861000000000001</v>
      </c>
      <c r="R25" s="2">
        <f>FedFundsFutures!D21</f>
        <v>3.2759999999999998</v>
      </c>
      <c r="S25" s="2">
        <f>FedFundsFutures!C21</f>
        <v>3.1787109999999998</v>
      </c>
      <c r="T25" s="2">
        <f>(Unemployment!E26+Unemployment!F26+Unemployment!G26+Unemployment!H26)*0.25-Unemployment!I26</f>
        <v>0.42499999999999982</v>
      </c>
      <c r="U25" s="2">
        <f>(CPI!D26+CPI!E26+CPI!F26+CPI!G26)*0.25</f>
        <v>3.1749999999999998</v>
      </c>
      <c r="V25" s="2">
        <f>FedFundsFutures!F20</f>
        <v>3.4458000000000002</v>
      </c>
      <c r="W25" s="2">
        <f>FedFundsFutures!E20</f>
        <v>3.2658</v>
      </c>
      <c r="X25" s="2">
        <f>FedFundsFutures!D20</f>
        <v>3.1556999999999999</v>
      </c>
      <c r="Y25" s="2">
        <f>(Unemployment!F25+Unemployment!G25+Unemployment!H25)/3-Unemployment!I25</f>
        <v>0.63333333333333375</v>
      </c>
      <c r="Z25" s="2">
        <f>(CPI!E25+CPI!F25+CPI!G25)/3</f>
        <v>3.2333333333333329</v>
      </c>
      <c r="AA25" s="2">
        <f>FedFundsFutures!G19</f>
        <v>3.8555999999999999</v>
      </c>
      <c r="AB25" s="2">
        <f>FedFundsFutures!F19</f>
        <v>3.6055000000000001</v>
      </c>
      <c r="AC25" s="2">
        <f>FedFundsFutures!E19</f>
        <v>3.4453999999999998</v>
      </c>
      <c r="AD25" s="2">
        <f>Unemployment!H24-Unemployment!I24</f>
        <v>0.70000000000000018</v>
      </c>
      <c r="AE25" s="2">
        <f>CPI!G24</f>
        <v>3.5</v>
      </c>
    </row>
    <row r="26" spans="1:31">
      <c r="A26" t="str">
        <f>CPI!A29</f>
        <v>1994q4</v>
      </c>
      <c r="B26" s="2">
        <f>FedFundsFutures!B25</f>
        <v>5.2221440000000001</v>
      </c>
      <c r="C26" s="2">
        <f>FedFundsFutures!B24</f>
        <v>4.507733</v>
      </c>
      <c r="D26" s="2">
        <f t="shared" si="0"/>
        <v>3.9538250000000001</v>
      </c>
      <c r="E26" s="2">
        <f>(Unemployment!C30+Unemployment!D30+Unemployment!C29)/3-Unemployment!I29</f>
        <v>-0.23333333333333428</v>
      </c>
      <c r="F26" s="2">
        <f>(CPI!B30+CPI!C30+CPI!B29)/3</f>
        <v>3.3000000000000003</v>
      </c>
      <c r="G26" s="2">
        <f>FedFundsFutures!C24</f>
        <v>5.149178</v>
      </c>
      <c r="H26" s="2">
        <f>FedFundsFutures!B24</f>
        <v>4.507733</v>
      </c>
      <c r="I26" s="2">
        <f t="shared" si="1"/>
        <v>3.9538250000000001</v>
      </c>
      <c r="J26" s="2">
        <f>(Unemployment!C29+Unemployment!D29+Unemployment!E29)/3-Unemployment!I29</f>
        <v>3.3333333333334103E-2</v>
      </c>
      <c r="K26" s="2">
        <f>(CPI!B29+CPI!C29+CPI!D29)/3</f>
        <v>3.3666666666666667</v>
      </c>
      <c r="L26" s="2">
        <f>FedFundsFutures!D23</f>
        <v>5.1797000000000004</v>
      </c>
      <c r="M26" s="2">
        <f>FedFundsFutures!C23</f>
        <v>4.6563439999999998</v>
      </c>
      <c r="N26" s="2">
        <f>FedFundsFutures!B23</f>
        <v>3.9538250000000001</v>
      </c>
      <c r="O26" s="2">
        <f>(Unemployment!D28+Unemployment!E28+Unemployment!F28)/3-Unemployment!I28</f>
        <v>0.20000000000000018</v>
      </c>
      <c r="P26" s="2">
        <f>(CPI!C28+CPI!D28+CPI!E28)/3</f>
        <v>3.2000000000000006</v>
      </c>
      <c r="Q26" s="2">
        <f>FedFundsFutures!E22</f>
        <v>4.5735000000000001</v>
      </c>
      <c r="R26" s="2">
        <f>FedFundsFutures!D22</f>
        <v>4.1356999999999999</v>
      </c>
      <c r="S26" s="2">
        <f>FedFundsFutures!C22</f>
        <v>3.7250549999999998</v>
      </c>
      <c r="T26" s="2">
        <f>(Unemployment!E27+Unemployment!F27+Unemployment!G27+Unemployment!H27)*0.25-Unemployment!I27</f>
        <v>0.27500000000000036</v>
      </c>
      <c r="U26" s="2">
        <f>(CPI!D27+CPI!E27+CPI!F27+CPI!G27)*0.25</f>
        <v>3.2250000000000005</v>
      </c>
      <c r="V26" s="2">
        <f>FedFundsFutures!F21</f>
        <v>3.8639000000000001</v>
      </c>
      <c r="W26" s="2">
        <f>FedFundsFutures!E21</f>
        <v>3.5861000000000001</v>
      </c>
      <c r="X26" s="2">
        <f>FedFundsFutures!D21</f>
        <v>3.2759999999999998</v>
      </c>
      <c r="Y26" s="2">
        <f>(Unemployment!F26+Unemployment!G26+Unemployment!H26)/3-Unemployment!I26</f>
        <v>0.39999999999999947</v>
      </c>
      <c r="Z26" s="2">
        <f>(CPI!E26+CPI!F26+CPI!G26)/3</f>
        <v>3.1333333333333333</v>
      </c>
      <c r="AA26" s="2">
        <f>FedFundsFutures!G20</f>
        <v>3.6436000000000002</v>
      </c>
      <c r="AB26" s="2">
        <f>FedFundsFutures!F20</f>
        <v>3.4458000000000002</v>
      </c>
      <c r="AC26" s="2">
        <f>FedFundsFutures!E20</f>
        <v>3.2658</v>
      </c>
      <c r="AD26" s="2">
        <f>Unemployment!H25-Unemployment!I25</f>
        <v>0.59999999999999964</v>
      </c>
      <c r="AE26" s="2">
        <f>CPI!G25</f>
        <v>3.3</v>
      </c>
    </row>
    <row r="27" spans="1:31">
      <c r="A27" t="str">
        <f>CPI!A30</f>
        <v>1995q1</v>
      </c>
      <c r="B27" s="2">
        <f>FedFundsFutures!B26</f>
        <v>5.8264180000000003</v>
      </c>
      <c r="C27" s="2">
        <f>FedFundsFutures!B25</f>
        <v>5.2221440000000001</v>
      </c>
      <c r="D27" s="2">
        <f t="shared" si="0"/>
        <v>4.507733</v>
      </c>
      <c r="E27" s="2">
        <f>(Unemployment!C31+Unemployment!D31+Unemployment!C30)/3-Unemployment!I30</f>
        <v>-0.4666666666666659</v>
      </c>
      <c r="F27" s="2">
        <f>(CPI!B31+CPI!C31+CPI!B30)/3</f>
        <v>3.1999999999999997</v>
      </c>
      <c r="G27" s="2">
        <f>FedFundsFutures!C25</f>
        <v>6.1373329999999999</v>
      </c>
      <c r="H27" s="2">
        <f>FedFundsFutures!B25</f>
        <v>5.2221440000000001</v>
      </c>
      <c r="I27" s="2">
        <f t="shared" si="1"/>
        <v>4.507733</v>
      </c>
      <c r="J27" s="2">
        <f>(Unemployment!C30+Unemployment!D30+Unemployment!E30)/3-Unemployment!I30</f>
        <v>-0.43333333333333357</v>
      </c>
      <c r="K27" s="2">
        <f>(CPI!B30+CPI!C30+CPI!D30)/3</f>
        <v>3.3000000000000003</v>
      </c>
      <c r="L27" s="2">
        <f>FedFundsFutures!D24</f>
        <v>5.6136999999999997</v>
      </c>
      <c r="M27" s="2">
        <f>FedFundsFutures!C24</f>
        <v>5.149178</v>
      </c>
      <c r="N27" s="2">
        <f>FedFundsFutures!B24</f>
        <v>4.507733</v>
      </c>
      <c r="O27" s="2">
        <f>(Unemployment!D29+Unemployment!E29+Unemployment!F29)/3-Unemployment!I29</f>
        <v>-3.3333333333334103E-2</v>
      </c>
      <c r="P27" s="2">
        <f>(CPI!C29+CPI!D29+CPI!E29)/3</f>
        <v>3.4</v>
      </c>
      <c r="Q27" s="2">
        <f>FedFundsFutures!E23</f>
        <v>5.8635000000000002</v>
      </c>
      <c r="R27" s="2">
        <f>FedFundsFutures!D23</f>
        <v>5.1797000000000004</v>
      </c>
      <c r="S27" s="2">
        <f>FedFundsFutures!C23</f>
        <v>4.6563439999999998</v>
      </c>
      <c r="T27" s="2">
        <f>(Unemployment!E28+Unemployment!F28+Unemployment!G28+Unemployment!H28)*0.25-Unemployment!I28</f>
        <v>9.9999999999999645E-2</v>
      </c>
      <c r="U27" s="2">
        <f>(CPI!D28+CPI!E28+CPI!F28+CPI!G28)*0.25</f>
        <v>3.3250000000000002</v>
      </c>
      <c r="V27" s="2">
        <f>FedFundsFutures!F22</f>
        <v>4.9435000000000002</v>
      </c>
      <c r="W27" s="2">
        <f>FedFundsFutures!E22</f>
        <v>4.5735000000000001</v>
      </c>
      <c r="X27" s="2">
        <f>FedFundsFutures!D22</f>
        <v>4.1356999999999999</v>
      </c>
      <c r="Y27" s="2">
        <f>(Unemployment!F27+Unemployment!G27+Unemployment!H27)/3-Unemployment!I27</f>
        <v>0.2333333333333325</v>
      </c>
      <c r="Z27" s="2">
        <f>(CPI!E27+CPI!F27+CPI!G27)/3</f>
        <v>3.2666666666666671</v>
      </c>
      <c r="AA27" s="2">
        <f>FedFundsFutures!G21</f>
        <v>4.1440000000000001</v>
      </c>
      <c r="AB27" s="2">
        <f>FedFundsFutures!F21</f>
        <v>3.8639000000000001</v>
      </c>
      <c r="AC27" s="2">
        <f>FedFundsFutures!E21</f>
        <v>3.5861000000000001</v>
      </c>
      <c r="AD27" s="2">
        <f>Unemployment!H26-Unemployment!I26</f>
        <v>0.29999999999999982</v>
      </c>
      <c r="AE27" s="2">
        <f>CPI!G26</f>
        <v>3.2</v>
      </c>
    </row>
    <row r="28" spans="1:31">
      <c r="A28" t="str">
        <f>CPI!A31</f>
        <v>1995q2</v>
      </c>
      <c r="B28" s="2">
        <f>FedFundsFutures!B27</f>
        <v>6.0086300000000001</v>
      </c>
      <c r="C28" s="2">
        <f>FedFundsFutures!B26</f>
        <v>5.8264180000000003</v>
      </c>
      <c r="D28" s="2">
        <f t="shared" si="0"/>
        <v>5.2221440000000001</v>
      </c>
      <c r="E28" s="2">
        <f>(Unemployment!C32+Unemployment!D32+Unemployment!C31)/3-Unemployment!I31</f>
        <v>-0.2666666666666675</v>
      </c>
      <c r="F28" s="2">
        <f>(CPI!B32+CPI!C32+CPI!B31)/3</f>
        <v>3.4</v>
      </c>
      <c r="G28" s="2">
        <f>FedFundsFutures!C26</f>
        <v>6.0781660000000004</v>
      </c>
      <c r="H28" s="2">
        <f>FedFundsFutures!B26</f>
        <v>5.8264180000000003</v>
      </c>
      <c r="I28" s="2">
        <f t="shared" si="1"/>
        <v>5.2221440000000001</v>
      </c>
      <c r="J28" s="2">
        <f>(Unemployment!C31+Unemployment!D31+Unemployment!E31)/3-Unemployment!I31</f>
        <v>-0.40000000000000036</v>
      </c>
      <c r="K28" s="2">
        <f>(CPI!B31+CPI!C31+CPI!D31)/3</f>
        <v>3.3333333333333335</v>
      </c>
      <c r="L28" s="2">
        <f>FedFundsFutures!D25</f>
        <v>6.9960000000000004</v>
      </c>
      <c r="M28" s="2">
        <f>FedFundsFutures!C25</f>
        <v>6.1373329999999999</v>
      </c>
      <c r="N28" s="2">
        <f>FedFundsFutures!B25</f>
        <v>5.2221440000000001</v>
      </c>
      <c r="O28" s="2">
        <f>(Unemployment!D30+Unemployment!E30+Unemployment!F30)/3-Unemployment!I30</f>
        <v>-0.4666666666666659</v>
      </c>
      <c r="P28" s="2">
        <f>(CPI!C30+CPI!D30+CPI!E30)/3</f>
        <v>3.4666666666666668</v>
      </c>
      <c r="Q28" s="2">
        <f>FedFundsFutures!E24</f>
        <v>6.0660999999999996</v>
      </c>
      <c r="R28" s="2">
        <f>FedFundsFutures!D24</f>
        <v>5.6136999999999997</v>
      </c>
      <c r="S28" s="2">
        <f>FedFundsFutures!C24</f>
        <v>5.149178</v>
      </c>
      <c r="T28" s="2">
        <f>(Unemployment!E29+Unemployment!F29+Unemployment!G29+Unemployment!H29)*0.25-Unemployment!I29</f>
        <v>-7.4999999999999289E-2</v>
      </c>
      <c r="U28" s="2">
        <f>(CPI!D29+CPI!E29+CPI!F29+CPI!G29)*0.25</f>
        <v>3.5</v>
      </c>
      <c r="V28" s="2">
        <f>FedFundsFutures!F23</f>
        <v>6.1257999999999999</v>
      </c>
      <c r="W28" s="2">
        <f>FedFundsFutures!E23</f>
        <v>5.8635000000000002</v>
      </c>
      <c r="X28" s="2">
        <f>FedFundsFutures!D23</f>
        <v>5.1797000000000004</v>
      </c>
      <c r="Y28" s="2">
        <f>(Unemployment!F28+Unemployment!G28+Unemployment!H28)/3-Unemployment!I28</f>
        <v>6.6666666666665542E-2</v>
      </c>
      <c r="Z28" s="2">
        <f>(CPI!E28+CPI!F28+CPI!G28)/3</f>
        <v>3.3333333333333335</v>
      </c>
      <c r="AA28" s="2">
        <f>FedFundsFutures!G22</f>
        <v>5.2659000000000002</v>
      </c>
      <c r="AB28" s="2">
        <f>FedFundsFutures!F22</f>
        <v>4.9435000000000002</v>
      </c>
      <c r="AC28" s="2">
        <f>FedFundsFutures!E22</f>
        <v>4.5735000000000001</v>
      </c>
      <c r="AD28" s="2">
        <f>Unemployment!H27-Unemployment!I27</f>
        <v>0.19999999999999929</v>
      </c>
      <c r="AE28" s="2">
        <f>CPI!G27</f>
        <v>3.3</v>
      </c>
    </row>
    <row r="29" spans="1:31">
      <c r="A29" t="str">
        <f>CPI!A32</f>
        <v>1995q3</v>
      </c>
      <c r="B29" s="2">
        <f>FedFundsFutures!B28</f>
        <v>5.7759349999999996</v>
      </c>
      <c r="C29" s="2">
        <f>FedFundsFutures!B27</f>
        <v>6.0086300000000001</v>
      </c>
      <c r="D29" s="2">
        <f t="shared" si="0"/>
        <v>5.8264180000000003</v>
      </c>
      <c r="E29" s="2">
        <f>(Unemployment!C33+Unemployment!D33+Unemployment!C32)/3-Unemployment!I32</f>
        <v>-0.20000000000000018</v>
      </c>
      <c r="F29" s="2">
        <f>(CPI!B33+CPI!C33+CPI!B32)/3</f>
        <v>3</v>
      </c>
      <c r="G29" s="2">
        <f>FedFundsFutures!C27</f>
        <v>5.783455</v>
      </c>
      <c r="H29" s="2">
        <f>FedFundsFutures!B27</f>
        <v>6.0086300000000001</v>
      </c>
      <c r="I29" s="2">
        <f t="shared" si="1"/>
        <v>5.8264180000000003</v>
      </c>
      <c r="J29" s="2">
        <f>(Unemployment!C32+Unemployment!D32+Unemployment!E32)/3-Unemployment!I32</f>
        <v>-0.20000000000000018</v>
      </c>
      <c r="K29" s="2">
        <f>(CPI!B32+CPI!C32+CPI!D32)/3</f>
        <v>3.4666666666666668</v>
      </c>
      <c r="L29" s="2">
        <f>FedFundsFutures!D26</f>
        <v>6.2637</v>
      </c>
      <c r="M29" s="2">
        <f>FedFundsFutures!C26</f>
        <v>6.0781660000000004</v>
      </c>
      <c r="N29" s="2">
        <f>FedFundsFutures!B26</f>
        <v>5.8264180000000003</v>
      </c>
      <c r="O29" s="2">
        <f>(Unemployment!D31+Unemployment!E31+Unemployment!F31)/3-Unemployment!I31</f>
        <v>-0.40000000000000036</v>
      </c>
      <c r="P29" s="2">
        <f>(CPI!C31+CPI!D31+CPI!E31)/3</f>
        <v>3.4333333333333331</v>
      </c>
      <c r="Q29" s="2">
        <f>FedFundsFutures!E25</f>
        <v>7.7337999999999996</v>
      </c>
      <c r="R29" s="2">
        <f>FedFundsFutures!D25</f>
        <v>6.9960000000000004</v>
      </c>
      <c r="S29" s="2">
        <f>FedFundsFutures!C25</f>
        <v>6.1373329999999999</v>
      </c>
      <c r="T29" s="2">
        <f>(Unemployment!E30+Unemployment!F30+Unemployment!G30+Unemployment!H30)*0.25-Unemployment!I30</f>
        <v>-0.44999999999999929</v>
      </c>
      <c r="U29" s="2">
        <f>(CPI!D30+CPI!E30+CPI!F30+CPI!G30)*0.25</f>
        <v>3.4750000000000001</v>
      </c>
      <c r="V29" s="2">
        <f>FedFundsFutures!F24</f>
        <v>6.4339000000000004</v>
      </c>
      <c r="W29" s="2">
        <f>FedFundsFutures!E24</f>
        <v>6.0660999999999996</v>
      </c>
      <c r="X29" s="2">
        <f>FedFundsFutures!D24</f>
        <v>5.6136999999999997</v>
      </c>
      <c r="Y29" s="2">
        <f>(Unemployment!F29+Unemployment!G29+Unemployment!H29)/3-Unemployment!I29</f>
        <v>-9.9999999999998757E-2</v>
      </c>
      <c r="Z29" s="2">
        <f>(CPI!E29+CPI!F29+CPI!G29)/3</f>
        <v>3.5333333333333332</v>
      </c>
      <c r="AA29" s="2">
        <f>FedFundsFutures!G23</f>
        <v>6.3936000000000002</v>
      </c>
      <c r="AB29" s="2">
        <f>FedFundsFutures!F23</f>
        <v>6.1257999999999999</v>
      </c>
      <c r="AC29" s="2">
        <f>FedFundsFutures!E23</f>
        <v>5.8635000000000002</v>
      </c>
      <c r="AD29" s="2">
        <f>Unemployment!H28-Unemployment!I28</f>
        <v>0</v>
      </c>
      <c r="AE29" s="2">
        <f>CPI!G28</f>
        <v>3.4</v>
      </c>
    </row>
    <row r="30" spans="1:31">
      <c r="A30" t="str">
        <f>CPI!A33</f>
        <v>1995q4</v>
      </c>
      <c r="B30" s="2">
        <f>FedFundsFutures!B29</f>
        <v>5.7385320000000002</v>
      </c>
      <c r="C30" s="2">
        <f>FedFundsFutures!B28</f>
        <v>5.7759349999999996</v>
      </c>
      <c r="D30" s="2">
        <f t="shared" si="0"/>
        <v>6.0086300000000001</v>
      </c>
      <c r="E30" s="2">
        <f>(Unemployment!C34+Unemployment!D34+Unemployment!C33)/3-Unemployment!I33</f>
        <v>-0.13333333333333286</v>
      </c>
      <c r="F30" s="2">
        <f>(CPI!B34+CPI!C34+CPI!B33)/3</f>
        <v>2.6999999999999997</v>
      </c>
      <c r="G30" s="2">
        <f>FedFundsFutures!C28</f>
        <v>5.6577999999999999</v>
      </c>
      <c r="H30" s="2">
        <f>FedFundsFutures!B28</f>
        <v>5.7759349999999996</v>
      </c>
      <c r="I30" s="2">
        <f t="shared" si="1"/>
        <v>6.0086300000000001</v>
      </c>
      <c r="J30" s="2">
        <f>(Unemployment!C33+Unemployment!D33+Unemployment!E33)/3-Unemployment!I33</f>
        <v>-9.9999999999999645E-2</v>
      </c>
      <c r="K30" s="2">
        <f>(CPI!B33+CPI!C33+CPI!D33)/3</f>
        <v>2.9</v>
      </c>
      <c r="L30" s="2">
        <f>FedFundsFutures!D27</f>
        <v>5.4337</v>
      </c>
      <c r="M30" s="2">
        <f>FedFundsFutures!C27</f>
        <v>5.783455</v>
      </c>
      <c r="N30" s="2">
        <f>FedFundsFutures!B27</f>
        <v>6.0086300000000001</v>
      </c>
      <c r="O30" s="2">
        <f>(Unemployment!D32+Unemployment!E32+Unemployment!F32)/3-Unemployment!I32</f>
        <v>-0.16666666666666696</v>
      </c>
      <c r="P30" s="2">
        <f>(CPI!C32+CPI!D32+CPI!E32)/3</f>
        <v>3.5333333333333332</v>
      </c>
      <c r="Q30" s="2">
        <f>FedFundsFutures!E26</f>
        <v>6.4938000000000002</v>
      </c>
      <c r="R30" s="2">
        <f>FedFundsFutures!D26</f>
        <v>6.2637</v>
      </c>
      <c r="S30" s="2">
        <f>FedFundsFutures!C26</f>
        <v>6.0781660000000004</v>
      </c>
      <c r="T30" s="2">
        <f>(Unemployment!E31+Unemployment!F31+Unemployment!G31+Unemployment!H31)*0.25-Unemployment!I31</f>
        <v>-0.32500000000000018</v>
      </c>
      <c r="U30" s="2">
        <f>(CPI!D31+CPI!E31+CPI!F31+CPI!G31)*0.25</f>
        <v>3.5750000000000002</v>
      </c>
      <c r="V30" s="2">
        <f>FedFundsFutures!F25</f>
        <v>8.0539000000000005</v>
      </c>
      <c r="W30" s="2">
        <f>FedFundsFutures!E25</f>
        <v>7.7337999999999996</v>
      </c>
      <c r="X30" s="2">
        <f>FedFundsFutures!D25</f>
        <v>6.9960000000000004</v>
      </c>
      <c r="Y30" s="2">
        <f>(Unemployment!F30+Unemployment!G30+Unemployment!H30)/3-Unemployment!I30</f>
        <v>-0.43333333333333357</v>
      </c>
      <c r="Z30" s="2">
        <f>(CPI!E30+CPI!F30+CPI!G30)/3</f>
        <v>3.5</v>
      </c>
      <c r="AA30" s="2">
        <f>FedFundsFutures!G24</f>
        <v>6.7039999999999997</v>
      </c>
      <c r="AB30" s="2">
        <f>FedFundsFutures!F24</f>
        <v>6.4339000000000004</v>
      </c>
      <c r="AC30" s="2">
        <f>FedFundsFutures!E24</f>
        <v>6.0660999999999996</v>
      </c>
      <c r="AD30" s="2">
        <f>Unemployment!H29-Unemployment!I29</f>
        <v>-9.9999999999999645E-2</v>
      </c>
      <c r="AE30" s="2">
        <f>CPI!G29</f>
        <v>3.6</v>
      </c>
    </row>
    <row r="31" spans="1:31">
      <c r="A31" t="str">
        <f>CPI!A34</f>
        <v>1996q1</v>
      </c>
      <c r="B31" s="2">
        <f>FedFundsFutures!B30</f>
        <v>5.3715809999999999</v>
      </c>
      <c r="C31" s="2">
        <f>FedFundsFutures!B29</f>
        <v>5.7385320000000002</v>
      </c>
      <c r="D31" s="2">
        <f t="shared" si="0"/>
        <v>5.7759349999999996</v>
      </c>
      <c r="E31" s="2">
        <f>(Unemployment!C35+Unemployment!D35+Unemployment!C34)/3-Unemployment!I34</f>
        <v>-0.13333333333333286</v>
      </c>
      <c r="F31" s="2">
        <f>(CPI!B35+CPI!C35+CPI!B34)/3</f>
        <v>2.8000000000000003</v>
      </c>
      <c r="G31" s="2">
        <f>FedFundsFutures!C29</f>
        <v>5.385478</v>
      </c>
      <c r="H31" s="2">
        <f>FedFundsFutures!B29</f>
        <v>5.7385320000000002</v>
      </c>
      <c r="I31" s="2">
        <f t="shared" si="1"/>
        <v>5.7759349999999996</v>
      </c>
      <c r="J31" s="2">
        <f>(Unemployment!C34+Unemployment!D34+Unemployment!E34)/3-Unemployment!I34</f>
        <v>-0.13333333333333286</v>
      </c>
      <c r="K31" s="2">
        <f>(CPI!B34+CPI!C34+CPI!D34)/3</f>
        <v>2.8000000000000003</v>
      </c>
      <c r="L31" s="2">
        <f>FedFundsFutures!D28</f>
        <v>5.4537000000000004</v>
      </c>
      <c r="M31" s="2">
        <f>FedFundsFutures!C28</f>
        <v>5.6577999999999999</v>
      </c>
      <c r="N31" s="2">
        <f>FedFundsFutures!B28</f>
        <v>5.7759349999999996</v>
      </c>
      <c r="O31" s="2">
        <f>(Unemployment!D33+Unemployment!E33+Unemployment!F33)/3-Unemployment!I33</f>
        <v>-6.666666666666643E-2</v>
      </c>
      <c r="P31" s="2">
        <f>(CPI!C33+CPI!D33+CPI!E33)/3</f>
        <v>3.1</v>
      </c>
      <c r="Q31" s="2">
        <f>FedFundsFutures!E27</f>
        <v>5.3037999999999998</v>
      </c>
      <c r="R31" s="2">
        <f>FedFundsFutures!D27</f>
        <v>5.4337</v>
      </c>
      <c r="S31" s="2">
        <f>FedFundsFutures!C27</f>
        <v>5.783455</v>
      </c>
      <c r="T31" s="2">
        <f>(Unemployment!E32+Unemployment!F32+Unemployment!G32+Unemployment!H32)*0.25-Unemployment!I32</f>
        <v>-0.125</v>
      </c>
      <c r="U31" s="2">
        <f>(CPI!D32+CPI!E32+CPI!F32+CPI!G32)*0.25</f>
        <v>3.55</v>
      </c>
      <c r="V31" s="2">
        <f>FedFundsFutures!F26</f>
        <v>6.6238999999999999</v>
      </c>
      <c r="W31" s="2">
        <f>FedFundsFutures!E26</f>
        <v>6.4938000000000002</v>
      </c>
      <c r="X31" s="2">
        <f>FedFundsFutures!D26</f>
        <v>6.2637</v>
      </c>
      <c r="Y31" s="2">
        <f>(Unemployment!F31+Unemployment!G31+Unemployment!H31)/3-Unemployment!I31</f>
        <v>-0.29999999999999982</v>
      </c>
      <c r="Z31" s="2">
        <f>(CPI!E31+CPI!F31+CPI!G31)/3</f>
        <v>3.6333333333333333</v>
      </c>
      <c r="AA31" s="2">
        <f>FedFundsFutures!G25</f>
        <v>8.1039999999999992</v>
      </c>
      <c r="AB31" s="2">
        <f>FedFundsFutures!F25</f>
        <v>8.0539000000000005</v>
      </c>
      <c r="AC31" s="2">
        <f>FedFundsFutures!E25</f>
        <v>7.7337999999999996</v>
      </c>
      <c r="AD31" s="2">
        <f>Unemployment!H30-Unemployment!I30</f>
        <v>-0.40000000000000036</v>
      </c>
      <c r="AE31" s="2">
        <f>CPI!G30</f>
        <v>3.5</v>
      </c>
    </row>
    <row r="32" spans="1:31">
      <c r="A32" t="str">
        <f>CPI!A35</f>
        <v>1996q2</v>
      </c>
      <c r="B32" s="2">
        <f>FedFundsFutures!B31</f>
        <v>5.2625250000000001</v>
      </c>
      <c r="C32" s="2">
        <f>FedFundsFutures!B30</f>
        <v>5.3715809999999999</v>
      </c>
      <c r="D32" s="2">
        <f t="shared" si="0"/>
        <v>5.7385320000000002</v>
      </c>
      <c r="E32" s="2">
        <f>(Unemployment!C36+Unemployment!D36+Unemployment!C35)/3-Unemployment!I35</f>
        <v>-0.33333333333333393</v>
      </c>
      <c r="F32" s="2">
        <f>(CPI!B36+CPI!C36+CPI!B35)/3</f>
        <v>3.1333333333333333</v>
      </c>
      <c r="G32" s="2">
        <f>FedFundsFutures!C30</f>
        <v>5.2365219999999999</v>
      </c>
      <c r="H32" s="2">
        <f>FedFundsFutures!B30</f>
        <v>5.3715809999999999</v>
      </c>
      <c r="I32" s="2">
        <f t="shared" si="1"/>
        <v>5.7385320000000002</v>
      </c>
      <c r="J32" s="2">
        <f>(Unemployment!C35+Unemployment!D35+Unemployment!E35)/3-Unemployment!I35</f>
        <v>-0.20000000000000018</v>
      </c>
      <c r="K32" s="2">
        <f>(CPI!B35+CPI!C35+CPI!D35)/3</f>
        <v>2.8666666666666671</v>
      </c>
      <c r="L32" s="2">
        <f>FedFundsFutures!D29</f>
        <v>5.0837000000000003</v>
      </c>
      <c r="M32" s="2">
        <f>FedFundsFutures!C29</f>
        <v>5.385478</v>
      </c>
      <c r="N32" s="2">
        <f>FedFundsFutures!B29</f>
        <v>5.7385320000000002</v>
      </c>
      <c r="O32" s="2">
        <f>(Unemployment!D34+Unemployment!E34+Unemployment!F34)/3-Unemployment!I34</f>
        <v>-9.9999999999999645E-2</v>
      </c>
      <c r="P32" s="2">
        <f>(CPI!C34+CPI!D34+CPI!E34)/3</f>
        <v>2.9333333333333336</v>
      </c>
      <c r="Q32" s="2">
        <f>FedFundsFutures!E28</f>
        <v>5.3937999999999997</v>
      </c>
      <c r="R32" s="2">
        <f>FedFundsFutures!D28</f>
        <v>5.4537000000000004</v>
      </c>
      <c r="S32" s="2">
        <f>FedFundsFutures!C28</f>
        <v>5.6577999999999999</v>
      </c>
      <c r="T32" s="2">
        <f>(Unemployment!E33+Unemployment!F33+Unemployment!G33+Unemployment!H33)*0.25-Unemployment!I33</f>
        <v>-2.4999999999999467E-2</v>
      </c>
      <c r="U32" s="2">
        <f>(CPI!D33+CPI!E33+CPI!F33+CPI!G33)*0.25</f>
        <v>3.1749999999999998</v>
      </c>
      <c r="V32" s="2">
        <f>FedFundsFutures!F27</f>
        <v>5.3438999999999997</v>
      </c>
      <c r="W32" s="2">
        <f>FedFundsFutures!E27</f>
        <v>5.3037999999999998</v>
      </c>
      <c r="X32" s="2">
        <f>FedFundsFutures!D27</f>
        <v>5.4337</v>
      </c>
      <c r="Y32" s="2">
        <f>(Unemployment!F32+Unemployment!G32+Unemployment!H32)/3-Unemployment!I32</f>
        <v>-0.10000000000000053</v>
      </c>
      <c r="Z32" s="2">
        <f>(CPI!E32+CPI!F32+CPI!G32)/3</f>
        <v>3.5666666666666664</v>
      </c>
      <c r="AA32" s="2">
        <f>FedFundsFutures!G26</f>
        <v>6.7039999999999997</v>
      </c>
      <c r="AB32" s="2">
        <f>FedFundsFutures!F26</f>
        <v>6.6238999999999999</v>
      </c>
      <c r="AC32" s="2">
        <f>FedFundsFutures!E26</f>
        <v>6.4938000000000002</v>
      </c>
      <c r="AD32" s="2">
        <f>Unemployment!H31-Unemployment!I31</f>
        <v>-0.20000000000000018</v>
      </c>
      <c r="AE32" s="2">
        <f>CPI!G31</f>
        <v>3.7</v>
      </c>
    </row>
    <row r="33" spans="1:31">
      <c r="A33" t="str">
        <f>CPI!A36</f>
        <v>1996q3</v>
      </c>
      <c r="B33" s="2">
        <f>FedFundsFutures!B32</f>
        <v>5.3114420000000004</v>
      </c>
      <c r="C33" s="2">
        <f>FedFundsFutures!B31</f>
        <v>5.2625250000000001</v>
      </c>
      <c r="D33" s="2">
        <f t="shared" si="0"/>
        <v>5.3715809999999999</v>
      </c>
      <c r="E33" s="2">
        <f>(Unemployment!C37+Unemployment!D37+Unemployment!C36)/3-Unemployment!I36</f>
        <v>-0.50000000000000089</v>
      </c>
      <c r="F33" s="2">
        <f>(CPI!B37+CPI!C37+CPI!B36)/3</f>
        <v>3.0666666666666664</v>
      </c>
      <c r="G33" s="2">
        <f>FedFundsFutures!C31</f>
        <v>5.3373670000000004</v>
      </c>
      <c r="H33" s="2">
        <f>FedFundsFutures!B31</f>
        <v>5.2625250000000001</v>
      </c>
      <c r="I33" s="2">
        <f t="shared" si="1"/>
        <v>5.3715809999999999</v>
      </c>
      <c r="J33" s="2">
        <f>(Unemployment!C36+Unemployment!D36+Unemployment!E36)/3-Unemployment!I36</f>
        <v>-0.36666666666666625</v>
      </c>
      <c r="K33" s="2">
        <f>(CPI!B36+CPI!C36+CPI!D36)/3</f>
        <v>3.0666666666666664</v>
      </c>
      <c r="L33" s="2">
        <f>FedFundsFutures!D30</f>
        <v>5.1737000000000002</v>
      </c>
      <c r="M33" s="2">
        <f>FedFundsFutures!C30</f>
        <v>5.2365219999999999</v>
      </c>
      <c r="N33" s="2">
        <f>FedFundsFutures!B30</f>
        <v>5.3715809999999999</v>
      </c>
      <c r="O33" s="2">
        <f>(Unemployment!D35+Unemployment!E35+Unemployment!F35)/3-Unemployment!I35</f>
        <v>-0.20000000000000018</v>
      </c>
      <c r="P33" s="2">
        <f>(CPI!C35+CPI!D35+CPI!E35)/3</f>
        <v>2.7999999999999994</v>
      </c>
      <c r="Q33" s="2">
        <f>FedFundsFutures!E29</f>
        <v>4.8037999999999998</v>
      </c>
      <c r="R33" s="2">
        <f>FedFundsFutures!D29</f>
        <v>5.0837000000000003</v>
      </c>
      <c r="S33" s="2">
        <f>FedFundsFutures!C29</f>
        <v>5.385478</v>
      </c>
      <c r="T33" s="2">
        <f>(Unemployment!E34+Unemployment!F34+Unemployment!G34+Unemployment!H34)*0.25-Unemployment!I34</f>
        <v>-9.9999999999999645E-2</v>
      </c>
      <c r="U33" s="2">
        <f>(CPI!D34+CPI!E34+CPI!F34+CPI!G34)*0.25</f>
        <v>2.9</v>
      </c>
      <c r="V33" s="2">
        <f>FedFundsFutures!F28</f>
        <v>5.4238999999999997</v>
      </c>
      <c r="W33" s="2">
        <f>FedFundsFutures!E28</f>
        <v>5.3937999999999997</v>
      </c>
      <c r="X33" s="2">
        <f>FedFundsFutures!D28</f>
        <v>5.4537000000000004</v>
      </c>
      <c r="Y33" s="2">
        <f>(Unemployment!F33+Unemployment!G33+Unemployment!H33)/3-Unemployment!I33</f>
        <v>0</v>
      </c>
      <c r="Z33" s="2">
        <f>(CPI!E33+CPI!F33+CPI!G33)/3</f>
        <v>3.2000000000000006</v>
      </c>
      <c r="AA33" s="2">
        <f>FedFundsFutures!G27</f>
        <v>5.4139999999999997</v>
      </c>
      <c r="AB33" s="2">
        <f>FedFundsFutures!F27</f>
        <v>5.3438999999999997</v>
      </c>
      <c r="AC33" s="2">
        <f>FedFundsFutures!E27</f>
        <v>5.3037999999999998</v>
      </c>
      <c r="AD33" s="2">
        <f>Unemployment!H32-Unemployment!I32</f>
        <v>-0.10000000000000053</v>
      </c>
      <c r="AE33" s="2">
        <f>CPI!G32</f>
        <v>3.5</v>
      </c>
    </row>
    <row r="34" spans="1:31">
      <c r="A34" t="str">
        <f>CPI!A37</f>
        <v>1996q4</v>
      </c>
      <c r="B34" s="2">
        <f>FedFundsFutures!B33</f>
        <v>5.2909560000000004</v>
      </c>
      <c r="C34" s="2">
        <f>FedFundsFutures!B32</f>
        <v>5.3114420000000004</v>
      </c>
      <c r="D34" s="2">
        <f t="shared" si="0"/>
        <v>5.2625250000000001</v>
      </c>
      <c r="E34" s="2">
        <f>(Unemployment!C38+Unemployment!D38+Unemployment!C37)/3-Unemployment!I37</f>
        <v>-0.40000000000000036</v>
      </c>
      <c r="F34" s="2">
        <f>(CPI!B38+CPI!C38+CPI!B37)/3</f>
        <v>2.9</v>
      </c>
      <c r="G34" s="2">
        <f>FedFundsFutures!C32</f>
        <v>5.3237329999999998</v>
      </c>
      <c r="H34" s="2">
        <f>FedFundsFutures!B32</f>
        <v>5.3114420000000004</v>
      </c>
      <c r="I34" s="2">
        <f t="shared" si="1"/>
        <v>5.2625250000000001</v>
      </c>
      <c r="J34" s="2">
        <f>(Unemployment!C37+Unemployment!D37+Unemployment!E37)/3-Unemployment!I37</f>
        <v>-0.33333333333333304</v>
      </c>
      <c r="K34" s="2">
        <f>(CPI!B37+CPI!C37+CPI!D37)/3</f>
        <v>2.8333333333333335</v>
      </c>
      <c r="L34" s="2">
        <f>FedFundsFutures!D31</f>
        <v>5.4936999999999996</v>
      </c>
      <c r="M34" s="2">
        <f>FedFundsFutures!C31</f>
        <v>5.3373670000000004</v>
      </c>
      <c r="N34" s="2">
        <f>FedFundsFutures!B31</f>
        <v>5.2625250000000001</v>
      </c>
      <c r="O34" s="2">
        <f>(Unemployment!D36+Unemployment!E36+Unemployment!F36)/3-Unemployment!I36</f>
        <v>-0.33333333333333393</v>
      </c>
      <c r="P34" s="2">
        <f>(CPI!C36+CPI!D36+CPI!E36)/3</f>
        <v>2.8666666666666667</v>
      </c>
      <c r="Q34" s="2">
        <f>FedFundsFutures!E30</f>
        <v>5.2737999999999996</v>
      </c>
      <c r="R34" s="2">
        <f>FedFundsFutures!D30</f>
        <v>5.1737000000000002</v>
      </c>
      <c r="S34" s="2">
        <f>FedFundsFutures!C30</f>
        <v>5.2365219999999999</v>
      </c>
      <c r="T34" s="2">
        <f>(Unemployment!E35+Unemployment!F35+Unemployment!G35+Unemployment!H35)*0.25-Unemployment!I35</f>
        <v>-0.15000000000000036</v>
      </c>
      <c r="U34" s="2">
        <f>(CPI!D35+CPI!E35+CPI!F35+CPI!G35)*0.25</f>
        <v>2.8250000000000002</v>
      </c>
      <c r="V34" s="2">
        <f>FedFundsFutures!F29</f>
        <v>4.7138999999999998</v>
      </c>
      <c r="W34" s="2">
        <f>FedFundsFutures!E29</f>
        <v>4.8037999999999998</v>
      </c>
      <c r="X34" s="2">
        <f>FedFundsFutures!D29</f>
        <v>5.0837000000000003</v>
      </c>
      <c r="Y34" s="2">
        <f>(Unemployment!F34+Unemployment!G34+Unemployment!H34)/3-Unemployment!I34</f>
        <v>-9.9999999999999645E-2</v>
      </c>
      <c r="Z34" s="2">
        <f>(CPI!E34+CPI!F34+CPI!G34)/3</f>
        <v>2.9</v>
      </c>
      <c r="AA34" s="2">
        <f>FedFundsFutures!G28</f>
        <v>5.5039999999999996</v>
      </c>
      <c r="AB34" s="2">
        <f>FedFundsFutures!F28</f>
        <v>5.4238999999999997</v>
      </c>
      <c r="AC34" s="2">
        <f>FedFundsFutures!E28</f>
        <v>5.3937999999999997</v>
      </c>
      <c r="AD34" s="2">
        <f>Unemployment!H33-Unemployment!I33</f>
        <v>0</v>
      </c>
      <c r="AE34" s="2">
        <f>CPI!G33</f>
        <v>3.2</v>
      </c>
    </row>
    <row r="35" spans="1:31">
      <c r="A35" t="str">
        <f>CPI!A38</f>
        <v>1997q1</v>
      </c>
      <c r="B35" s="2">
        <f>FedFundsFutures!B34</f>
        <v>5.2681480000000001</v>
      </c>
      <c r="C35" s="2">
        <f>FedFundsFutures!B33</f>
        <v>5.2909560000000004</v>
      </c>
      <c r="D35" s="2">
        <f t="shared" si="0"/>
        <v>5.3114420000000004</v>
      </c>
      <c r="E35" s="2">
        <f>(Unemployment!C39+Unemployment!D39+Unemployment!C38)/3-Unemployment!I38</f>
        <v>-0.40000000000000036</v>
      </c>
      <c r="F35" s="2">
        <f>(CPI!B39+CPI!C39+CPI!B38)/3</f>
        <v>2.8333333333333335</v>
      </c>
      <c r="G35" s="2">
        <f>FedFundsFutures!C33</f>
        <v>5.3197109999999999</v>
      </c>
      <c r="H35" s="2">
        <f>FedFundsFutures!B33</f>
        <v>5.2909560000000004</v>
      </c>
      <c r="I35" s="2">
        <f t="shared" si="1"/>
        <v>5.3114420000000004</v>
      </c>
      <c r="J35" s="2">
        <f>(Unemployment!C38+Unemployment!D38+Unemployment!E38)/3-Unemployment!I38</f>
        <v>-0.36666666666666714</v>
      </c>
      <c r="K35" s="2">
        <f>(CPI!B38+CPI!C38+CPI!D38)/3</f>
        <v>3</v>
      </c>
      <c r="L35" s="2">
        <f>FedFundsFutures!D32</f>
        <v>5.4546999999999999</v>
      </c>
      <c r="M35" s="2">
        <f>FedFundsFutures!C32</f>
        <v>5.3237329999999998</v>
      </c>
      <c r="N35" s="2">
        <f>FedFundsFutures!B32</f>
        <v>5.3114420000000004</v>
      </c>
      <c r="O35" s="2">
        <f>(Unemployment!D37+Unemployment!E37+Unemployment!F37)/3-Unemployment!I37</f>
        <v>-0.26666666666666661</v>
      </c>
      <c r="P35" s="2">
        <f>(CPI!C37+CPI!D37+CPI!E37)/3</f>
        <v>2.9666666666666668</v>
      </c>
      <c r="Q35" s="2">
        <f>FedFundsFutures!E31</f>
        <v>5.6238000000000001</v>
      </c>
      <c r="R35" s="2">
        <f>FedFundsFutures!D31</f>
        <v>5.4936999999999996</v>
      </c>
      <c r="S35" s="2">
        <f>FedFundsFutures!C31</f>
        <v>5.3373670000000004</v>
      </c>
      <c r="T35" s="2">
        <f>(Unemployment!E36+Unemployment!F36+Unemployment!G36+Unemployment!H36)*0.25-Unemployment!I36</f>
        <v>-0.27500000000000124</v>
      </c>
      <c r="U35" s="2">
        <f>(CPI!D36+CPI!E36+CPI!F36+CPI!G36)*0.25</f>
        <v>2.9750000000000001</v>
      </c>
      <c r="V35" s="2">
        <f>FedFundsFutures!F30</f>
        <v>5.3539000000000003</v>
      </c>
      <c r="W35" s="2">
        <f>FedFundsFutures!E30</f>
        <v>5.2737999999999996</v>
      </c>
      <c r="X35" s="2">
        <f>FedFundsFutures!D30</f>
        <v>5.1737000000000002</v>
      </c>
      <c r="Y35" s="2">
        <f>(Unemployment!F35+Unemployment!G35+Unemployment!H35)/3-Unemployment!I35</f>
        <v>-0.13333333333333375</v>
      </c>
      <c r="Z35" s="2">
        <f>(CPI!E35+CPI!F35+CPI!G35)/3</f>
        <v>2.8666666666666667</v>
      </c>
      <c r="AA35" s="2">
        <f>FedFundsFutures!G29</f>
        <v>4.6740000000000004</v>
      </c>
      <c r="AB35" s="2">
        <f>FedFundsFutures!F29</f>
        <v>4.7138999999999998</v>
      </c>
      <c r="AC35" s="2">
        <f>FedFundsFutures!E29</f>
        <v>4.8037999999999998</v>
      </c>
      <c r="AD35" s="2">
        <f>Unemployment!H34-Unemployment!I34</f>
        <v>-9.9999999999999645E-2</v>
      </c>
      <c r="AE35" s="2">
        <f>CPI!G34</f>
        <v>2.9</v>
      </c>
    </row>
    <row r="36" spans="1:31">
      <c r="A36" t="str">
        <f>CPI!A39</f>
        <v>1997q2</v>
      </c>
      <c r="B36" s="2">
        <f>FedFundsFutures!B35</f>
        <v>5.5080580000000001</v>
      </c>
      <c r="C36" s="2">
        <f>FedFundsFutures!B34</f>
        <v>5.2681480000000001</v>
      </c>
      <c r="D36" s="2">
        <f t="shared" si="0"/>
        <v>5.2909560000000004</v>
      </c>
      <c r="E36" s="2">
        <f>(Unemployment!C40+Unemployment!D40+Unemployment!C39)/3-Unemployment!I39</f>
        <v>-0.53333333333333321</v>
      </c>
      <c r="F36" s="2">
        <f>(CPI!B40+CPI!C40+CPI!B39)/3</f>
        <v>2.3666666666666667</v>
      </c>
      <c r="G36" s="2">
        <f>FedFundsFutures!C34</f>
        <v>5.5477220000000003</v>
      </c>
      <c r="H36" s="2">
        <f>FedFundsFutures!B34</f>
        <v>5.2681480000000001</v>
      </c>
      <c r="I36" s="2">
        <f t="shared" si="1"/>
        <v>5.2909560000000004</v>
      </c>
      <c r="J36" s="2">
        <f>(Unemployment!C39+Unemployment!D39+Unemployment!E39)/3-Unemployment!I39</f>
        <v>-0.29999999999999982</v>
      </c>
      <c r="K36" s="2">
        <f>(CPI!B39+CPI!C39+CPI!D39)/3</f>
        <v>2.7666666666666671</v>
      </c>
      <c r="L36" s="2">
        <f>FedFundsFutures!D33</f>
        <v>5.3250000000000002</v>
      </c>
      <c r="M36" s="2">
        <f>FedFundsFutures!C33</f>
        <v>5.3197109999999999</v>
      </c>
      <c r="N36" s="2">
        <f>FedFundsFutures!B33</f>
        <v>5.2909560000000004</v>
      </c>
      <c r="O36" s="2">
        <f>(Unemployment!D38+Unemployment!E38+Unemployment!F38)/3-Unemployment!I38</f>
        <v>-0.33333333333333304</v>
      </c>
      <c r="P36" s="2">
        <f>(CPI!C38+CPI!D38+CPI!E38)/3</f>
        <v>2.9333333333333336</v>
      </c>
      <c r="Q36" s="2">
        <f>FedFundsFutures!E32</f>
        <v>5.6647999999999996</v>
      </c>
      <c r="R36" s="2">
        <f>FedFundsFutures!D32</f>
        <v>5.4546999999999999</v>
      </c>
      <c r="S36" s="2">
        <f>FedFundsFutures!C32</f>
        <v>5.3237329999999998</v>
      </c>
      <c r="T36" s="2">
        <f>(Unemployment!E37+Unemployment!F37+Unemployment!G37+Unemployment!H37)*0.25-Unemployment!I37</f>
        <v>-0.20000000000000018</v>
      </c>
      <c r="U36" s="2">
        <f>(CPI!D37+CPI!E37+CPI!F37+CPI!G37)*0.25</f>
        <v>2.9750000000000001</v>
      </c>
      <c r="V36" s="2">
        <f>FedFundsFutures!F31</f>
        <v>5.8139000000000003</v>
      </c>
      <c r="W36" s="2">
        <f>FedFundsFutures!E31</f>
        <v>5.6238000000000001</v>
      </c>
      <c r="X36" s="2">
        <f>FedFundsFutures!D31</f>
        <v>5.4936999999999996</v>
      </c>
      <c r="Y36" s="2">
        <f>(Unemployment!F36+Unemployment!G36+Unemployment!H36)/3-Unemployment!I36</f>
        <v>-0.2666666666666675</v>
      </c>
      <c r="Z36" s="2">
        <f>(CPI!E36+CPI!F36+CPI!G36)/3</f>
        <v>3.0333333333333332</v>
      </c>
      <c r="AA36" s="2">
        <f>FedFundsFutures!G30</f>
        <v>5.6040000000000001</v>
      </c>
      <c r="AB36" s="2">
        <f>FedFundsFutures!F30</f>
        <v>5.3539000000000003</v>
      </c>
      <c r="AC36" s="2">
        <f>FedFundsFutures!E30</f>
        <v>5.2737999999999996</v>
      </c>
      <c r="AD36" s="2">
        <f>Unemployment!H35-Unemployment!I35</f>
        <v>-0.10000000000000053</v>
      </c>
      <c r="AE36" s="2">
        <f>CPI!G35</f>
        <v>2.9</v>
      </c>
    </row>
    <row r="37" spans="1:31">
      <c r="A37" t="str">
        <f>CPI!A40</f>
        <v>1997q3</v>
      </c>
      <c r="B37" s="2">
        <f>FedFundsFutures!B36</f>
        <v>5.5208760000000003</v>
      </c>
      <c r="C37" s="2">
        <f>FedFundsFutures!B35</f>
        <v>5.5080580000000001</v>
      </c>
      <c r="D37" s="2">
        <f t="shared" si="0"/>
        <v>5.2681480000000001</v>
      </c>
      <c r="E37" s="2">
        <f>(Unemployment!C41+Unemployment!D41+Unemployment!C40)/3-Unemployment!I40</f>
        <v>-0.73333333333333339</v>
      </c>
      <c r="F37" s="2">
        <f>(CPI!B41+CPI!C41+CPI!B40)/3</f>
        <v>2.2333333333333334</v>
      </c>
      <c r="G37" s="2">
        <f>FedFundsFutures!C35</f>
        <v>5.5513440000000003</v>
      </c>
      <c r="H37" s="2">
        <f>FedFundsFutures!B35</f>
        <v>5.5080580000000001</v>
      </c>
      <c r="I37" s="2">
        <f t="shared" si="1"/>
        <v>5.2681480000000001</v>
      </c>
      <c r="J37" s="2">
        <f>(Unemployment!C40+Unemployment!D40+Unemployment!E40)/3-Unemployment!I40</f>
        <v>-0.63333333333333286</v>
      </c>
      <c r="K37" s="2">
        <f>(CPI!B40+CPI!C40+CPI!D40)/3</f>
        <v>2.4666666666666668</v>
      </c>
      <c r="L37" s="2">
        <f>FedFundsFutures!D34</f>
        <v>5.7596999999999996</v>
      </c>
      <c r="M37" s="2">
        <f>FedFundsFutures!C34</f>
        <v>5.5477220000000003</v>
      </c>
      <c r="N37" s="2">
        <f>FedFundsFutures!B34</f>
        <v>5.2681480000000001</v>
      </c>
      <c r="O37" s="2">
        <f>(Unemployment!D39+Unemployment!E39+Unemployment!F39)/3-Unemployment!I39</f>
        <v>-0.26666666666666661</v>
      </c>
      <c r="P37" s="2">
        <f>(CPI!C39+CPI!D39+CPI!E39)/3</f>
        <v>2.8666666666666667</v>
      </c>
      <c r="Q37" s="2">
        <f>FedFundsFutures!E33</f>
        <v>5.4550999999999998</v>
      </c>
      <c r="R37" s="2">
        <f>FedFundsFutures!D33</f>
        <v>5.3250000000000002</v>
      </c>
      <c r="S37" s="2">
        <f>FedFundsFutures!C33</f>
        <v>5.3197109999999999</v>
      </c>
      <c r="T37" s="2">
        <f>(Unemployment!E38+Unemployment!F38+Unemployment!G38+Unemployment!H38)*0.25-Unemployment!I38</f>
        <v>-0.25</v>
      </c>
      <c r="U37" s="2">
        <f>(CPI!D38+CPI!E38+CPI!F38+CPI!G38)*0.25</f>
        <v>2.9</v>
      </c>
      <c r="V37" s="2">
        <f>FedFundsFutures!F32</f>
        <v>5.8048999999999999</v>
      </c>
      <c r="W37" s="2">
        <f>FedFundsFutures!E32</f>
        <v>5.6647999999999996</v>
      </c>
      <c r="X37" s="2">
        <f>FedFundsFutures!D32</f>
        <v>5.4546999999999999</v>
      </c>
      <c r="Y37" s="2">
        <f>(Unemployment!F37+Unemployment!G37+Unemployment!H37)/3-Unemployment!I37</f>
        <v>-0.16666666666666607</v>
      </c>
      <c r="Z37" s="2">
        <f>(CPI!E37+CPI!F37+CPI!G37)/3</f>
        <v>2.9666666666666668</v>
      </c>
      <c r="AA37" s="2">
        <f>FedFundsFutures!G31</f>
        <v>5.9740000000000002</v>
      </c>
      <c r="AB37" s="2">
        <f>FedFundsFutures!F31</f>
        <v>5.8139000000000003</v>
      </c>
      <c r="AC37" s="2">
        <f>FedFundsFutures!E31</f>
        <v>5.6238000000000001</v>
      </c>
      <c r="AD37" s="2">
        <f>Unemployment!H36-Unemployment!I36</f>
        <v>-0.20000000000000018</v>
      </c>
      <c r="AE37" s="2">
        <f>CPI!G36</f>
        <v>3</v>
      </c>
    </row>
    <row r="38" spans="1:31">
      <c r="A38" t="str">
        <f>CPI!A41</f>
        <v>1997q4</v>
      </c>
      <c r="B38" s="2">
        <f>FedFundsFutures!B37</f>
        <v>5.540934</v>
      </c>
      <c r="C38" s="2">
        <f>FedFundsFutures!B36</f>
        <v>5.5208760000000003</v>
      </c>
      <c r="D38" s="2">
        <f t="shared" si="0"/>
        <v>5.5080580000000001</v>
      </c>
      <c r="E38" s="2">
        <f>(Unemployment!C42+Unemployment!D42+Unemployment!C41)/3-Unemployment!I41</f>
        <v>-0.63333333333333375</v>
      </c>
      <c r="F38" s="2">
        <f>(CPI!B42+CPI!C42+CPI!B41)/3</f>
        <v>2.1333333333333333</v>
      </c>
      <c r="G38" s="2">
        <f>FedFundsFutures!C36</f>
        <v>5.5337670000000001</v>
      </c>
      <c r="H38" s="2">
        <f>FedFundsFutures!B36</f>
        <v>5.5208760000000003</v>
      </c>
      <c r="I38" s="2">
        <f t="shared" si="1"/>
        <v>5.5080580000000001</v>
      </c>
      <c r="J38" s="2">
        <f>(Unemployment!C41+Unemployment!D41+Unemployment!E41)/3-Unemployment!I41</f>
        <v>-0.5333333333333341</v>
      </c>
      <c r="K38" s="2">
        <f>(CPI!B41+CPI!C41+CPI!D41)/3</f>
        <v>2.5666666666666669</v>
      </c>
      <c r="L38" s="2">
        <f>FedFundsFutures!D35</f>
        <v>5.6447000000000003</v>
      </c>
      <c r="M38" s="2">
        <f>FedFundsFutures!C35</f>
        <v>5.5513440000000003</v>
      </c>
      <c r="N38" s="2">
        <f>FedFundsFutures!B35</f>
        <v>5.5080580000000001</v>
      </c>
      <c r="O38" s="2">
        <f>(Unemployment!D40+Unemployment!E40+Unemployment!F40)/3-Unemployment!I40</f>
        <v>-0.56666666666666643</v>
      </c>
      <c r="P38" s="2">
        <f>(CPI!C40+CPI!D40+CPI!E40)/3</f>
        <v>2.8333333333333335</v>
      </c>
      <c r="Q38" s="2">
        <f>FedFundsFutures!E34</f>
        <v>6.0498000000000003</v>
      </c>
      <c r="R38" s="2">
        <f>FedFundsFutures!D34</f>
        <v>5.7596999999999996</v>
      </c>
      <c r="S38" s="2">
        <f>FedFundsFutures!C34</f>
        <v>5.5477220000000003</v>
      </c>
      <c r="T38" s="2">
        <f>(Unemployment!E39+Unemployment!F39+Unemployment!G39+Unemployment!H39)*0.25-Unemployment!I39</f>
        <v>-0.19999999999999929</v>
      </c>
      <c r="U38" s="2">
        <f>(CPI!D39+CPI!E39+CPI!F39+CPI!G39)*0.25</f>
        <v>2.9250000000000003</v>
      </c>
      <c r="V38" s="2">
        <f>FedFundsFutures!F33</f>
        <v>5.5751999999999997</v>
      </c>
      <c r="W38" s="2">
        <f>FedFundsFutures!E33</f>
        <v>5.4550999999999998</v>
      </c>
      <c r="X38" s="2">
        <f>FedFundsFutures!D33</f>
        <v>5.3250000000000002</v>
      </c>
      <c r="Y38" s="2">
        <f>(Unemployment!F38+Unemployment!G38+Unemployment!H38)/3-Unemployment!I38</f>
        <v>-0.23333333333333428</v>
      </c>
      <c r="Z38" s="2">
        <f>(CPI!E38+CPI!F38+CPI!G38)/3</f>
        <v>2.9</v>
      </c>
      <c r="AA38" s="2">
        <f>FedFundsFutures!G32</f>
        <v>5.9348999999999998</v>
      </c>
      <c r="AB38" s="2">
        <f>FedFundsFutures!F32</f>
        <v>5.8048999999999999</v>
      </c>
      <c r="AC38" s="2">
        <f>FedFundsFutures!E32</f>
        <v>5.6647999999999996</v>
      </c>
      <c r="AD38" s="2">
        <f>Unemployment!H37-Unemployment!I37</f>
        <v>-0.10000000000000053</v>
      </c>
      <c r="AE38" s="2">
        <f>CPI!G37</f>
        <v>3</v>
      </c>
    </row>
    <row r="39" spans="1:31">
      <c r="A39" t="str">
        <f>CPI!A42</f>
        <v>1998q1</v>
      </c>
      <c r="B39" s="2">
        <f>FedFundsFutures!B38</f>
        <v>5.5106270000000004</v>
      </c>
      <c r="C39" s="2">
        <f>FedFundsFutures!B37</f>
        <v>5.540934</v>
      </c>
      <c r="D39" s="2">
        <f t="shared" si="0"/>
        <v>5.5208760000000003</v>
      </c>
      <c r="E39" s="2">
        <f>(Unemployment!C43+Unemployment!D43+Unemployment!C42)/3-Unemployment!I42</f>
        <v>-0.73333333333333339</v>
      </c>
      <c r="F39" s="2">
        <f>(CPI!B43+CPI!C43+CPI!B42)/3</f>
        <v>1.8</v>
      </c>
      <c r="G39" s="2">
        <f>FedFundsFutures!C37</f>
        <v>5.5380779999999996</v>
      </c>
      <c r="H39" s="2">
        <f>FedFundsFutures!B37</f>
        <v>5.540934</v>
      </c>
      <c r="I39" s="2">
        <f t="shared" si="1"/>
        <v>5.5208760000000003</v>
      </c>
      <c r="J39" s="2">
        <f>(Unemployment!C42+Unemployment!D42+Unemployment!E42)/3-Unemployment!I42</f>
        <v>-0.66666666666666696</v>
      </c>
      <c r="K39" s="2">
        <f>(CPI!B42+CPI!C42+CPI!D42)/3</f>
        <v>2.1333333333333333</v>
      </c>
      <c r="L39" s="2">
        <f>FedFundsFutures!D36</f>
        <v>5.4950000000000001</v>
      </c>
      <c r="M39" s="2">
        <f>FedFundsFutures!C36</f>
        <v>5.5337670000000001</v>
      </c>
      <c r="N39" s="2">
        <f>FedFundsFutures!B36</f>
        <v>5.5208760000000003</v>
      </c>
      <c r="O39" s="2">
        <f>(Unemployment!D41+Unemployment!E41+Unemployment!F41)/3-Unemployment!I41</f>
        <v>-0.5333333333333341</v>
      </c>
      <c r="P39" s="2">
        <f>(CPI!C41+CPI!D41+CPI!E41)/3</f>
        <v>2.7666666666666671</v>
      </c>
      <c r="Q39" s="2">
        <f>FedFundsFutures!E35</f>
        <v>5.7347999999999999</v>
      </c>
      <c r="R39" s="2">
        <f>FedFundsFutures!D35</f>
        <v>5.6447000000000003</v>
      </c>
      <c r="S39" s="2">
        <f>FedFundsFutures!C35</f>
        <v>5.5513440000000003</v>
      </c>
      <c r="T39" s="2">
        <f>(Unemployment!E40+Unemployment!F40+Unemployment!G40+Unemployment!H40)*0.25-Unemployment!I40</f>
        <v>-0.47499999999999964</v>
      </c>
      <c r="U39" s="2">
        <f>(CPI!D40+CPI!E40+CPI!F40+CPI!G40)*0.25</f>
        <v>2.9</v>
      </c>
      <c r="V39" s="2">
        <f>FedFundsFutures!F34</f>
        <v>6.2099000000000002</v>
      </c>
      <c r="W39" s="2">
        <f>FedFundsFutures!E34</f>
        <v>6.0498000000000003</v>
      </c>
      <c r="X39" s="2">
        <f>FedFundsFutures!D34</f>
        <v>5.7596999999999996</v>
      </c>
      <c r="Y39" s="2">
        <f>(Unemployment!F39+Unemployment!G39+Unemployment!H39)/3-Unemployment!I39</f>
        <v>-0.16666666666666607</v>
      </c>
      <c r="Z39" s="2">
        <f>(CPI!E39+CPI!F39+CPI!G39)/3</f>
        <v>2.9333333333333336</v>
      </c>
      <c r="AA39" s="2">
        <f>FedFundsFutures!G33</f>
        <v>5.6253000000000002</v>
      </c>
      <c r="AB39" s="2">
        <f>FedFundsFutures!F33</f>
        <v>5.5751999999999997</v>
      </c>
      <c r="AC39" s="2">
        <f>FedFundsFutures!E33</f>
        <v>5.4550999999999998</v>
      </c>
      <c r="AD39" s="2">
        <f>Unemployment!H38-Unemployment!I38</f>
        <v>-0.20000000000000018</v>
      </c>
      <c r="AE39" s="2">
        <f>CPI!G38</f>
        <v>2.9</v>
      </c>
    </row>
    <row r="40" spans="1:31">
      <c r="A40" t="str">
        <f>CPI!A43</f>
        <v>1998q2</v>
      </c>
      <c r="B40" s="2">
        <f>FedFundsFutures!B39</f>
        <v>5.4892240000000001</v>
      </c>
      <c r="C40" s="2">
        <f>FedFundsFutures!B38</f>
        <v>5.5106270000000004</v>
      </c>
      <c r="D40" s="2">
        <f t="shared" si="0"/>
        <v>5.540934</v>
      </c>
      <c r="E40" s="2">
        <f>(Unemployment!C44+Unemployment!D44+Unemployment!C43)/3-Unemployment!I43</f>
        <v>-0.83333333333333304</v>
      </c>
      <c r="F40" s="2">
        <f>(CPI!B44+CPI!C44+CPI!B43)/3</f>
        <v>1.8333333333333333</v>
      </c>
      <c r="G40" s="2">
        <f>FedFundsFutures!C38</f>
        <v>5.5124550000000001</v>
      </c>
      <c r="H40" s="2">
        <f>FedFundsFutures!B38</f>
        <v>5.5106270000000004</v>
      </c>
      <c r="I40" s="2">
        <f t="shared" si="1"/>
        <v>5.540934</v>
      </c>
      <c r="J40" s="2">
        <f>(Unemployment!C43+Unemployment!D43+Unemployment!E43)/3-Unemployment!I43</f>
        <v>-0.63333333333333286</v>
      </c>
      <c r="K40" s="2">
        <f>(CPI!B43+CPI!C43+CPI!D43)/3</f>
        <v>1.8333333333333333</v>
      </c>
      <c r="L40" s="2">
        <f>FedFundsFutures!D37</f>
        <v>5.5403000000000002</v>
      </c>
      <c r="M40" s="2">
        <f>FedFundsFutures!C37</f>
        <v>5.5380779999999996</v>
      </c>
      <c r="N40" s="2">
        <f>FedFundsFutures!B37</f>
        <v>5.540934</v>
      </c>
      <c r="O40" s="2">
        <f>(Unemployment!D42+Unemployment!E42+Unemployment!F42)/3-Unemployment!I42</f>
        <v>-0.63333333333333375</v>
      </c>
      <c r="P40" s="2">
        <f>(CPI!C42+CPI!D42+CPI!E42)/3</f>
        <v>2.2333333333333338</v>
      </c>
      <c r="Q40" s="2">
        <f>FedFundsFutures!E36</f>
        <v>5.6351000000000004</v>
      </c>
      <c r="R40" s="2">
        <f>FedFundsFutures!D36</f>
        <v>5.4950000000000001</v>
      </c>
      <c r="S40" s="2">
        <f>FedFundsFutures!C36</f>
        <v>5.5337670000000001</v>
      </c>
      <c r="T40" s="2">
        <f>(Unemployment!E41+Unemployment!F41+Unemployment!G41+Unemployment!H41)*0.25-Unemployment!I41</f>
        <v>-0.42500000000000071</v>
      </c>
      <c r="U40" s="2">
        <f>(CPI!D41+CPI!E41+CPI!F41+CPI!G41)*0.25</f>
        <v>2.85</v>
      </c>
      <c r="V40" s="2">
        <f>FedFundsFutures!F35</f>
        <v>5.8998999999999997</v>
      </c>
      <c r="W40" s="2">
        <f>FedFundsFutures!E35</f>
        <v>5.7347999999999999</v>
      </c>
      <c r="X40" s="2">
        <f>FedFundsFutures!D35</f>
        <v>5.6447000000000003</v>
      </c>
      <c r="Y40" s="2">
        <f>(Unemployment!F40+Unemployment!G40+Unemployment!H40)/3-Unemployment!I40</f>
        <v>-0.43333333333333268</v>
      </c>
      <c r="Z40" s="2">
        <f>(CPI!E40+CPI!F40+CPI!G40)/3</f>
        <v>2.9</v>
      </c>
      <c r="AA40" s="2">
        <f>FedFundsFutures!G34</f>
        <v>6.4099000000000004</v>
      </c>
      <c r="AB40" s="2">
        <f>FedFundsFutures!F34</f>
        <v>6.2099000000000002</v>
      </c>
      <c r="AC40" s="2">
        <f>FedFundsFutures!E34</f>
        <v>6.0498000000000003</v>
      </c>
      <c r="AD40" s="2">
        <f>Unemployment!H39-Unemployment!I39</f>
        <v>-9.9999999999999645E-2</v>
      </c>
      <c r="AE40" s="2">
        <f>CPI!G39</f>
        <v>2.9</v>
      </c>
    </row>
    <row r="41" spans="1:31">
      <c r="A41" t="str">
        <f>CPI!A44</f>
        <v>1998q3</v>
      </c>
      <c r="B41" s="2">
        <f>FedFundsFutures!B40</f>
        <v>5.5110640000000002</v>
      </c>
      <c r="C41" s="2">
        <f>FedFundsFutures!B39</f>
        <v>5.4892240000000001</v>
      </c>
      <c r="D41" s="2">
        <f t="shared" si="0"/>
        <v>5.5106270000000004</v>
      </c>
      <c r="E41" s="2">
        <f>(Unemployment!C45+Unemployment!D45+Unemployment!C44)/3-Unemployment!I44</f>
        <v>-0.79999999999999982</v>
      </c>
      <c r="F41" s="2">
        <f>(CPI!B45+CPI!C45+CPI!B44)/3</f>
        <v>2.0333333333333332</v>
      </c>
      <c r="G41" s="2">
        <f>FedFundsFutures!C39</f>
        <v>5.4985999999999997</v>
      </c>
      <c r="H41" s="2">
        <f>FedFundsFutures!B39</f>
        <v>5.4892240000000001</v>
      </c>
      <c r="I41" s="2">
        <f t="shared" si="1"/>
        <v>5.5106270000000004</v>
      </c>
      <c r="J41" s="2">
        <f>(Unemployment!C44+Unemployment!D44+Unemployment!E44)/3-Unemployment!I44</f>
        <v>-0.86666666666666625</v>
      </c>
      <c r="K41" s="2">
        <f>(CPI!B44+CPI!C44+CPI!D44)/3</f>
        <v>2.1666666666666665</v>
      </c>
      <c r="L41" s="2">
        <f>FedFundsFutures!D38</f>
        <v>5.4847000000000001</v>
      </c>
      <c r="M41" s="2">
        <f>FedFundsFutures!C38</f>
        <v>5.5124550000000001</v>
      </c>
      <c r="N41" s="2">
        <f>FedFundsFutures!B38</f>
        <v>5.5106270000000004</v>
      </c>
      <c r="O41" s="2">
        <f>(Unemployment!D43+Unemployment!E43+Unemployment!F43)/3-Unemployment!I43</f>
        <v>-0.56666666666666643</v>
      </c>
      <c r="P41" s="2">
        <f>(CPI!C43+CPI!D43+CPI!E43)/3</f>
        <v>2.1666666666666665</v>
      </c>
      <c r="Q41" s="2">
        <f>FedFundsFutures!E37</f>
        <v>5.5254000000000003</v>
      </c>
      <c r="R41" s="2">
        <f>FedFundsFutures!D37</f>
        <v>5.5403000000000002</v>
      </c>
      <c r="S41" s="2">
        <f>FedFundsFutures!C37</f>
        <v>5.5380779999999996</v>
      </c>
      <c r="T41" s="2">
        <f>(Unemployment!E42+Unemployment!F42+Unemployment!G42+Unemployment!H42)*0.25-Unemployment!I42</f>
        <v>-0.52500000000000036</v>
      </c>
      <c r="U41" s="2">
        <f>(CPI!D42+CPI!E42+CPI!F42+CPI!G42)*0.25</f>
        <v>2.375</v>
      </c>
      <c r="V41" s="2">
        <f>FedFundsFutures!F36</f>
        <v>5.6951999999999998</v>
      </c>
      <c r="W41" s="2">
        <f>FedFundsFutures!E36</f>
        <v>5.6351000000000004</v>
      </c>
      <c r="X41" s="2">
        <f>FedFundsFutures!D36</f>
        <v>5.4950000000000001</v>
      </c>
      <c r="Y41" s="2">
        <f>(Unemployment!F41+Unemployment!G41+Unemployment!H41)/3-Unemployment!I41</f>
        <v>-0.40000000000000036</v>
      </c>
      <c r="Z41" s="2">
        <f>(CPI!E41+CPI!F41+CPI!G41)/3</f>
        <v>2.8666666666666667</v>
      </c>
      <c r="AA41" s="2">
        <f>FedFundsFutures!G35</f>
        <v>5.9949000000000003</v>
      </c>
      <c r="AB41" s="2">
        <f>FedFundsFutures!F35</f>
        <v>5.8998999999999997</v>
      </c>
      <c r="AC41" s="2">
        <f>FedFundsFutures!E35</f>
        <v>5.7347999999999999</v>
      </c>
      <c r="AD41" s="2">
        <f>Unemployment!H40-Unemployment!I40</f>
        <v>-0.39999999999999947</v>
      </c>
      <c r="AE41" s="2">
        <f>CPI!G40</f>
        <v>2.9</v>
      </c>
    </row>
    <row r="42" spans="1:31">
      <c r="A42" t="str">
        <f>CPI!A45</f>
        <v>1998q4</v>
      </c>
      <c r="B42" s="2">
        <f>FedFundsFutures!B41</f>
        <v>4.9352790000000004</v>
      </c>
      <c r="C42" s="2">
        <f>FedFundsFutures!B40</f>
        <v>5.5110640000000002</v>
      </c>
      <c r="D42" s="2">
        <f t="shared" si="0"/>
        <v>5.4892240000000001</v>
      </c>
      <c r="E42" s="2">
        <f>(Unemployment!C46+Unemployment!D46+Unemployment!C45)/3-Unemployment!I45</f>
        <v>-0.70000000000000018</v>
      </c>
      <c r="F42" s="2">
        <f>(CPI!B46+CPI!C46+CPI!B45)/3</f>
        <v>1.9333333333333333</v>
      </c>
      <c r="G42" s="2">
        <f>FedFundsFutures!C40</f>
        <v>5.1115779999999997</v>
      </c>
      <c r="H42" s="2">
        <f>FedFundsFutures!B40</f>
        <v>5.5110640000000002</v>
      </c>
      <c r="I42" s="2">
        <f t="shared" si="1"/>
        <v>5.4892240000000001</v>
      </c>
      <c r="J42" s="2">
        <f>(Unemployment!C45+Unemployment!D45+Unemployment!E45)/3-Unemployment!I45</f>
        <v>-0.59999999999999964</v>
      </c>
      <c r="K42" s="2">
        <f>(CPI!B45+CPI!C45+CPI!D45)/3</f>
        <v>2.1</v>
      </c>
      <c r="L42" s="2">
        <f>FedFundsFutures!D39</f>
        <v>5.46</v>
      </c>
      <c r="M42" s="2">
        <f>FedFundsFutures!C39</f>
        <v>5.4985999999999997</v>
      </c>
      <c r="N42" s="2">
        <f>FedFundsFutures!B39</f>
        <v>5.4892240000000001</v>
      </c>
      <c r="O42" s="2">
        <f>(Unemployment!D44+Unemployment!E44+Unemployment!F44)/3-Unemployment!I44</f>
        <v>-0.79999999999999982</v>
      </c>
      <c r="P42" s="2">
        <f>(CPI!C44+CPI!D44+CPI!E44)/3</f>
        <v>2.3000000000000003</v>
      </c>
      <c r="Q42" s="2">
        <f>FedFundsFutures!E38</f>
        <v>5.5148000000000001</v>
      </c>
      <c r="R42" s="2">
        <f>FedFundsFutures!D38</f>
        <v>5.4847000000000001</v>
      </c>
      <c r="S42" s="2">
        <f>FedFundsFutures!C38</f>
        <v>5.5124550000000001</v>
      </c>
      <c r="T42" s="2">
        <f>(Unemployment!E43+Unemployment!F43+Unemployment!G43+Unemployment!H43)*0.25-Unemployment!I43</f>
        <v>-0.47499999999999964</v>
      </c>
      <c r="U42" s="2">
        <f>(CPI!D43+CPI!E43+CPI!F43+CPI!G43)*0.25</f>
        <v>2.4</v>
      </c>
      <c r="V42" s="2">
        <f>FedFundsFutures!F37</f>
        <v>5.5454999999999997</v>
      </c>
      <c r="W42" s="2">
        <f>FedFundsFutures!E37</f>
        <v>5.5254000000000003</v>
      </c>
      <c r="X42" s="2">
        <f>FedFundsFutures!D37</f>
        <v>5.5403000000000002</v>
      </c>
      <c r="Y42" s="2">
        <f>(Unemployment!F42+Unemployment!G42+Unemployment!H42)/3-Unemployment!I42</f>
        <v>-0.50000000000000089</v>
      </c>
      <c r="Z42" s="2">
        <f>(CPI!E42+CPI!F42+CPI!G42)/3</f>
        <v>2.4333333333333331</v>
      </c>
      <c r="AA42" s="2">
        <f>FedFundsFutures!G36</f>
        <v>5.7553000000000001</v>
      </c>
      <c r="AB42" s="2">
        <f>FedFundsFutures!F36</f>
        <v>5.6951999999999998</v>
      </c>
      <c r="AC42" s="2">
        <f>FedFundsFutures!E36</f>
        <v>5.6351000000000004</v>
      </c>
      <c r="AD42" s="2">
        <f>Unemployment!H41-Unemployment!I41</f>
        <v>-0.30000000000000071</v>
      </c>
      <c r="AE42" s="2">
        <f>CPI!G41</f>
        <v>2.9</v>
      </c>
    </row>
    <row r="43" spans="1:31">
      <c r="A43" t="str">
        <f>CPI!A46</f>
        <v>1999q1</v>
      </c>
      <c r="B43" s="2">
        <f>FedFundsFutures!B42</f>
        <v>4.736669</v>
      </c>
      <c r="C43" s="2">
        <f>FedFundsFutures!B41</f>
        <v>4.9352790000000004</v>
      </c>
      <c r="D43" s="2">
        <f t="shared" si="0"/>
        <v>5.5110640000000002</v>
      </c>
      <c r="E43" s="2">
        <f>(Unemployment!C47+Unemployment!D47+Unemployment!C46)/3-Unemployment!I46</f>
        <v>-0.86666666666666714</v>
      </c>
      <c r="F43" s="2">
        <f>(CPI!B47+CPI!C47+CPI!B46)/3</f>
        <v>1.9333333333333336</v>
      </c>
      <c r="G43" s="2">
        <f>FedFundsFutures!C41</f>
        <v>4.7292329999999998</v>
      </c>
      <c r="H43" s="2">
        <f>FedFundsFutures!B41</f>
        <v>4.9352790000000004</v>
      </c>
      <c r="I43" s="2">
        <f t="shared" si="1"/>
        <v>5.5110640000000002</v>
      </c>
      <c r="J43" s="2">
        <f>(Unemployment!C46+Unemployment!D46+Unemployment!E46)/3-Unemployment!I46</f>
        <v>-0.63333333333333375</v>
      </c>
      <c r="K43" s="2">
        <f>(CPI!B46+CPI!C46+CPI!D46)/3</f>
        <v>1.9666666666666668</v>
      </c>
      <c r="L43" s="2">
        <f>FedFundsFutures!D40</f>
        <v>4.7153</v>
      </c>
      <c r="M43" s="2">
        <f>FedFundsFutures!C40</f>
        <v>5.1115779999999997</v>
      </c>
      <c r="N43" s="2">
        <f>FedFundsFutures!B40</f>
        <v>5.5110640000000002</v>
      </c>
      <c r="O43" s="2">
        <f>(Unemployment!D45+Unemployment!E45+Unemployment!F45)/3-Unemployment!I45</f>
        <v>-0.53333333333333321</v>
      </c>
      <c r="P43" s="2">
        <f>(CPI!C45+CPI!D45+CPI!E45)/3</f>
        <v>2.2000000000000002</v>
      </c>
      <c r="Q43" s="2">
        <f>FedFundsFutures!E39</f>
        <v>5.3651</v>
      </c>
      <c r="R43" s="2">
        <f>FedFundsFutures!D39</f>
        <v>5.46</v>
      </c>
      <c r="S43" s="2">
        <f>FedFundsFutures!C39</f>
        <v>5.4985999999999997</v>
      </c>
      <c r="T43" s="2">
        <f>(Unemployment!E44+Unemployment!F44+Unemployment!G44+Unemployment!H44)*0.25-Unemployment!I44</f>
        <v>-0.67499999999999982</v>
      </c>
      <c r="U43" s="2">
        <f>(CPI!D44+CPI!E44+CPI!F44+CPI!G44)*0.25</f>
        <v>2.4499999999999997</v>
      </c>
      <c r="V43" s="2">
        <f>FedFundsFutures!F38</f>
        <v>5.5049000000000001</v>
      </c>
      <c r="W43" s="2">
        <f>FedFundsFutures!E38</f>
        <v>5.5148000000000001</v>
      </c>
      <c r="X43" s="2">
        <f>FedFundsFutures!D38</f>
        <v>5.4847000000000001</v>
      </c>
      <c r="Y43" s="2">
        <f>(Unemployment!F43+Unemployment!G43+Unemployment!H43)/3-Unemployment!I43</f>
        <v>-0.43333333333333357</v>
      </c>
      <c r="Z43" s="2">
        <f>(CPI!E43+CPI!F43+CPI!G43)/3</f>
        <v>2.4666666666666668</v>
      </c>
      <c r="AA43" s="2">
        <f>FedFundsFutures!G37</f>
        <v>5.5006000000000004</v>
      </c>
      <c r="AB43" s="2">
        <f>FedFundsFutures!F37</f>
        <v>5.5454999999999997</v>
      </c>
      <c r="AC43" s="2">
        <f>FedFundsFutures!E37</f>
        <v>5.5254000000000003</v>
      </c>
      <c r="AD43" s="2">
        <f>Unemployment!H42-Unemployment!I42</f>
        <v>-0.40000000000000036</v>
      </c>
      <c r="AE43" s="2">
        <f>CPI!G42</f>
        <v>2.5</v>
      </c>
    </row>
    <row r="44" spans="1:31">
      <c r="A44" t="str">
        <f>CPI!A47</f>
        <v>1999q2</v>
      </c>
      <c r="B44" s="2">
        <f>FedFundsFutures!B43</f>
        <v>4.7553239999999999</v>
      </c>
      <c r="C44" s="2">
        <f>FedFundsFutures!B42</f>
        <v>4.736669</v>
      </c>
      <c r="D44" s="2">
        <f t="shared" si="0"/>
        <v>4.9352790000000004</v>
      </c>
      <c r="E44" s="2">
        <f>(Unemployment!C48+Unemployment!D48+Unemployment!C47)/3-Unemployment!I47</f>
        <v>-0.83333333333333304</v>
      </c>
      <c r="F44" s="2">
        <f>(CPI!B48+CPI!C48+CPI!B47)/3</f>
        <v>2.4666666666666668</v>
      </c>
      <c r="G44" s="2">
        <f>FedFundsFutures!C42</f>
        <v>4.7616779999999999</v>
      </c>
      <c r="H44" s="2">
        <f>FedFundsFutures!B42</f>
        <v>4.736669</v>
      </c>
      <c r="I44" s="2">
        <f t="shared" si="1"/>
        <v>4.9352790000000004</v>
      </c>
      <c r="J44" s="2">
        <f>(Unemployment!C47+Unemployment!D47+Unemployment!E47)/3-Unemployment!I47</f>
        <v>-0.79999999999999982</v>
      </c>
      <c r="K44" s="2">
        <f>(CPI!B47+CPI!C47+CPI!D47)/3</f>
        <v>2</v>
      </c>
      <c r="L44" s="2">
        <f>FedFundsFutures!D41</f>
        <v>4.7206999999999999</v>
      </c>
      <c r="M44" s="2">
        <f>FedFundsFutures!C41</f>
        <v>4.7292329999999998</v>
      </c>
      <c r="N44" s="2">
        <f>FedFundsFutures!B41</f>
        <v>4.9352790000000004</v>
      </c>
      <c r="O44" s="2">
        <f>(Unemployment!D46+Unemployment!E46+Unemployment!F46)/3-Unemployment!I46</f>
        <v>-0.5</v>
      </c>
      <c r="P44" s="2">
        <f>(CPI!C46+CPI!D46+CPI!E46)/3</f>
        <v>2</v>
      </c>
      <c r="Q44" s="2">
        <f>FedFundsFutures!E40</f>
        <v>4.4203999999999999</v>
      </c>
      <c r="R44" s="2">
        <f>FedFundsFutures!D40</f>
        <v>4.7153</v>
      </c>
      <c r="S44" s="2">
        <f>FedFundsFutures!C40</f>
        <v>5.1115779999999997</v>
      </c>
      <c r="T44" s="2">
        <f>(Unemployment!E45+Unemployment!F45+Unemployment!G45+Unemployment!H45)*0.25-Unemployment!I45</f>
        <v>-0.42499999999999982</v>
      </c>
      <c r="U44" s="2">
        <f>(CPI!D45+CPI!E45+CPI!F45+CPI!G45)*0.25</f>
        <v>2.2749999999999999</v>
      </c>
      <c r="V44" s="2">
        <f>FedFundsFutures!F39</f>
        <v>5.3802000000000003</v>
      </c>
      <c r="W44" s="2">
        <f>FedFundsFutures!E39</f>
        <v>5.3651</v>
      </c>
      <c r="X44" s="2">
        <f>FedFundsFutures!D39</f>
        <v>5.46</v>
      </c>
      <c r="Y44" s="2">
        <f>(Unemployment!F44+Unemployment!G44+Unemployment!H44)/3-Unemployment!I44</f>
        <v>-0.63333333333333286</v>
      </c>
      <c r="Z44" s="2">
        <f>(CPI!E44+CPI!F44+CPI!G44)/3</f>
        <v>2.5</v>
      </c>
      <c r="AA44" s="2">
        <f>FedFundsFutures!G38</f>
        <v>5.5749000000000004</v>
      </c>
      <c r="AB44" s="2">
        <f>FedFundsFutures!F38</f>
        <v>5.5049000000000001</v>
      </c>
      <c r="AC44" s="2">
        <f>FedFundsFutures!E38</f>
        <v>5.5148000000000001</v>
      </c>
      <c r="AD44" s="2">
        <f>Unemployment!H43-Unemployment!I43</f>
        <v>-0.39999999999999947</v>
      </c>
      <c r="AE44" s="2">
        <f>CPI!G43</f>
        <v>2.6</v>
      </c>
    </row>
    <row r="45" spans="1:31">
      <c r="A45" t="str">
        <f>CPI!A48</f>
        <v>1999q3</v>
      </c>
      <c r="B45" s="2">
        <f>FedFundsFutures!B44</f>
        <v>5.098535</v>
      </c>
      <c r="C45" s="2">
        <f>FedFundsFutures!B43</f>
        <v>4.7553239999999999</v>
      </c>
      <c r="D45" s="2">
        <f t="shared" si="0"/>
        <v>4.736669</v>
      </c>
      <c r="E45" s="2">
        <f>(Unemployment!C49+Unemployment!D49+Unemployment!C48)/3-Unemployment!I48</f>
        <v>-0.89999999999999947</v>
      </c>
      <c r="F45" s="2">
        <f>(CPI!B49+CPI!C49+CPI!B48)/3</f>
        <v>2.7666666666666662</v>
      </c>
      <c r="G45" s="2">
        <f>FedFundsFutures!C43</f>
        <v>5.0386329999999999</v>
      </c>
      <c r="H45" s="2">
        <f>FedFundsFutures!B43</f>
        <v>4.7553239999999999</v>
      </c>
      <c r="I45" s="2">
        <f t="shared" si="1"/>
        <v>4.736669</v>
      </c>
      <c r="J45" s="2">
        <f>(Unemployment!C48+Unemployment!D48+Unemployment!E48)/3-Unemployment!I48</f>
        <v>-0.86666666666666625</v>
      </c>
      <c r="K45" s="2">
        <f>(CPI!B48+CPI!C48+CPI!D48)/3</f>
        <v>2.6666666666666665</v>
      </c>
      <c r="L45" s="2">
        <f>FedFundsFutures!D42</f>
        <v>4.7752999999999997</v>
      </c>
      <c r="M45" s="2">
        <f>FedFundsFutures!C42</f>
        <v>4.7616779999999999</v>
      </c>
      <c r="N45" s="2">
        <f>FedFundsFutures!B42</f>
        <v>4.736669</v>
      </c>
      <c r="O45" s="2">
        <f>(Unemployment!D47+Unemployment!E47+Unemployment!F47)/3-Unemployment!I47</f>
        <v>-0.79999999999999982</v>
      </c>
      <c r="P45" s="2">
        <f>(CPI!C47+CPI!D47+CPI!E47)/3</f>
        <v>2.2333333333333334</v>
      </c>
      <c r="Q45" s="2">
        <f>FedFundsFutures!E41</f>
        <v>4.6458000000000004</v>
      </c>
      <c r="R45" s="2">
        <f>FedFundsFutures!D41</f>
        <v>4.7206999999999999</v>
      </c>
      <c r="S45" s="2">
        <f>FedFundsFutures!C41</f>
        <v>4.7292329999999998</v>
      </c>
      <c r="T45" s="2">
        <f>(Unemployment!E46+Unemployment!F46+Unemployment!G46+Unemployment!H46)*0.25-Unemployment!I46</f>
        <v>-0.42499999999999982</v>
      </c>
      <c r="U45" s="2">
        <f>(CPI!D46+CPI!E46+CPI!F46+CPI!G46)*0.25</f>
        <v>2.1749999999999998</v>
      </c>
      <c r="V45" s="2">
        <f>FedFundsFutures!F40</f>
        <v>4.2805</v>
      </c>
      <c r="W45" s="2">
        <f>FedFundsFutures!E40</f>
        <v>4.4203999999999999</v>
      </c>
      <c r="X45" s="2">
        <f>FedFundsFutures!D40</f>
        <v>4.7153</v>
      </c>
      <c r="Y45" s="2">
        <f>(Unemployment!F45+Unemployment!G45+Unemployment!H45)/3-Unemployment!I45</f>
        <v>-0.40000000000000036</v>
      </c>
      <c r="Z45" s="2">
        <f>(CPI!E45+CPI!F45+CPI!G45)/3</f>
        <v>2.3000000000000003</v>
      </c>
      <c r="AA45" s="2">
        <f>FedFundsFutures!G39</f>
        <v>5.3753000000000002</v>
      </c>
      <c r="AB45" s="2">
        <f>FedFundsFutures!F39</f>
        <v>5.3802000000000003</v>
      </c>
      <c r="AC45" s="2">
        <f>FedFundsFutures!E39</f>
        <v>5.3651</v>
      </c>
      <c r="AD45" s="2">
        <f>Unemployment!H44-Unemployment!I44</f>
        <v>-0.59999999999999964</v>
      </c>
      <c r="AE45" s="2">
        <f>CPI!G44</f>
        <v>2.6</v>
      </c>
    </row>
    <row r="46" spans="1:31">
      <c r="A46" t="str">
        <f>CPI!A49</f>
        <v>1999q4</v>
      </c>
      <c r="B46" s="2">
        <f>FedFundsFutures!B45</f>
        <v>5.3350070000000001</v>
      </c>
      <c r="C46" s="2">
        <f>FedFundsFutures!B44</f>
        <v>5.098535</v>
      </c>
      <c r="D46" s="2">
        <f t="shared" si="0"/>
        <v>4.7553239999999999</v>
      </c>
      <c r="E46" s="2">
        <f>(Unemployment!C50+Unemployment!D50+Unemployment!C49)/3-Unemployment!I49</f>
        <v>-0.66666666666666696</v>
      </c>
      <c r="F46" s="2">
        <f>(CPI!B50+CPI!C50+CPI!B49)/3</f>
        <v>2.5666666666666664</v>
      </c>
      <c r="G46" s="2">
        <f>FedFundsFutures!C44</f>
        <v>5.333844</v>
      </c>
      <c r="H46" s="2">
        <f>FedFundsFutures!B44</f>
        <v>5.098535</v>
      </c>
      <c r="I46" s="2">
        <f t="shared" si="1"/>
        <v>4.7553239999999999</v>
      </c>
      <c r="J46" s="2">
        <f>(Unemployment!C49+Unemployment!D49+Unemployment!E49)/3-Unemployment!I49</f>
        <v>-0.59999999999999964</v>
      </c>
      <c r="K46" s="2">
        <f>(CPI!B49+CPI!C49+CPI!D49)/3</f>
        <v>2.2999999999999998</v>
      </c>
      <c r="L46" s="2">
        <f>FedFundsFutures!D43</f>
        <v>5.1703000000000001</v>
      </c>
      <c r="M46" s="2">
        <f>FedFundsFutures!C43</f>
        <v>5.0386329999999999</v>
      </c>
      <c r="N46" s="2">
        <f>FedFundsFutures!B43</f>
        <v>4.7553239999999999</v>
      </c>
      <c r="O46" s="2">
        <f>(Unemployment!D48+Unemployment!E48+Unemployment!F48)/3-Unemployment!I48</f>
        <v>-0.86666666666666625</v>
      </c>
      <c r="P46" s="2">
        <f>(CPI!C48+CPI!D48+CPI!E48)/3</f>
        <v>2.2333333333333334</v>
      </c>
      <c r="Q46" s="2">
        <f>FedFundsFutures!E42</f>
        <v>4.8403999999999998</v>
      </c>
      <c r="R46" s="2">
        <f>FedFundsFutures!D42</f>
        <v>4.7752999999999997</v>
      </c>
      <c r="S46" s="2">
        <f>FedFundsFutures!C42</f>
        <v>4.7616779999999999</v>
      </c>
      <c r="T46" s="2">
        <f>(Unemployment!E47+Unemployment!F47+Unemployment!G47+Unemployment!H47)*0.25-Unemployment!I47</f>
        <v>-0.72499999999999964</v>
      </c>
      <c r="U46" s="2">
        <f>(CPI!D47+CPI!E47+CPI!F47+CPI!G47)*0.25</f>
        <v>2.2749999999999999</v>
      </c>
      <c r="V46" s="2">
        <f>FedFundsFutures!F41</f>
        <v>4.6058000000000003</v>
      </c>
      <c r="W46" s="2">
        <f>FedFundsFutures!E41</f>
        <v>4.6458000000000004</v>
      </c>
      <c r="X46" s="2">
        <f>FedFundsFutures!D41</f>
        <v>4.7206999999999999</v>
      </c>
      <c r="Y46" s="2">
        <f>(Unemployment!F46+Unemployment!G46+Unemployment!H46)/3-Unemployment!I46</f>
        <v>-0.40000000000000036</v>
      </c>
      <c r="Z46" s="2">
        <f>(CPI!E46+CPI!F46+CPI!G46)/3</f>
        <v>2.2333333333333338</v>
      </c>
      <c r="AA46" s="2">
        <f>FedFundsFutures!G40</f>
        <v>4.2005999999999997</v>
      </c>
      <c r="AB46" s="2">
        <f>FedFundsFutures!F40</f>
        <v>4.2805</v>
      </c>
      <c r="AC46" s="2">
        <f>FedFundsFutures!E40</f>
        <v>4.4203999999999999</v>
      </c>
      <c r="AD46" s="2">
        <f>Unemployment!H45-Unemployment!I45</f>
        <v>-0.29999999999999982</v>
      </c>
      <c r="AE46" s="2">
        <f>CPI!G45</f>
        <v>2.4</v>
      </c>
    </row>
    <row r="47" spans="1:31">
      <c r="A47" t="str">
        <f>CPI!A50</f>
        <v>2000q1</v>
      </c>
      <c r="B47" s="2">
        <f>FedFundsFutures!B46</f>
        <v>5.6818350000000004</v>
      </c>
      <c r="C47" s="2">
        <f>FedFundsFutures!B45</f>
        <v>5.3350070000000001</v>
      </c>
      <c r="D47" s="2">
        <f t="shared" si="0"/>
        <v>5.098535</v>
      </c>
      <c r="E47" s="2">
        <f>(Unemployment!C51+Unemployment!D51+Unemployment!C50)/3-Unemployment!I50</f>
        <v>-0.79999999999999982</v>
      </c>
      <c r="F47" s="2">
        <f>(CPI!B51+CPI!C51+CPI!B50)/3</f>
        <v>2.9666666666666663</v>
      </c>
      <c r="G47" s="2">
        <f>FedFundsFutures!C45</f>
        <v>5.6763219999999999</v>
      </c>
      <c r="H47" s="2">
        <f>FedFundsFutures!B45</f>
        <v>5.3350070000000001</v>
      </c>
      <c r="I47" s="2">
        <f t="shared" si="1"/>
        <v>5.098535</v>
      </c>
      <c r="J47" s="2">
        <f>(Unemployment!C50+Unemployment!D50+Unemployment!E50)/3-Unemployment!I50</f>
        <v>-0.70000000000000018</v>
      </c>
      <c r="K47" s="2">
        <f>(CPI!B50+CPI!C50+CPI!D50)/3</f>
        <v>2.5666666666666664</v>
      </c>
      <c r="L47" s="2">
        <f>FedFundsFutures!D44</f>
        <v>5.6307</v>
      </c>
      <c r="M47" s="2">
        <f>FedFundsFutures!C44</f>
        <v>5.333844</v>
      </c>
      <c r="N47" s="2">
        <f>FedFundsFutures!B44</f>
        <v>5.098535</v>
      </c>
      <c r="O47" s="2">
        <f>(Unemployment!D49+Unemployment!E49+Unemployment!F49)/3-Unemployment!I49</f>
        <v>-0.56666666666666643</v>
      </c>
      <c r="P47" s="2">
        <f>(CPI!C49+CPI!D49+CPI!E49)/3</f>
        <v>2.2666666666666666</v>
      </c>
      <c r="Q47" s="2">
        <f>FedFundsFutures!E43</f>
        <v>5.4603999999999999</v>
      </c>
      <c r="R47" s="2">
        <f>FedFundsFutures!D43</f>
        <v>5.1703000000000001</v>
      </c>
      <c r="S47" s="2">
        <f>FedFundsFutures!C43</f>
        <v>5.0386329999999999</v>
      </c>
      <c r="T47" s="2">
        <f>(Unemployment!E48+Unemployment!F48+Unemployment!G48+Unemployment!H48)*0.25-Unemployment!I48</f>
        <v>-0.75</v>
      </c>
      <c r="U47" s="2">
        <f>(CPI!D48+CPI!E48+CPI!F48+CPI!G48)*0.25</f>
        <v>2.2999999999999998</v>
      </c>
      <c r="V47" s="2">
        <f>FedFundsFutures!F42</f>
        <v>5.0404999999999998</v>
      </c>
      <c r="W47" s="2">
        <f>FedFundsFutures!E42</f>
        <v>4.8403999999999998</v>
      </c>
      <c r="X47" s="2">
        <f>FedFundsFutures!D42</f>
        <v>4.7752999999999997</v>
      </c>
      <c r="Y47" s="2">
        <f>(Unemployment!F47+Unemployment!G47+Unemployment!H47)/3-Unemployment!I47</f>
        <v>-0.70000000000000018</v>
      </c>
      <c r="Z47" s="2">
        <f>(CPI!E47+CPI!F47+CPI!G47)/3</f>
        <v>2.2999999999999998</v>
      </c>
      <c r="AA47" s="2">
        <f>FedFundsFutures!G41</f>
        <v>4.8459000000000003</v>
      </c>
      <c r="AB47" s="2">
        <f>FedFundsFutures!F41</f>
        <v>4.6058000000000003</v>
      </c>
      <c r="AC47" s="2">
        <f>FedFundsFutures!E41</f>
        <v>4.6458000000000004</v>
      </c>
      <c r="AD47" s="2">
        <f>Unemployment!H46-Unemployment!I46</f>
        <v>-0.40000000000000036</v>
      </c>
      <c r="AE47" s="2">
        <f>CPI!G46</f>
        <v>2.4</v>
      </c>
    </row>
    <row r="48" spans="1:31">
      <c r="A48" t="str">
        <f>CPI!A51</f>
        <v>2000q2</v>
      </c>
      <c r="B48" s="2">
        <f>FedFundsFutures!B47</f>
        <v>6.2616100000000001</v>
      </c>
      <c r="C48" s="2">
        <f>FedFundsFutures!B46</f>
        <v>5.6818350000000004</v>
      </c>
      <c r="D48" s="2">
        <f t="shared" si="0"/>
        <v>5.3350070000000001</v>
      </c>
      <c r="E48" s="2">
        <f>(Unemployment!C52+Unemployment!D52+Unemployment!C51)/3-Unemployment!I51</f>
        <v>-0.70000000000000018</v>
      </c>
      <c r="F48" s="2">
        <f>(CPI!B52+CPI!C52+CPI!B51)/3</f>
        <v>3.1333333333333329</v>
      </c>
      <c r="G48" s="2">
        <f>FedFundsFutures!C46</f>
        <v>6.1331670000000003</v>
      </c>
      <c r="H48" s="2">
        <f>FedFundsFutures!B46</f>
        <v>5.6818350000000004</v>
      </c>
      <c r="I48" s="2">
        <f t="shared" si="1"/>
        <v>5.3350070000000001</v>
      </c>
      <c r="J48" s="2">
        <f>(Unemployment!C51+Unemployment!D51+Unemployment!E51)/3-Unemployment!I51</f>
        <v>-0.73333333333333339</v>
      </c>
      <c r="K48" s="2">
        <f>(CPI!B51+CPI!C51+CPI!D51)/3</f>
        <v>2.7999999999999994</v>
      </c>
      <c r="L48" s="2">
        <f>FedFundsFutures!D45</f>
        <v>5.931</v>
      </c>
      <c r="M48" s="2">
        <f>FedFundsFutures!C45</f>
        <v>5.6763219999999999</v>
      </c>
      <c r="N48" s="2">
        <f>FedFundsFutures!B45</f>
        <v>5.3350070000000001</v>
      </c>
      <c r="O48" s="2">
        <f>(Unemployment!D50+Unemployment!E50+Unemployment!F50)/3-Unemployment!I50</f>
        <v>-0.70000000000000018</v>
      </c>
      <c r="P48" s="2">
        <f>(CPI!C50+CPI!D50+CPI!E50)/3</f>
        <v>2.4333333333333336</v>
      </c>
      <c r="Q48" s="2">
        <f>FedFundsFutures!E44</f>
        <v>5.5358000000000001</v>
      </c>
      <c r="R48" s="2">
        <f>FedFundsFutures!D44</f>
        <v>5.6307</v>
      </c>
      <c r="S48" s="2">
        <f>FedFundsFutures!C44</f>
        <v>5.333844</v>
      </c>
      <c r="T48" s="2">
        <f>(Unemployment!E49+Unemployment!F49+Unemployment!G49+Unemployment!H49)*0.25-Unemployment!I49</f>
        <v>-0.45000000000000018</v>
      </c>
      <c r="U48" s="2">
        <f>(CPI!D49+CPI!E49+CPI!F49+CPI!G49)*0.25</f>
        <v>2.2999999999999998</v>
      </c>
      <c r="V48" s="2">
        <f>FedFundsFutures!F43</f>
        <v>5.4954999999999998</v>
      </c>
      <c r="W48" s="2">
        <f>FedFundsFutures!E43</f>
        <v>5.4603999999999999</v>
      </c>
      <c r="X48" s="2">
        <f>FedFundsFutures!D43</f>
        <v>5.1703000000000001</v>
      </c>
      <c r="Y48" s="2">
        <f>(Unemployment!F48+Unemployment!G48+Unemployment!H48)/3-Unemployment!I48</f>
        <v>-0.70000000000000018</v>
      </c>
      <c r="Z48" s="2">
        <f>(CPI!E48+CPI!F48+CPI!G48)/3</f>
        <v>2.333333333333333</v>
      </c>
      <c r="AA48" s="2">
        <f>FedFundsFutures!G42</f>
        <v>5.0606</v>
      </c>
      <c r="AB48" s="2">
        <f>FedFundsFutures!F42</f>
        <v>5.0404999999999998</v>
      </c>
      <c r="AC48" s="2">
        <f>FedFundsFutures!E42</f>
        <v>4.8403999999999998</v>
      </c>
      <c r="AD48" s="2">
        <f>Unemployment!H47-Unemployment!I47</f>
        <v>-0.59999999999999964</v>
      </c>
      <c r="AE48" s="2">
        <f>CPI!G47</f>
        <v>2.2999999999999998</v>
      </c>
    </row>
    <row r="49" spans="1:31">
      <c r="A49" t="str">
        <f>CPI!A52</f>
        <v>2000q3</v>
      </c>
      <c r="B49" s="2">
        <f>FedFundsFutures!B48</f>
        <v>6.5157499999999997</v>
      </c>
      <c r="C49" s="2">
        <f>FedFundsFutures!B47</f>
        <v>6.2616100000000001</v>
      </c>
      <c r="D49" s="2">
        <f t="shared" si="0"/>
        <v>5.6818350000000004</v>
      </c>
      <c r="E49" s="2">
        <f>(Unemployment!C53+Unemployment!D53+Unemployment!C52)/3-Unemployment!I52</f>
        <v>-0.63333333333333375</v>
      </c>
      <c r="F49" s="2">
        <f>(CPI!B53+CPI!C53+CPI!B52)/3</f>
        <v>3.0666666666666664</v>
      </c>
      <c r="G49" s="2">
        <f>FedFundsFutures!C47</f>
        <v>6.5567890000000002</v>
      </c>
      <c r="H49" s="2">
        <f>FedFundsFutures!B47</f>
        <v>6.2616100000000001</v>
      </c>
      <c r="I49" s="2">
        <f t="shared" si="1"/>
        <v>5.6818350000000004</v>
      </c>
      <c r="J49" s="2">
        <f>(Unemployment!C52+Unemployment!D52+Unemployment!E52)/3-Unemployment!I52</f>
        <v>-0.70000000000000018</v>
      </c>
      <c r="K49" s="2">
        <f>(CPI!B52+CPI!C52+CPI!D52)/3</f>
        <v>2.8666666666666667</v>
      </c>
      <c r="L49" s="2">
        <f>FedFundsFutures!D46</f>
        <v>6.4187000000000003</v>
      </c>
      <c r="M49" s="2">
        <f>FedFundsFutures!C46</f>
        <v>6.1331670000000003</v>
      </c>
      <c r="N49" s="2">
        <f>FedFundsFutures!B46</f>
        <v>5.6818350000000004</v>
      </c>
      <c r="O49" s="2">
        <f>(Unemployment!D51+Unemployment!E51+Unemployment!F51)/3-Unemployment!I51</f>
        <v>-0.73333333333333339</v>
      </c>
      <c r="P49" s="2">
        <f>(CPI!C51+CPI!D51+CPI!E51)/3</f>
        <v>2.4666666666666663</v>
      </c>
      <c r="Q49" s="2">
        <f>FedFundsFutures!E45</f>
        <v>6.2088000000000001</v>
      </c>
      <c r="R49" s="2">
        <f>FedFundsFutures!D45</f>
        <v>5.931</v>
      </c>
      <c r="S49" s="2">
        <f>FedFundsFutures!C45</f>
        <v>5.6763219999999999</v>
      </c>
      <c r="T49" s="2">
        <f>(Unemployment!E50+Unemployment!F50+Unemployment!G50+Unemployment!H50)*0.25-Unemployment!I50</f>
        <v>-0.67499999999999982</v>
      </c>
      <c r="U49" s="2">
        <f>(CPI!D50+CPI!E50+CPI!F50+CPI!G50)*0.25</f>
        <v>2.4750000000000001</v>
      </c>
      <c r="V49" s="2">
        <f>FedFundsFutures!F44</f>
        <v>5.6635</v>
      </c>
      <c r="W49" s="2">
        <f>FedFundsFutures!E44</f>
        <v>5.5358000000000001</v>
      </c>
      <c r="X49" s="2">
        <f>FedFundsFutures!D44</f>
        <v>5.6307</v>
      </c>
      <c r="Y49" s="2">
        <f>(Unemployment!F49+Unemployment!G49+Unemployment!H49)/3-Unemployment!I49</f>
        <v>-0.43333333333333357</v>
      </c>
      <c r="Z49" s="2">
        <f>(CPI!E49+CPI!F49+CPI!G49)/3</f>
        <v>2.3333333333333335</v>
      </c>
      <c r="AA49" s="2">
        <f>FedFundsFutures!G43</f>
        <v>5.6333000000000002</v>
      </c>
      <c r="AB49" s="2">
        <f>FedFundsFutures!F43</f>
        <v>5.4954999999999998</v>
      </c>
      <c r="AC49" s="2">
        <f>FedFundsFutures!E43</f>
        <v>5.4603999999999999</v>
      </c>
      <c r="AD49" s="2">
        <f>Unemployment!H48-Unemployment!I48</f>
        <v>-0.59999999999999964</v>
      </c>
      <c r="AE49" s="2">
        <f>CPI!G48</f>
        <v>2.2999999999999998</v>
      </c>
    </row>
    <row r="50" spans="1:31">
      <c r="A50" t="str">
        <f>CPI!A53</f>
        <v>2000q4</v>
      </c>
      <c r="B50" s="2">
        <f>FedFundsFutures!B49</f>
        <v>6.49329</v>
      </c>
      <c r="C50" s="2">
        <f>FedFundsFutures!B48</f>
        <v>6.5157499999999997</v>
      </c>
      <c r="D50" s="2">
        <f t="shared" si="0"/>
        <v>6.2616100000000001</v>
      </c>
      <c r="E50" s="2">
        <f>(Unemployment!C54+Unemployment!D54+Unemployment!C53)/3-Unemployment!I53</f>
        <v>-0.5</v>
      </c>
      <c r="F50" s="2">
        <f>(CPI!B54+CPI!C54+CPI!B53)/3</f>
        <v>2.7666666666666671</v>
      </c>
      <c r="G50" s="2">
        <f>FedFundsFutures!C48</f>
        <v>6.4700220000000002</v>
      </c>
      <c r="H50" s="2">
        <f>FedFundsFutures!B48</f>
        <v>6.5157499999999997</v>
      </c>
      <c r="I50" s="2">
        <f t="shared" si="1"/>
        <v>6.2616100000000001</v>
      </c>
      <c r="J50" s="2">
        <f>(Unemployment!C53+Unemployment!D53+Unemployment!E53)/3-Unemployment!I53</f>
        <v>-0.5</v>
      </c>
      <c r="K50" s="2">
        <f>(CPI!B53+CPI!C53+CPI!D53)/3</f>
        <v>2.8333333333333335</v>
      </c>
      <c r="L50" s="2">
        <f>FedFundsFutures!D47</f>
        <v>6.6986999999999997</v>
      </c>
      <c r="M50" s="2">
        <f>FedFundsFutures!C47</f>
        <v>6.5567890000000002</v>
      </c>
      <c r="N50" s="2">
        <f>FedFundsFutures!B47</f>
        <v>6.2616100000000001</v>
      </c>
      <c r="O50" s="2">
        <f>(Unemployment!D52+Unemployment!E52+Unemployment!F52)/3-Unemployment!I52</f>
        <v>-0.66666666666666696</v>
      </c>
      <c r="P50" s="2">
        <f>(CPI!C52+CPI!D52+CPI!E52)/3</f>
        <v>2.6333333333333333</v>
      </c>
      <c r="Q50" s="2">
        <f>FedFundsFutures!E46</f>
        <v>6.6738</v>
      </c>
      <c r="R50" s="2">
        <f>FedFundsFutures!D46</f>
        <v>6.4187000000000003</v>
      </c>
      <c r="S50" s="2">
        <f>FedFundsFutures!C46</f>
        <v>6.1331670000000003</v>
      </c>
      <c r="T50" s="2">
        <f>(Unemployment!E51+Unemployment!F51+Unemployment!G51+Unemployment!H51)*0.25-Unemployment!I51</f>
        <v>-0.65000000000000036</v>
      </c>
      <c r="U50" s="2">
        <f>(CPI!D51+CPI!E51+CPI!F51+CPI!G51)*0.25</f>
        <v>2.4249999999999998</v>
      </c>
      <c r="V50" s="2">
        <f>FedFundsFutures!F45</f>
        <v>6.3838999999999997</v>
      </c>
      <c r="W50" s="2">
        <f>FedFundsFutures!E45</f>
        <v>6.2088000000000001</v>
      </c>
      <c r="X50" s="2">
        <f>FedFundsFutures!D45</f>
        <v>5.931</v>
      </c>
      <c r="Y50" s="2">
        <f>(Unemployment!F50+Unemployment!G50+Unemployment!H50)/3-Unemployment!I50</f>
        <v>-0.66666666666666696</v>
      </c>
      <c r="Z50" s="2">
        <f>(CPI!E50+CPI!F50+CPI!G50)/3</f>
        <v>2.5</v>
      </c>
      <c r="AA50" s="2">
        <f>FedFundsFutures!G44</f>
        <v>5.7736000000000001</v>
      </c>
      <c r="AB50" s="2">
        <f>FedFundsFutures!F44</f>
        <v>5.6635</v>
      </c>
      <c r="AC50" s="2">
        <f>FedFundsFutures!E44</f>
        <v>5.5358000000000001</v>
      </c>
      <c r="AD50" s="2">
        <f>Unemployment!H49-Unemployment!I49</f>
        <v>-0.39999999999999947</v>
      </c>
      <c r="AE50" s="2">
        <f>CPI!G49</f>
        <v>2.4</v>
      </c>
    </row>
    <row r="51" spans="1:31">
      <c r="A51" t="str">
        <f>CPI!A54</f>
        <v>2001q1</v>
      </c>
      <c r="B51" s="2">
        <f>FedFundsFutures!B50</f>
        <v>5.577852</v>
      </c>
      <c r="C51" s="2">
        <f>FedFundsFutures!B49</f>
        <v>6.49329</v>
      </c>
      <c r="D51" s="2">
        <f t="shared" si="0"/>
        <v>6.5157499999999997</v>
      </c>
      <c r="E51" s="2">
        <f>(Unemployment!C55+Unemployment!D55+Unemployment!C54)/3-Unemployment!I54</f>
        <v>-0.36666666666666625</v>
      </c>
      <c r="F51" s="2">
        <f>(CPI!B55+CPI!C55+CPI!B54)/3</f>
        <v>2.9666666666666663</v>
      </c>
      <c r="G51" s="2">
        <f>FedFundsFutures!C49</f>
        <v>6.1562000000000001</v>
      </c>
      <c r="H51" s="2">
        <f>FedFundsFutures!B49</f>
        <v>6.49329</v>
      </c>
      <c r="I51" s="2">
        <f t="shared" si="1"/>
        <v>6.5157499999999997</v>
      </c>
      <c r="J51" s="2">
        <f>(Unemployment!C54+Unemployment!D54+Unemployment!E54)/3-Unemployment!I54</f>
        <v>-0.39999999999999947</v>
      </c>
      <c r="K51" s="2">
        <f>(CPI!B54+CPI!C54+CPI!D54)/3</f>
        <v>2.6</v>
      </c>
      <c r="L51" s="2">
        <f>FedFundsFutures!D48</f>
        <v>6.4036999999999997</v>
      </c>
      <c r="M51" s="2">
        <f>FedFundsFutures!C48</f>
        <v>6.4700220000000002</v>
      </c>
      <c r="N51" s="2">
        <f>FedFundsFutures!B48</f>
        <v>6.5157499999999997</v>
      </c>
      <c r="O51" s="2">
        <f>(Unemployment!D53+Unemployment!E53+Unemployment!F53)/3-Unemployment!I53</f>
        <v>-0.46666666666666679</v>
      </c>
      <c r="P51" s="2">
        <f>(CPI!C53+CPI!D53+CPI!E53)/3</f>
        <v>2.7333333333333329</v>
      </c>
      <c r="Q51" s="2">
        <f>FedFundsFutures!E47</f>
        <v>6.7587999999999999</v>
      </c>
      <c r="R51" s="2">
        <f>FedFundsFutures!D47</f>
        <v>6.6986999999999997</v>
      </c>
      <c r="S51" s="2">
        <f>FedFundsFutures!C47</f>
        <v>6.5567890000000002</v>
      </c>
      <c r="T51" s="2">
        <f>(Unemployment!E52+Unemployment!F52+Unemployment!G52+Unemployment!H52)*0.25-Unemployment!I52</f>
        <v>-0.60000000000000053</v>
      </c>
      <c r="U51" s="2">
        <f>(CPI!D52+CPI!E52+CPI!F52+CPI!G52)*0.25</f>
        <v>2.625</v>
      </c>
      <c r="V51" s="2">
        <f>FedFundsFutures!F46</f>
        <v>6.7638999999999996</v>
      </c>
      <c r="W51" s="2">
        <f>FedFundsFutures!E46</f>
        <v>6.6738</v>
      </c>
      <c r="X51" s="2">
        <f>FedFundsFutures!D46</f>
        <v>6.4187000000000003</v>
      </c>
      <c r="Y51" s="2">
        <f>(Unemployment!F51+Unemployment!G51+Unemployment!H51)/3-Unemployment!I51</f>
        <v>-0.63333333333333375</v>
      </c>
      <c r="Z51" s="2">
        <f>(CPI!E51+CPI!F51+CPI!G51)/3</f>
        <v>2.4666666666666668</v>
      </c>
      <c r="AA51" s="2">
        <f>FedFundsFutures!G45</f>
        <v>6.4790000000000001</v>
      </c>
      <c r="AB51" s="2">
        <f>FedFundsFutures!F45</f>
        <v>6.3838999999999997</v>
      </c>
      <c r="AC51" s="2">
        <f>FedFundsFutures!E45</f>
        <v>6.2088000000000001</v>
      </c>
      <c r="AD51" s="2">
        <f>Unemployment!H50-Unemployment!I50</f>
        <v>-0.59999999999999964</v>
      </c>
      <c r="AE51" s="2">
        <f>CPI!G50</f>
        <v>2.6</v>
      </c>
    </row>
    <row r="52" spans="1:31">
      <c r="A52" t="str">
        <f>CPI!A55</f>
        <v>2001q2</v>
      </c>
      <c r="B52" s="2">
        <f>FedFundsFutures!B51</f>
        <v>4.3503670000000003</v>
      </c>
      <c r="C52" s="2">
        <f>FedFundsFutures!B50</f>
        <v>5.577852</v>
      </c>
      <c r="D52" s="2">
        <f t="shared" si="0"/>
        <v>6.49329</v>
      </c>
      <c r="E52" s="2">
        <f>(Unemployment!C56+Unemployment!D56+Unemployment!C55)/3-Unemployment!I55</f>
        <v>-0.13333333333333375</v>
      </c>
      <c r="F52" s="2">
        <f>(CPI!B56+CPI!C56+CPI!B55)/3</f>
        <v>3.1333333333333329</v>
      </c>
      <c r="G52" s="2">
        <f>FedFundsFutures!C50</f>
        <v>4.6801219999999999</v>
      </c>
      <c r="H52" s="2">
        <f>FedFundsFutures!B50</f>
        <v>5.577852</v>
      </c>
      <c r="I52" s="2">
        <f t="shared" si="1"/>
        <v>6.49329</v>
      </c>
      <c r="J52" s="2">
        <f>(Unemployment!C55+Unemployment!D55+Unemployment!E55)/3-Unemployment!I55</f>
        <v>-0.16666666666666696</v>
      </c>
      <c r="K52" s="2">
        <f>(CPI!B55+CPI!C55+CPI!D55)/3</f>
        <v>2.7999999999999994</v>
      </c>
      <c r="L52" s="2">
        <f>FedFundsFutures!D49</f>
        <v>5.6536999999999997</v>
      </c>
      <c r="M52" s="2">
        <f>FedFundsFutures!C49</f>
        <v>6.1562000000000001</v>
      </c>
      <c r="N52" s="2">
        <f>FedFundsFutures!B49</f>
        <v>6.49329</v>
      </c>
      <c r="O52" s="2">
        <f>(Unemployment!D54+Unemployment!E54+Unemployment!F54)/3-Unemployment!I54</f>
        <v>-0.2333333333333325</v>
      </c>
      <c r="P52" s="2">
        <f>(CPI!C54+CPI!D54+CPI!E54)/3</f>
        <v>2.4333333333333331</v>
      </c>
      <c r="Q52" s="2">
        <f>FedFundsFutures!E48</f>
        <v>6.2737999999999996</v>
      </c>
      <c r="R52" s="2">
        <f>FedFundsFutures!D48</f>
        <v>6.4036999999999997</v>
      </c>
      <c r="S52" s="2">
        <f>FedFundsFutures!C48</f>
        <v>6.4700220000000002</v>
      </c>
      <c r="T52" s="2">
        <f>(Unemployment!E53+Unemployment!F53+Unemployment!G53+Unemployment!H53)*0.25-Unemployment!I53</f>
        <v>-0.42499999999999982</v>
      </c>
      <c r="U52" s="2">
        <f>(CPI!D53+CPI!E53+CPI!F53+CPI!G53)*0.25</f>
        <v>2.625</v>
      </c>
      <c r="V52" s="2">
        <f>FedFundsFutures!F47</f>
        <v>6.8089000000000004</v>
      </c>
      <c r="W52" s="2">
        <f>FedFundsFutures!E47</f>
        <v>6.7587999999999999</v>
      </c>
      <c r="X52" s="2">
        <f>FedFundsFutures!D47</f>
        <v>6.6986999999999997</v>
      </c>
      <c r="Y52" s="2">
        <f>(Unemployment!F52+Unemployment!G52+Unemployment!H52)/3-Unemployment!I52</f>
        <v>-0.56666666666666732</v>
      </c>
      <c r="Z52" s="2">
        <f>(CPI!E52+CPI!F52+CPI!G52)/3</f>
        <v>2.6666666666666665</v>
      </c>
      <c r="AA52" s="2">
        <f>FedFundsFutures!G46</f>
        <v>6.8890000000000002</v>
      </c>
      <c r="AB52" s="2">
        <f>FedFundsFutures!F46</f>
        <v>6.7638999999999996</v>
      </c>
      <c r="AC52" s="2">
        <f>FedFundsFutures!E46</f>
        <v>6.6738</v>
      </c>
      <c r="AD52" s="2">
        <f>Unemployment!H51-Unemployment!I51</f>
        <v>-0.60000000000000053</v>
      </c>
      <c r="AE52" s="2">
        <f>CPI!G51</f>
        <v>2.6</v>
      </c>
    </row>
    <row r="53" spans="1:31">
      <c r="A53" t="str">
        <f>CPI!A56</f>
        <v>2001q3</v>
      </c>
      <c r="B53" s="2">
        <f>FedFundsFutures!B52</f>
        <v>3.5550030000000001</v>
      </c>
      <c r="C53" s="2">
        <f>FedFundsFutures!B51</f>
        <v>4.3503670000000003</v>
      </c>
      <c r="D53" s="2">
        <f t="shared" si="0"/>
        <v>5.577852</v>
      </c>
      <c r="E53" s="2">
        <f>(Unemployment!C57+Unemployment!D57+Unemployment!C56)/3-Unemployment!I56</f>
        <v>0.26666666666666661</v>
      </c>
      <c r="F53" s="2">
        <f>(CPI!B57+CPI!C57+CPI!B56)/3</f>
        <v>2.1333333333333333</v>
      </c>
      <c r="G53" s="2">
        <f>FedFundsFutures!C51</f>
        <v>3.6937440000000001</v>
      </c>
      <c r="H53" s="2">
        <f>FedFundsFutures!B51</f>
        <v>4.3503670000000003</v>
      </c>
      <c r="I53" s="2">
        <f t="shared" si="1"/>
        <v>5.577852</v>
      </c>
      <c r="J53" s="2">
        <f>(Unemployment!C56+Unemployment!D56+Unemployment!E56)/3-Unemployment!I56</f>
        <v>0.10000000000000053</v>
      </c>
      <c r="K53" s="2">
        <f>(CPI!B56+CPI!C56+CPI!D56)/3</f>
        <v>2.6666666666666665</v>
      </c>
      <c r="L53" s="2">
        <f>FedFundsFutures!D50</f>
        <v>4.1737000000000002</v>
      </c>
      <c r="M53" s="2">
        <f>FedFundsFutures!C50</f>
        <v>4.6801219999999999</v>
      </c>
      <c r="N53" s="2">
        <f>FedFundsFutures!B50</f>
        <v>5.577852</v>
      </c>
      <c r="O53" s="2">
        <f>(Unemployment!D55+Unemployment!E55+Unemployment!F55)/3-Unemployment!I55</f>
        <v>0</v>
      </c>
      <c r="P53" s="2">
        <f>(CPI!C55+CPI!D55+CPI!E55)/3</f>
        <v>2.2999999999999998</v>
      </c>
      <c r="Q53" s="2">
        <f>FedFundsFutures!E49</f>
        <v>5.3188000000000004</v>
      </c>
      <c r="R53" s="2">
        <f>FedFundsFutures!D49</f>
        <v>5.6536999999999997</v>
      </c>
      <c r="S53" s="2">
        <f>FedFundsFutures!C49</f>
        <v>6.1562000000000001</v>
      </c>
      <c r="T53" s="2">
        <f>(Unemployment!E54+Unemployment!F54+Unemployment!G54+Unemployment!H54)*0.25-Unemployment!I54</f>
        <v>-0.125</v>
      </c>
      <c r="U53" s="2">
        <f>(CPI!D54+CPI!E54+CPI!F54+CPI!G54)*0.25</f>
        <v>2.375</v>
      </c>
      <c r="V53" s="2">
        <f>FedFundsFutures!F48</f>
        <v>6.1889000000000003</v>
      </c>
      <c r="W53" s="2">
        <f>FedFundsFutures!E48</f>
        <v>6.2737999999999996</v>
      </c>
      <c r="X53" s="2">
        <f>FedFundsFutures!D48</f>
        <v>6.4036999999999997</v>
      </c>
      <c r="Y53" s="2">
        <f>(Unemployment!F53+Unemployment!G53+Unemployment!H53)/3-Unemployment!I53</f>
        <v>-0.39999999999999947</v>
      </c>
      <c r="Z53" s="2">
        <f>(CPI!E53+CPI!F53+CPI!G53)/3</f>
        <v>2.6</v>
      </c>
      <c r="AA53" s="2">
        <f>FedFundsFutures!G47</f>
        <v>6.7939999999999996</v>
      </c>
      <c r="AB53" s="2">
        <f>FedFundsFutures!F47</f>
        <v>6.8089000000000004</v>
      </c>
      <c r="AC53" s="2">
        <f>FedFundsFutures!E47</f>
        <v>6.7587999999999999</v>
      </c>
      <c r="AD53" s="2">
        <f>Unemployment!H52-Unemployment!I52</f>
        <v>-0.5</v>
      </c>
      <c r="AE53" s="2">
        <f>CPI!G52</f>
        <v>2.6</v>
      </c>
    </row>
    <row r="54" spans="1:31">
      <c r="A54" t="str">
        <f>CPI!A57</f>
        <v>2001q4</v>
      </c>
      <c r="B54" s="2">
        <f>FedFundsFutures!B53</f>
        <v>2.145305</v>
      </c>
      <c r="C54" s="2">
        <f>FedFundsFutures!B52</f>
        <v>3.5550030000000001</v>
      </c>
      <c r="D54" s="2">
        <f t="shared" si="0"/>
        <v>4.3503670000000003</v>
      </c>
      <c r="E54" s="2">
        <f>(Unemployment!C58+Unemployment!D58+Unemployment!C57)/3-Unemployment!I57</f>
        <v>0.56666666666666554</v>
      </c>
      <c r="F54" s="2">
        <f>(CPI!B58+CPI!C58+CPI!B57)/3</f>
        <v>1.2</v>
      </c>
      <c r="G54" s="2">
        <f>FedFundsFutures!C52</f>
        <v>2.4203109999999999</v>
      </c>
      <c r="H54" s="2">
        <f>FedFundsFutures!B52</f>
        <v>3.5550030000000001</v>
      </c>
      <c r="I54" s="2">
        <f t="shared" si="1"/>
        <v>4.3503670000000003</v>
      </c>
      <c r="J54" s="2">
        <f>(Unemployment!C57+Unemployment!D57+Unemployment!E57)/3-Unemployment!I57</f>
        <v>0.33333333333333304</v>
      </c>
      <c r="K54" s="2">
        <f>(CPI!B57+CPI!C57+CPI!D57)/3</f>
        <v>1.8333333333333333</v>
      </c>
      <c r="L54" s="2">
        <f>FedFundsFutures!D51</f>
        <v>3.5787</v>
      </c>
      <c r="M54" s="2">
        <f>FedFundsFutures!C51</f>
        <v>3.6937440000000001</v>
      </c>
      <c r="N54" s="2">
        <f>FedFundsFutures!B51</f>
        <v>4.3503670000000003</v>
      </c>
      <c r="O54" s="2">
        <f>(Unemployment!D56+Unemployment!E56+Unemployment!F56)/3-Unemployment!I56</f>
        <v>0.23333333333333428</v>
      </c>
      <c r="P54" s="2">
        <f>(CPI!C56+CPI!D56+CPI!E56)/3</f>
        <v>2.5</v>
      </c>
      <c r="Q54" s="2">
        <f>FedFundsFutures!E50</f>
        <v>4.0438000000000001</v>
      </c>
      <c r="R54" s="2">
        <f>FedFundsFutures!D50</f>
        <v>4.1737000000000002</v>
      </c>
      <c r="S54" s="2">
        <f>FedFundsFutures!C50</f>
        <v>4.6801219999999999</v>
      </c>
      <c r="T54" s="2">
        <f>(Unemployment!E55+Unemployment!F55+Unemployment!G55+Unemployment!H55)*0.25-Unemployment!I55</f>
        <v>7.5000000000000178E-2</v>
      </c>
      <c r="U54" s="2">
        <f>(CPI!D55+CPI!E55+CPI!F55+CPI!G55)*0.25</f>
        <v>2.35</v>
      </c>
      <c r="V54" s="2">
        <f>FedFundsFutures!F49</f>
        <v>5.1388999999999996</v>
      </c>
      <c r="W54" s="2">
        <f>FedFundsFutures!E49</f>
        <v>5.3188000000000004</v>
      </c>
      <c r="X54" s="2">
        <f>FedFundsFutures!D49</f>
        <v>5.6536999999999997</v>
      </c>
      <c r="Y54" s="2">
        <f>(Unemployment!F54+Unemployment!G54+Unemployment!H54)/3-Unemployment!I54</f>
        <v>-9.9999999999999645E-2</v>
      </c>
      <c r="Z54" s="2">
        <f>(CPI!E54+CPI!F54+CPI!G54)/3</f>
        <v>2.3666666666666667</v>
      </c>
      <c r="AA54" s="2">
        <f>FedFundsFutures!G48</f>
        <v>6.1390000000000002</v>
      </c>
      <c r="AB54" s="2">
        <f>FedFundsFutures!F48</f>
        <v>6.1889000000000003</v>
      </c>
      <c r="AC54" s="2">
        <f>FedFundsFutures!E48</f>
        <v>6.2737999999999996</v>
      </c>
      <c r="AD54" s="2">
        <f>Unemployment!H53-Unemployment!I53</f>
        <v>-0.39999999999999947</v>
      </c>
      <c r="AE54" s="2">
        <f>CPI!G53</f>
        <v>2.6</v>
      </c>
    </row>
    <row r="55" spans="1:31">
      <c r="A55" t="str">
        <f>CPI!A58</f>
        <v>2002q1</v>
      </c>
      <c r="B55" s="2">
        <f>FedFundsFutures!B54</f>
        <v>1.7428049999999999</v>
      </c>
      <c r="C55" s="2">
        <f>FedFundsFutures!B53</f>
        <v>2.145305</v>
      </c>
      <c r="D55" s="2">
        <f t="shared" si="0"/>
        <v>3.5550030000000001</v>
      </c>
      <c r="E55" s="2">
        <f>(Unemployment!C59+Unemployment!D59+Unemployment!C58)/3-Unemployment!I58</f>
        <v>0.7333333333333325</v>
      </c>
      <c r="F55" s="2">
        <f>(CPI!B59+CPI!C59+CPI!B58)/3</f>
        <v>1.4666666666666666</v>
      </c>
      <c r="G55" s="2">
        <f>FedFundsFutures!C53</f>
        <v>1.6963440000000001</v>
      </c>
      <c r="H55" s="2">
        <f>FedFundsFutures!B53</f>
        <v>2.145305</v>
      </c>
      <c r="I55" s="2">
        <f t="shared" si="1"/>
        <v>3.5550030000000001</v>
      </c>
      <c r="J55" s="2">
        <f>(Unemployment!C58+Unemployment!D58+Unemployment!E58)/3-Unemployment!I58</f>
        <v>1.0333333333333332</v>
      </c>
      <c r="K55" s="2">
        <f>(CPI!B58+CPI!C58+CPI!D58)/3</f>
        <v>1.4333333333333333</v>
      </c>
      <c r="L55" s="2">
        <f>FedFundsFutures!D52</f>
        <v>2.1236999999999999</v>
      </c>
      <c r="M55" s="2">
        <f>FedFundsFutures!C52</f>
        <v>2.4203109999999999</v>
      </c>
      <c r="N55" s="2">
        <f>FedFundsFutures!B52</f>
        <v>3.5550030000000001</v>
      </c>
      <c r="O55" s="2">
        <f>(Unemployment!D57+Unemployment!E57+Unemployment!F57)/3-Unemployment!I57</f>
        <v>0.63333333333333197</v>
      </c>
      <c r="P55" s="2">
        <f>(CPI!C57+CPI!D57+CPI!E57)/3</f>
        <v>2.1666666666666665</v>
      </c>
      <c r="Q55" s="2">
        <f>FedFundsFutures!E51</f>
        <v>3.8237999999999999</v>
      </c>
      <c r="R55" s="2">
        <f>FedFundsFutures!D51</f>
        <v>3.5787</v>
      </c>
      <c r="S55" s="2">
        <f>FedFundsFutures!C51</f>
        <v>3.6937440000000001</v>
      </c>
      <c r="T55" s="2">
        <f>(Unemployment!E56+Unemployment!F56+Unemployment!G56+Unemployment!H56)*0.25-Unemployment!I56</f>
        <v>0.25000000000000089</v>
      </c>
      <c r="U55" s="2">
        <f>(CPI!D56+CPI!E56+CPI!F56+CPI!G56)*0.25</f>
        <v>2.5249999999999999</v>
      </c>
      <c r="V55" s="2">
        <f>FedFundsFutures!F50</f>
        <v>4.0689000000000002</v>
      </c>
      <c r="W55" s="2">
        <f>FedFundsFutures!E50</f>
        <v>4.0438000000000001</v>
      </c>
      <c r="X55" s="2">
        <f>FedFundsFutures!D50</f>
        <v>4.1737000000000002</v>
      </c>
      <c r="Y55" s="2">
        <f>(Unemployment!F55+Unemployment!G55+Unemployment!H55)/3-Unemployment!I55</f>
        <v>0.10000000000000053</v>
      </c>
      <c r="Z55" s="2">
        <f>(CPI!E55+CPI!F55+CPI!G55)/3</f>
        <v>2.3666666666666667</v>
      </c>
      <c r="AA55" s="2">
        <f>FedFundsFutures!G49</f>
        <v>5.1139999999999999</v>
      </c>
      <c r="AB55" s="2">
        <f>FedFundsFutures!F49</f>
        <v>5.1388999999999996</v>
      </c>
      <c r="AC55" s="2">
        <f>FedFundsFutures!E49</f>
        <v>5.3188000000000004</v>
      </c>
      <c r="AD55" s="2">
        <f>Unemployment!H54-Unemployment!I54</f>
        <v>-9.9999999999999645E-2</v>
      </c>
      <c r="AE55" s="2">
        <f>CPI!G54</f>
        <v>2.4</v>
      </c>
    </row>
    <row r="56" spans="1:31">
      <c r="A56" t="str">
        <f>CPI!A59</f>
        <v>2002q2</v>
      </c>
      <c r="B56" s="2">
        <f>FedFundsFutures!B55</f>
        <v>1.751244</v>
      </c>
      <c r="C56" s="2">
        <f>FedFundsFutures!B54</f>
        <v>1.7428049999999999</v>
      </c>
      <c r="D56" s="2">
        <f t="shared" si="0"/>
        <v>2.145305</v>
      </c>
      <c r="E56" s="2">
        <f>(Unemployment!C60+Unemployment!D60+Unemployment!C59)/3-Unemployment!I59</f>
        <v>0.89999999999999947</v>
      </c>
      <c r="F56" s="2">
        <f>(CPI!B60+CPI!C60+CPI!B59)/3</f>
        <v>2.3333333333333335</v>
      </c>
      <c r="G56" s="2">
        <f>FedFundsFutures!C54</f>
        <v>1.8578889999999999</v>
      </c>
      <c r="H56" s="2">
        <f>FedFundsFutures!B54</f>
        <v>1.7428049999999999</v>
      </c>
      <c r="I56" s="2">
        <f t="shared" si="1"/>
        <v>2.145305</v>
      </c>
      <c r="J56" s="2">
        <f>(Unemployment!C59+Unemployment!D59+Unemployment!E59)/3-Unemployment!I59</f>
        <v>0.7333333333333325</v>
      </c>
      <c r="K56" s="2">
        <f>(CPI!B59+CPI!C59+CPI!D59)/3</f>
        <v>2</v>
      </c>
      <c r="L56" s="2">
        <f>FedFundsFutures!D53</f>
        <v>1.7397</v>
      </c>
      <c r="M56" s="2">
        <f>FedFundsFutures!C53</f>
        <v>1.6963440000000001</v>
      </c>
      <c r="N56" s="2">
        <f>FedFundsFutures!B53</f>
        <v>2.145305</v>
      </c>
      <c r="O56" s="2">
        <f>(Unemployment!D58+Unemployment!E58+Unemployment!F58)/3-Unemployment!I58</f>
        <v>1.1999999999999984</v>
      </c>
      <c r="P56" s="2">
        <f>(CPI!C58+CPI!D58+CPI!E58)/3</f>
        <v>1.9333333333333336</v>
      </c>
      <c r="Q56" s="2">
        <f>FedFundsFutures!E52</f>
        <v>2.3088000000000002</v>
      </c>
      <c r="R56" s="2">
        <f>FedFundsFutures!D52</f>
        <v>2.1236999999999999</v>
      </c>
      <c r="S56" s="2">
        <f>FedFundsFutures!C52</f>
        <v>2.4203109999999999</v>
      </c>
      <c r="T56" s="2">
        <f>(Unemployment!E57+Unemployment!F57+Unemployment!G57+Unemployment!H57)*0.25-Unemployment!I57</f>
        <v>0.75</v>
      </c>
      <c r="U56" s="2">
        <f>(CPI!D57+CPI!E57+CPI!F57+CPI!G57)*0.25</f>
        <v>2.3250000000000002</v>
      </c>
      <c r="V56" s="2">
        <f>FedFundsFutures!F51</f>
        <v>4.2039</v>
      </c>
      <c r="W56" s="2">
        <f>FedFundsFutures!E51</f>
        <v>3.8237999999999999</v>
      </c>
      <c r="X56" s="2">
        <f>FedFundsFutures!D51</f>
        <v>3.5787</v>
      </c>
      <c r="Y56" s="2">
        <f>(Unemployment!F56+Unemployment!G56+Unemployment!H56)/3-Unemployment!I56</f>
        <v>0.23333333333333339</v>
      </c>
      <c r="Z56" s="2">
        <f>(CPI!E56+CPI!F56+CPI!G56)/3</f>
        <v>2.5666666666666664</v>
      </c>
      <c r="AA56" s="2">
        <f>FedFundsFutures!G50</f>
        <v>4.2190000000000003</v>
      </c>
      <c r="AB56" s="2">
        <f>FedFundsFutures!F50</f>
        <v>4.0689000000000002</v>
      </c>
      <c r="AC56" s="2">
        <f>FedFundsFutures!E50</f>
        <v>4.0438000000000001</v>
      </c>
      <c r="AD56" s="2">
        <f>Unemployment!H55-Unemployment!I55</f>
        <v>0.10000000000000053</v>
      </c>
      <c r="AE56" s="2">
        <f>CPI!G55</f>
        <v>2.4</v>
      </c>
    </row>
    <row r="57" spans="1:31">
      <c r="A57" t="str">
        <f>CPI!A60</f>
        <v>2002q3</v>
      </c>
      <c r="B57" s="2">
        <f>FedFundsFutures!B56</f>
        <v>1.728192</v>
      </c>
      <c r="C57" s="2">
        <f>FedFundsFutures!B55</f>
        <v>1.751244</v>
      </c>
      <c r="D57" s="2">
        <f t="shared" si="0"/>
        <v>1.7428049999999999</v>
      </c>
      <c r="E57" s="2">
        <f>(Unemployment!C61+Unemployment!D61+Unemployment!C60)/3-Unemployment!I60</f>
        <v>0.96666666666666679</v>
      </c>
      <c r="F57" s="2">
        <f>(CPI!B61+CPI!C61+CPI!B60)/3</f>
        <v>2.5333333333333332</v>
      </c>
      <c r="G57" s="2">
        <f>FedFundsFutures!C55</f>
        <v>1.7268110000000001</v>
      </c>
      <c r="H57" s="2">
        <f>FedFundsFutures!B55</f>
        <v>1.751244</v>
      </c>
      <c r="I57" s="2">
        <f t="shared" si="1"/>
        <v>1.7428049999999999</v>
      </c>
      <c r="J57" s="2">
        <f>(Unemployment!C60+Unemployment!D60+Unemployment!E60)/3-Unemployment!I60</f>
        <v>0.96666666666666679</v>
      </c>
      <c r="K57" s="2">
        <f>(CPI!B60+CPI!C60+CPI!D60)/3</f>
        <v>2.6666666666666665</v>
      </c>
      <c r="L57" s="2">
        <f>FedFundsFutures!D54</f>
        <v>2.2934000000000001</v>
      </c>
      <c r="M57" s="2">
        <f>FedFundsFutures!C54</f>
        <v>1.8578889999999999</v>
      </c>
      <c r="N57" s="2">
        <f>FedFundsFutures!B54</f>
        <v>1.7428049999999999</v>
      </c>
      <c r="O57" s="2">
        <f>(Unemployment!D59+Unemployment!E59+Unemployment!F59)/3-Unemployment!I59</f>
        <v>0.70000000000000018</v>
      </c>
      <c r="P57" s="2">
        <f>(CPI!C59+CPI!D59+CPI!E59)/3</f>
        <v>2.2666666666666666</v>
      </c>
      <c r="Q57" s="2">
        <f>FedFundsFutures!E53</f>
        <v>2.0748000000000002</v>
      </c>
      <c r="R57" s="2">
        <f>FedFundsFutures!D53</f>
        <v>1.7397</v>
      </c>
      <c r="S57" s="2">
        <f>FedFundsFutures!C53</f>
        <v>1.6963440000000001</v>
      </c>
      <c r="T57" s="2">
        <f>(Unemployment!E58+Unemployment!F58+Unemployment!G58+Unemployment!H58)*0.25-Unemployment!I58</f>
        <v>1.125</v>
      </c>
      <c r="U57" s="2">
        <f>(CPI!D58+CPI!E58+CPI!F58+CPI!G58)*0.25</f>
        <v>2.1999999999999997</v>
      </c>
      <c r="V57" s="2">
        <f>FedFundsFutures!F52</f>
        <v>2.5939000000000001</v>
      </c>
      <c r="W57" s="2">
        <f>FedFundsFutures!E52</f>
        <v>2.3088000000000002</v>
      </c>
      <c r="X57" s="2">
        <f>FedFundsFutures!D52</f>
        <v>2.1236999999999999</v>
      </c>
      <c r="Y57" s="2">
        <f>(Unemployment!F57+Unemployment!G57+Unemployment!H57)/3-Unemployment!I57</f>
        <v>0.76666666666666661</v>
      </c>
      <c r="Z57" s="2">
        <f>(CPI!E57+CPI!F57+CPI!G57)/3</f>
        <v>2.3666666666666667</v>
      </c>
      <c r="AA57" s="2">
        <f>FedFundsFutures!G51</f>
        <v>4.569</v>
      </c>
      <c r="AB57" s="2">
        <f>FedFundsFutures!F51</f>
        <v>4.2039</v>
      </c>
      <c r="AC57" s="2">
        <f>FedFundsFutures!E51</f>
        <v>3.8237999999999999</v>
      </c>
      <c r="AD57" s="2">
        <f>Unemployment!H56-Unemployment!I56</f>
        <v>0.20000000000000018</v>
      </c>
      <c r="AE57" s="2">
        <f>CPI!G56</f>
        <v>2.6</v>
      </c>
    </row>
    <row r="58" spans="1:31">
      <c r="A58" t="str">
        <f>CPI!A61</f>
        <v>2002q4</v>
      </c>
      <c r="B58" s="2">
        <f>FedFundsFutures!B57</f>
        <v>1.448215</v>
      </c>
      <c r="C58" s="2">
        <f>FedFundsFutures!B56</f>
        <v>1.728192</v>
      </c>
      <c r="D58" s="2">
        <f t="shared" si="0"/>
        <v>1.751244</v>
      </c>
      <c r="E58" s="2">
        <f>(Unemployment!C62+Unemployment!D62+Unemployment!C61)/3-Unemployment!I61</f>
        <v>0.86666666666666714</v>
      </c>
      <c r="F58" s="2">
        <f>(CPI!B62+CPI!C62+CPI!B61)/3</f>
        <v>2.2333333333333329</v>
      </c>
      <c r="G58" s="2">
        <f>FedFundsFutures!C56</f>
        <v>1.524289</v>
      </c>
      <c r="H58" s="2">
        <f>FedFundsFutures!B56</f>
        <v>1.728192</v>
      </c>
      <c r="I58" s="2">
        <f t="shared" si="1"/>
        <v>1.751244</v>
      </c>
      <c r="J58" s="2">
        <f>(Unemployment!C61+Unemployment!D61+Unemployment!E61)/3-Unemployment!I61</f>
        <v>0.89999999999999947</v>
      </c>
      <c r="K58" s="2">
        <f>(CPI!B61+CPI!C61+CPI!D61)/3</f>
        <v>2.1999999999999997</v>
      </c>
      <c r="L58" s="2">
        <f>FedFundsFutures!D55</f>
        <v>1.7186999999999999</v>
      </c>
      <c r="M58" s="2">
        <f>FedFundsFutures!C55</f>
        <v>1.7268110000000001</v>
      </c>
      <c r="N58" s="2">
        <f>FedFundsFutures!B55</f>
        <v>1.751244</v>
      </c>
      <c r="O58" s="2">
        <f>(Unemployment!D60+Unemployment!E60+Unemployment!F60)/3-Unemployment!I60</f>
        <v>0.89999999999999947</v>
      </c>
      <c r="P58" s="2">
        <f>(CPI!C60+CPI!D60+CPI!E60)/3</f>
        <v>2.4</v>
      </c>
      <c r="Q58" s="2">
        <f>FedFundsFutures!E54</f>
        <v>2.9984999999999999</v>
      </c>
      <c r="R58" s="2">
        <f>FedFundsFutures!D54</f>
        <v>2.2934000000000001</v>
      </c>
      <c r="S58" s="2">
        <f>FedFundsFutures!C54</f>
        <v>1.8578889999999999</v>
      </c>
      <c r="T58" s="2">
        <f>(Unemployment!E59+Unemployment!F59+Unemployment!G59+Unemployment!H59)*0.25-Unemployment!I59</f>
        <v>0.54999999999999982</v>
      </c>
      <c r="U58" s="2">
        <f>(CPI!D59+CPI!E59+CPI!F59+CPI!G59)*0.25</f>
        <v>2.3000000000000003</v>
      </c>
      <c r="V58" s="2">
        <f>FedFundsFutures!F53</f>
        <v>2.6349</v>
      </c>
      <c r="W58" s="2">
        <f>FedFundsFutures!E53</f>
        <v>2.0748000000000002</v>
      </c>
      <c r="X58" s="2">
        <f>FedFundsFutures!D53</f>
        <v>1.7397</v>
      </c>
      <c r="Y58" s="2">
        <f>(Unemployment!F58+Unemployment!G58+Unemployment!H58)/3-Unemployment!I58</f>
        <v>1.0666666666666655</v>
      </c>
      <c r="Z58" s="2">
        <f>(CPI!E58+CPI!F58+CPI!G58)/3</f>
        <v>2.2666666666666671</v>
      </c>
      <c r="AA58" s="2">
        <f>FedFundsFutures!G52</f>
        <v>2.9990000000000001</v>
      </c>
      <c r="AB58" s="2">
        <f>FedFundsFutures!F52</f>
        <v>2.5939000000000001</v>
      </c>
      <c r="AC58" s="2">
        <f>FedFundsFutures!E52</f>
        <v>2.3088000000000002</v>
      </c>
      <c r="AD58" s="2">
        <f>Unemployment!H57-Unemployment!I57</f>
        <v>0.69999999999999929</v>
      </c>
      <c r="AE58" s="2">
        <f>CPI!G57</f>
        <v>2.4</v>
      </c>
    </row>
    <row r="59" spans="1:31">
      <c r="A59" t="str">
        <f>CPI!A62</f>
        <v>2003q1</v>
      </c>
      <c r="B59" s="2">
        <f>FedFundsFutures!B58</f>
        <v>1.2328250000000001</v>
      </c>
      <c r="C59" s="2">
        <f>FedFundsFutures!B57</f>
        <v>1.448215</v>
      </c>
      <c r="D59" s="2">
        <f t="shared" si="0"/>
        <v>1.728192</v>
      </c>
      <c r="E59" s="2">
        <f>(Unemployment!C63+Unemployment!D63+Unemployment!C62)/3-Unemployment!I62</f>
        <v>0.90000000000000124</v>
      </c>
      <c r="F59" s="2">
        <f>(CPI!B63+CPI!C63+CPI!B62)/3</f>
        <v>2.6</v>
      </c>
      <c r="G59" s="2">
        <f>FedFundsFutures!C57</f>
        <v>1.1936</v>
      </c>
      <c r="H59" s="2">
        <f>FedFundsFutures!B57</f>
        <v>1.448215</v>
      </c>
      <c r="I59" s="2">
        <f t="shared" si="1"/>
        <v>1.728192</v>
      </c>
      <c r="J59" s="2">
        <f>(Unemployment!C62+Unemployment!D62+Unemployment!E62)/3-Unemployment!I62</f>
        <v>0.9666666666666659</v>
      </c>
      <c r="K59" s="2">
        <f>(CPI!B62+CPI!C62+CPI!D62)/3</f>
        <v>2.2333333333333329</v>
      </c>
      <c r="L59" s="2">
        <f>FedFundsFutures!D56</f>
        <v>1.3347</v>
      </c>
      <c r="M59" s="2">
        <f>FedFundsFutures!C56</f>
        <v>1.524289</v>
      </c>
      <c r="N59" s="2">
        <f>FedFundsFutures!B56</f>
        <v>1.728192</v>
      </c>
      <c r="O59" s="2">
        <f>(Unemployment!D61+Unemployment!E61+Unemployment!F61)/3-Unemployment!I61</f>
        <v>0.93333333333333357</v>
      </c>
      <c r="P59" s="2">
        <f>(CPI!C61+CPI!D61+CPI!E61)/3</f>
        <v>2.2333333333333329</v>
      </c>
      <c r="Q59" s="2">
        <f>FedFundsFutures!E55</f>
        <v>1.9037999999999999</v>
      </c>
      <c r="R59" s="2">
        <f>FedFundsFutures!D55</f>
        <v>1.7186999999999999</v>
      </c>
      <c r="S59" s="2">
        <f>FedFundsFutures!C55</f>
        <v>1.7268110000000001</v>
      </c>
      <c r="T59" s="2">
        <f>(Unemployment!E60+Unemployment!F60+Unemployment!G60+Unemployment!H60)*0.25-Unemployment!I60</f>
        <v>0.69999999999999929</v>
      </c>
      <c r="U59" s="2">
        <f>(CPI!D60+CPI!E60+CPI!F60+CPI!G60)*0.25</f>
        <v>2.4750000000000001</v>
      </c>
      <c r="V59" s="2">
        <f>FedFundsFutures!F54</f>
        <v>3.5185</v>
      </c>
      <c r="W59" s="2">
        <f>FedFundsFutures!E54</f>
        <v>2.9984999999999999</v>
      </c>
      <c r="X59" s="2">
        <f>FedFundsFutures!D54</f>
        <v>2.2934000000000001</v>
      </c>
      <c r="Y59" s="2">
        <f>(Unemployment!F59+Unemployment!G59+Unemployment!H59)/3-Unemployment!I59</f>
        <v>0.49999999999999911</v>
      </c>
      <c r="Z59" s="2">
        <f>(CPI!E59+CPI!F59+CPI!G59)/3</f>
        <v>2.3333333333333335</v>
      </c>
      <c r="AA59" s="2">
        <f>FedFundsFutures!G53</f>
        <v>3.2299000000000002</v>
      </c>
      <c r="AB59" s="2">
        <f>FedFundsFutures!F53</f>
        <v>2.6349</v>
      </c>
      <c r="AC59" s="2">
        <f>FedFundsFutures!E53</f>
        <v>2.0748000000000002</v>
      </c>
      <c r="AD59" s="2">
        <f>Unemployment!H58-Unemployment!I58</f>
        <v>0.89999999999999947</v>
      </c>
      <c r="AE59" s="2">
        <f>CPI!G58</f>
        <v>2.4</v>
      </c>
    </row>
    <row r="60" spans="1:31">
      <c r="A60" t="str">
        <f>CPI!A63</f>
        <v>2003q2</v>
      </c>
      <c r="B60" s="2">
        <f>FedFundsFutures!B59</f>
        <v>1.219438</v>
      </c>
      <c r="C60" s="2">
        <f>FedFundsFutures!B58</f>
        <v>1.2328250000000001</v>
      </c>
      <c r="D60" s="2">
        <f t="shared" si="0"/>
        <v>1.448215</v>
      </c>
      <c r="E60" s="2">
        <f>(Unemployment!C64+Unemployment!D64+Unemployment!C63)/3-Unemployment!I63</f>
        <v>0.93333333333333446</v>
      </c>
      <c r="F60" s="2">
        <f>(CPI!B64+CPI!C64+CPI!B63)/3</f>
        <v>1.7333333333333334</v>
      </c>
      <c r="G60" s="2">
        <f>FedFundsFutures!C58</f>
        <v>1.1054999999999999</v>
      </c>
      <c r="H60" s="2">
        <f>FedFundsFutures!B58</f>
        <v>1.2328250000000001</v>
      </c>
      <c r="I60" s="2">
        <f t="shared" si="1"/>
        <v>1.448215</v>
      </c>
      <c r="J60" s="2">
        <f>(Unemployment!C63+Unemployment!D63+Unemployment!E63)/3-Unemployment!I63</f>
        <v>0.83333333333333393</v>
      </c>
      <c r="K60" s="2">
        <f>(CPI!B63+CPI!C63+CPI!D63)/3</f>
        <v>2.4</v>
      </c>
      <c r="L60" s="2">
        <f>FedFundsFutures!D57</f>
        <v>1.165</v>
      </c>
      <c r="M60" s="2">
        <f>FedFundsFutures!C57</f>
        <v>1.1936</v>
      </c>
      <c r="N60" s="2">
        <f>FedFundsFutures!B57</f>
        <v>1.448215</v>
      </c>
      <c r="O60" s="2">
        <f>(Unemployment!D62+Unemployment!E62+Unemployment!F62)/3-Unemployment!I62</f>
        <v>0.9666666666666659</v>
      </c>
      <c r="P60" s="2">
        <f>(CPI!C62+CPI!D62+CPI!E62)/3</f>
        <v>2.1</v>
      </c>
      <c r="Q60" s="2">
        <f>FedFundsFutures!E56</f>
        <v>1.3198000000000001</v>
      </c>
      <c r="R60" s="2">
        <f>FedFundsFutures!D56</f>
        <v>1.3347</v>
      </c>
      <c r="S60" s="2">
        <f>FedFundsFutures!C56</f>
        <v>1.524289</v>
      </c>
      <c r="T60" s="2">
        <f>(Unemployment!E61+Unemployment!F61+Unemployment!G61+Unemployment!H61)*0.25-Unemployment!I61</f>
        <v>0.77500000000000036</v>
      </c>
      <c r="U60" s="2">
        <f>(CPI!D61+CPI!E61+CPI!F61+CPI!G61)*0.25</f>
        <v>2.2999999999999998</v>
      </c>
      <c r="V60" s="2">
        <f>FedFundsFutures!F55</f>
        <v>2.4588999999999999</v>
      </c>
      <c r="W60" s="2">
        <f>FedFundsFutures!E55</f>
        <v>1.9037999999999999</v>
      </c>
      <c r="X60" s="2">
        <f>FedFundsFutures!D55</f>
        <v>1.7186999999999999</v>
      </c>
      <c r="Y60" s="2">
        <f>(Unemployment!F60+Unemployment!G60+Unemployment!H60)/3-Unemployment!I60</f>
        <v>0.63333333333333375</v>
      </c>
      <c r="Z60" s="2">
        <f>(CPI!E60+CPI!F60+CPI!G60)/3</f>
        <v>2.5</v>
      </c>
      <c r="AA60" s="2">
        <f>FedFundsFutures!G54</f>
        <v>4.1886000000000001</v>
      </c>
      <c r="AB60" s="2">
        <f>FedFundsFutures!F54</f>
        <v>3.5185</v>
      </c>
      <c r="AC60" s="2">
        <f>FedFundsFutures!E54</f>
        <v>2.9984999999999999</v>
      </c>
      <c r="AD60" s="2">
        <f>Unemployment!H59-Unemployment!I59</f>
        <v>0.39999999999999947</v>
      </c>
      <c r="AE60" s="2">
        <f>CPI!G59</f>
        <v>2.4</v>
      </c>
    </row>
    <row r="61" spans="1:31">
      <c r="A61" t="str">
        <f>CPI!A64</f>
        <v>2003q3</v>
      </c>
      <c r="B61" s="2">
        <f>FedFundsFutures!B60</f>
        <v>1.001109</v>
      </c>
      <c r="C61" s="2">
        <f>FedFundsFutures!B59</f>
        <v>1.219438</v>
      </c>
      <c r="D61" s="2">
        <f t="shared" si="0"/>
        <v>1.2328250000000001</v>
      </c>
      <c r="E61" s="2">
        <f>(Unemployment!C65+Unemployment!D65+Unemployment!C64)/3-Unemployment!I64</f>
        <v>1.1000000000000005</v>
      </c>
      <c r="F61" s="2">
        <f>(CPI!B65+CPI!C65+CPI!B64)/3</f>
        <v>1.4333333333333333</v>
      </c>
      <c r="G61" s="2">
        <f>FedFundsFutures!C59</f>
        <v>0.9580111</v>
      </c>
      <c r="H61" s="2">
        <f>FedFundsFutures!B59</f>
        <v>1.219438</v>
      </c>
      <c r="I61" s="2">
        <f t="shared" si="1"/>
        <v>1.2328250000000001</v>
      </c>
      <c r="J61" s="2">
        <f>(Unemployment!C64+Unemployment!D64+Unemployment!E64)/3-Unemployment!I64</f>
        <v>1.0333333333333332</v>
      </c>
      <c r="K61" s="2">
        <f>(CPI!B64+CPI!C64+CPI!D64)/3</f>
        <v>1.2333333333333334</v>
      </c>
      <c r="L61" s="2">
        <f>FedFundsFutures!D58</f>
        <v>0.99470000000000003</v>
      </c>
      <c r="M61" s="2">
        <f>FedFundsFutures!C58</f>
        <v>1.1054999999999999</v>
      </c>
      <c r="N61" s="2">
        <f>FedFundsFutures!B58</f>
        <v>1.2328250000000001</v>
      </c>
      <c r="O61" s="2">
        <f>(Unemployment!D63+Unemployment!E63+Unemployment!F63)/3-Unemployment!I63</f>
        <v>0.86666666666666625</v>
      </c>
      <c r="P61" s="2">
        <f>(CPI!C63+CPI!D63+CPI!E63)/3</f>
        <v>1.9666666666666668</v>
      </c>
      <c r="Q61" s="2">
        <f>FedFundsFutures!E57</f>
        <v>1.1800999999999999</v>
      </c>
      <c r="R61" s="2">
        <f>FedFundsFutures!D57</f>
        <v>1.165</v>
      </c>
      <c r="S61" s="2">
        <f>FedFundsFutures!C57</f>
        <v>1.1936</v>
      </c>
      <c r="T61" s="2">
        <f>(Unemployment!E62+Unemployment!F62+Unemployment!G62+Unemployment!H62)*0.25-Unemployment!I62</f>
        <v>0.80000000000000071</v>
      </c>
      <c r="U61" s="2">
        <f>(CPI!D62+CPI!E62+CPI!F62+CPI!G62)*0.25</f>
        <v>2.125</v>
      </c>
      <c r="V61" s="2">
        <f>FedFundsFutures!F56</f>
        <v>1.4499</v>
      </c>
      <c r="W61" s="2">
        <f>FedFundsFutures!E56</f>
        <v>1.3198000000000001</v>
      </c>
      <c r="X61" s="2">
        <f>FedFundsFutures!D56</f>
        <v>1.3347</v>
      </c>
      <c r="Y61" s="2">
        <f>(Unemployment!F61+Unemployment!G61+Unemployment!H61)/3-Unemployment!I61</f>
        <v>0.70000000000000018</v>
      </c>
      <c r="Z61" s="2">
        <f>(CPI!E61+CPI!F61+CPI!G61)/3</f>
        <v>2.3000000000000003</v>
      </c>
      <c r="AA61" s="2">
        <f>FedFundsFutures!G55</f>
        <v>3.0590000000000002</v>
      </c>
      <c r="AB61" s="2">
        <f>FedFundsFutures!F55</f>
        <v>2.4588999999999999</v>
      </c>
      <c r="AC61" s="2">
        <f>FedFundsFutures!E55</f>
        <v>1.9037999999999999</v>
      </c>
      <c r="AD61" s="2">
        <f>Unemployment!H60-Unemployment!I60</f>
        <v>0.5</v>
      </c>
      <c r="AE61" s="2">
        <f>CPI!G60</f>
        <v>2.5</v>
      </c>
    </row>
    <row r="62" spans="1:31">
      <c r="A62" t="str">
        <f>CPI!A65</f>
        <v>2003q4</v>
      </c>
      <c r="B62" s="2">
        <f>FedFundsFutures!B61</f>
        <v>1.0021439999999999</v>
      </c>
      <c r="C62" s="2">
        <f>FedFundsFutures!B60</f>
        <v>1.001109</v>
      </c>
      <c r="D62" s="2">
        <f t="shared" si="0"/>
        <v>1.219438</v>
      </c>
      <c r="E62" s="2">
        <f>(Unemployment!C66+Unemployment!D66+Unemployment!C65)/3-Unemployment!I65</f>
        <v>0.79999999999999982</v>
      </c>
      <c r="F62" s="2">
        <f>(CPI!B66+CPI!C66+CPI!B65)/3</f>
        <v>1.6666666666666667</v>
      </c>
      <c r="G62" s="2">
        <f>FedFundsFutures!C60</f>
        <v>0.97932220000000003</v>
      </c>
      <c r="H62" s="2">
        <f>FedFundsFutures!B60</f>
        <v>1.001109</v>
      </c>
      <c r="I62" s="2">
        <f t="shared" si="1"/>
        <v>1.219438</v>
      </c>
      <c r="J62" s="2">
        <f>(Unemployment!C65+Unemployment!D65+Unemployment!E65)/3-Unemployment!I65</f>
        <v>0.96666666666666679</v>
      </c>
      <c r="K62" s="2">
        <f>(CPI!B65+CPI!C65+CPI!D65)/3</f>
        <v>1.8333333333333333</v>
      </c>
      <c r="L62" s="2">
        <f>FedFundsFutures!D59</f>
        <v>0.91969999999999996</v>
      </c>
      <c r="M62" s="2">
        <f>FedFundsFutures!C59</f>
        <v>0.9580111</v>
      </c>
      <c r="N62" s="2">
        <f>FedFundsFutures!B59</f>
        <v>1.219438</v>
      </c>
      <c r="O62" s="2">
        <f>(Unemployment!D64+Unemployment!E64+Unemployment!F64)/3-Unemployment!I64</f>
        <v>0.96666666666666679</v>
      </c>
      <c r="P62" s="2">
        <f>(CPI!C64+CPI!D64+CPI!E64)/3</f>
        <v>1.6666666666666667</v>
      </c>
      <c r="Q62" s="2">
        <f>FedFundsFutures!E58</f>
        <v>1.0047999999999999</v>
      </c>
      <c r="R62" s="2">
        <f>FedFundsFutures!D58</f>
        <v>0.99470000000000003</v>
      </c>
      <c r="S62" s="2">
        <f>FedFundsFutures!C58</f>
        <v>1.1054999999999999</v>
      </c>
      <c r="T62" s="2">
        <f>(Unemployment!E63+Unemployment!F63+Unemployment!G63+Unemployment!H63)*0.25-Unemployment!I63</f>
        <v>0.75</v>
      </c>
      <c r="U62" s="2">
        <f>(CPI!D63+CPI!E63+CPI!F63+CPI!G63)*0.25</f>
        <v>2.0499999999999998</v>
      </c>
      <c r="V62" s="2">
        <f>FedFundsFutures!F57</f>
        <v>1.3102</v>
      </c>
      <c r="W62" s="2">
        <f>FedFundsFutures!E57</f>
        <v>1.1800999999999999</v>
      </c>
      <c r="X62" s="2">
        <f>FedFundsFutures!D57</f>
        <v>1.165</v>
      </c>
      <c r="Y62" s="2">
        <f>(Unemployment!F62+Unemployment!G62+Unemployment!H62)/3-Unemployment!I62</f>
        <v>0.73333333333333428</v>
      </c>
      <c r="Z62" s="2">
        <f>(CPI!E62+CPI!F62+CPI!G62)/3</f>
        <v>2.1666666666666665</v>
      </c>
      <c r="AA62" s="2">
        <f>FedFundsFutures!G56</f>
        <v>1.7349000000000001</v>
      </c>
      <c r="AB62" s="2">
        <f>FedFundsFutures!F56</f>
        <v>1.4499</v>
      </c>
      <c r="AC62" s="2">
        <f>FedFundsFutures!E56</f>
        <v>1.3198000000000001</v>
      </c>
      <c r="AD62" s="2">
        <f>Unemployment!H61-Unemployment!I61</f>
        <v>0.59999999999999964</v>
      </c>
      <c r="AE62" s="2">
        <f>CPI!G61</f>
        <v>2.5</v>
      </c>
    </row>
    <row r="63" spans="1:31">
      <c r="A63" t="str">
        <f>CPI!A66</f>
        <v>2004q1</v>
      </c>
      <c r="B63" s="2">
        <f>FedFundsFutures!B62</f>
        <v>0.99618870000000004</v>
      </c>
      <c r="C63" s="2">
        <f>FedFundsFutures!B61</f>
        <v>1.0021439999999999</v>
      </c>
      <c r="D63" s="2">
        <f t="shared" si="0"/>
        <v>1.001109</v>
      </c>
      <c r="E63" s="2">
        <f>(Unemployment!C67+Unemployment!D67+Unemployment!C66)/3-Unemployment!I66</f>
        <v>0.5</v>
      </c>
      <c r="F63" s="2">
        <f>(CPI!B67+CPI!C67+CPI!B66)/3</f>
        <v>2.0333333333333332</v>
      </c>
      <c r="G63" s="2">
        <f>FedFundsFutures!C61</f>
        <v>1.0006889999999999</v>
      </c>
      <c r="H63" s="2">
        <f>FedFundsFutures!B61</f>
        <v>1.0021439999999999</v>
      </c>
      <c r="I63" s="2">
        <f t="shared" si="1"/>
        <v>1.001109</v>
      </c>
      <c r="J63" s="2">
        <f>(Unemployment!C66+Unemployment!D66+Unemployment!E66)/3-Unemployment!I66</f>
        <v>0.66666666666666696</v>
      </c>
      <c r="K63" s="2">
        <f>(CPI!B66+CPI!C66+CPI!D66)/3</f>
        <v>1.5999999999999999</v>
      </c>
      <c r="L63" s="2">
        <f>FedFundsFutures!D60</f>
        <v>0.98</v>
      </c>
      <c r="M63" s="2">
        <f>FedFundsFutures!C60</f>
        <v>0.97932220000000003</v>
      </c>
      <c r="N63" s="2">
        <f>FedFundsFutures!B60</f>
        <v>1.001109</v>
      </c>
      <c r="O63" s="2">
        <f>(Unemployment!D65+Unemployment!E65+Unemployment!F65)/3-Unemployment!I65</f>
        <v>0.90000000000000036</v>
      </c>
      <c r="P63" s="2">
        <f>(CPI!C65+CPI!D65+CPI!E65)/3</f>
        <v>1.7666666666666666</v>
      </c>
      <c r="Q63" s="2">
        <f>FedFundsFutures!E59</f>
        <v>0.93979999999999997</v>
      </c>
      <c r="R63" s="2">
        <f>FedFundsFutures!D59</f>
        <v>0.91969999999999996</v>
      </c>
      <c r="S63" s="2">
        <f>FedFundsFutures!C59</f>
        <v>0.9580111</v>
      </c>
      <c r="T63" s="2">
        <f>(Unemployment!E64+Unemployment!F64+Unemployment!G64+Unemployment!H64)*0.25-Unemployment!I64</f>
        <v>0.85000000000000053</v>
      </c>
      <c r="U63" s="2">
        <f>(CPI!D64+CPI!E64+CPI!F64+CPI!G64)*0.25</f>
        <v>1.9249999999999998</v>
      </c>
      <c r="V63" s="2">
        <f>FedFundsFutures!F58</f>
        <v>1.1598999999999999</v>
      </c>
      <c r="W63" s="2">
        <f>FedFundsFutures!E58</f>
        <v>1.0047999999999999</v>
      </c>
      <c r="X63" s="2">
        <f>FedFundsFutures!D58</f>
        <v>0.99470000000000003</v>
      </c>
      <c r="Y63" s="2">
        <f>(Unemployment!F63+Unemployment!G63+Unemployment!H63)/3-Unemployment!I63</f>
        <v>0.70000000000000018</v>
      </c>
      <c r="Z63" s="2">
        <f>(CPI!E63+CPI!F63+CPI!G63)/3</f>
        <v>2.1333333333333333</v>
      </c>
      <c r="AA63" s="2">
        <f>FedFundsFutures!G57</f>
        <v>1.5303</v>
      </c>
      <c r="AB63" s="2">
        <f>FedFundsFutures!F57</f>
        <v>1.3102</v>
      </c>
      <c r="AC63" s="2">
        <f>FedFundsFutures!E57</f>
        <v>1.1800999999999999</v>
      </c>
      <c r="AD63" s="2">
        <f>Unemployment!H62-Unemployment!I62</f>
        <v>0.59999999999999964</v>
      </c>
      <c r="AE63" s="2">
        <f>CPI!G62</f>
        <v>2.2999999999999998</v>
      </c>
    </row>
    <row r="64" spans="1:31">
      <c r="A64" t="str">
        <f>CPI!A67</f>
        <v>2004q2</v>
      </c>
      <c r="B64" s="2">
        <f>FedFundsFutures!B63</f>
        <v>1.0061599999999999</v>
      </c>
      <c r="C64" s="2">
        <f>FedFundsFutures!B62</f>
        <v>0.99618870000000004</v>
      </c>
      <c r="D64" s="2">
        <f t="shared" si="0"/>
        <v>1.0021439999999999</v>
      </c>
      <c r="E64" s="2">
        <f>(Unemployment!C68+Unemployment!D68+Unemployment!C67)/3-Unemployment!I67</f>
        <v>0.46666666666666679</v>
      </c>
      <c r="F64" s="2">
        <f>(CPI!B68+CPI!C68+CPI!B67)/3</f>
        <v>3.1999999999999997</v>
      </c>
      <c r="G64" s="2">
        <f>FedFundsFutures!C62</f>
        <v>0.9850333</v>
      </c>
      <c r="H64" s="2">
        <f>FedFundsFutures!B62</f>
        <v>0.99618870000000004</v>
      </c>
      <c r="I64" s="2">
        <f t="shared" si="1"/>
        <v>1.0021439999999999</v>
      </c>
      <c r="J64" s="2">
        <f>(Unemployment!C67+Unemployment!D67+Unemployment!E67)/3-Unemployment!I67</f>
        <v>0.46666666666666679</v>
      </c>
      <c r="K64" s="2">
        <f>(CPI!B67+CPI!C67+CPI!D67)/3</f>
        <v>2.1666666666666665</v>
      </c>
      <c r="L64" s="2">
        <f>FedFundsFutures!D61</f>
        <v>1.0703</v>
      </c>
      <c r="M64" s="2">
        <f>FedFundsFutures!C61</f>
        <v>1.0006889999999999</v>
      </c>
      <c r="N64" s="2">
        <f>FedFundsFutures!B61</f>
        <v>1.0021439999999999</v>
      </c>
      <c r="O64" s="2">
        <f>(Unemployment!D66+Unemployment!E66+Unemployment!F66)/3-Unemployment!I66</f>
        <v>0.59999999999999964</v>
      </c>
      <c r="P64" s="2">
        <f>(CPI!C66+CPI!D66+CPI!E66)/3</f>
        <v>1.8</v>
      </c>
      <c r="Q64" s="2">
        <f>FedFundsFutures!E60</f>
        <v>0.98009999999999997</v>
      </c>
      <c r="R64" s="2">
        <f>FedFundsFutures!D60</f>
        <v>0.98</v>
      </c>
      <c r="S64" s="2">
        <f>FedFundsFutures!C60</f>
        <v>0.97932220000000003</v>
      </c>
      <c r="T64" s="2">
        <f>(Unemployment!E65+Unemployment!F65+Unemployment!G65+Unemployment!H65)*0.25-Unemployment!I65</f>
        <v>0.75</v>
      </c>
      <c r="U64" s="2">
        <f>(CPI!D65+CPI!E65+CPI!F65+CPI!G65)*0.25</f>
        <v>1.9249999999999998</v>
      </c>
      <c r="V64" s="2">
        <f>FedFundsFutures!F59</f>
        <v>1.0199</v>
      </c>
      <c r="W64" s="2">
        <f>FedFundsFutures!E59</f>
        <v>0.93979999999999997</v>
      </c>
      <c r="X64" s="2">
        <f>FedFundsFutures!D59</f>
        <v>0.91969999999999996</v>
      </c>
      <c r="Y64" s="2">
        <f>(Unemployment!F64+Unemployment!G64+Unemployment!H64)/3-Unemployment!I64</f>
        <v>0.79999999999999982</v>
      </c>
      <c r="Z64" s="2">
        <f>(CPI!E64+CPI!F64+CPI!G64)/3</f>
        <v>2</v>
      </c>
      <c r="AA64" s="2">
        <f>FedFundsFutures!G58</f>
        <v>1.4049</v>
      </c>
      <c r="AB64" s="2">
        <f>FedFundsFutures!F58</f>
        <v>1.1598999999999999</v>
      </c>
      <c r="AC64" s="2">
        <f>FedFundsFutures!E58</f>
        <v>1.0047999999999999</v>
      </c>
      <c r="AD64" s="2">
        <f>Unemployment!H63-Unemployment!I63</f>
        <v>0.60000000000000053</v>
      </c>
      <c r="AE64" s="2">
        <f>CPI!G63</f>
        <v>2.2999999999999998</v>
      </c>
    </row>
    <row r="65" spans="1:31">
      <c r="A65" t="str">
        <f>CPI!A68</f>
        <v>2004q3</v>
      </c>
      <c r="B65" s="2">
        <f>FedFundsFutures!B64</f>
        <v>1.4187689999999999</v>
      </c>
      <c r="C65" s="2">
        <f>FedFundsFutures!B63</f>
        <v>1.0061599999999999</v>
      </c>
      <c r="D65" s="2">
        <f t="shared" si="0"/>
        <v>0.99618870000000004</v>
      </c>
      <c r="E65" s="2">
        <f>(Unemployment!C69+Unemployment!D69+Unemployment!C68)/3-Unemployment!I68</f>
        <v>0.40000000000000036</v>
      </c>
      <c r="F65" s="2">
        <f>(CPI!B69+CPI!C69+CPI!B68)/3</f>
        <v>2.9</v>
      </c>
      <c r="G65" s="2">
        <f>FedFundsFutures!C63</f>
        <v>1.438067</v>
      </c>
      <c r="H65" s="2">
        <f>FedFundsFutures!B63</f>
        <v>1.0061599999999999</v>
      </c>
      <c r="I65" s="2">
        <f t="shared" si="1"/>
        <v>0.99618870000000004</v>
      </c>
      <c r="J65" s="2">
        <f>(Unemployment!C68+Unemployment!D68+Unemployment!E68)/3-Unemployment!I68</f>
        <v>0.40000000000000036</v>
      </c>
      <c r="K65" s="2">
        <f>(CPI!B68+CPI!C68+CPI!D68)/3</f>
        <v>2.9</v>
      </c>
      <c r="L65" s="2">
        <f>FedFundsFutures!D62</f>
        <v>1.0197000000000001</v>
      </c>
      <c r="M65" s="2">
        <f>FedFundsFutures!C62</f>
        <v>0.9850333</v>
      </c>
      <c r="N65" s="2">
        <f>FedFundsFutures!B62</f>
        <v>0.99618870000000004</v>
      </c>
      <c r="O65" s="2">
        <f>(Unemployment!D67+Unemployment!E67+Unemployment!F67)/3-Unemployment!I67</f>
        <v>0.40000000000000036</v>
      </c>
      <c r="P65" s="2">
        <f>(CPI!C67+CPI!D67+CPI!E67)/3</f>
        <v>1.7999999999999998</v>
      </c>
      <c r="Q65" s="2">
        <f>FedFundsFutures!E61</f>
        <v>1.2454000000000001</v>
      </c>
      <c r="R65" s="2">
        <f>FedFundsFutures!D61</f>
        <v>1.0703</v>
      </c>
      <c r="S65" s="2">
        <f>FedFundsFutures!C61</f>
        <v>1.0006889999999999</v>
      </c>
      <c r="T65" s="2">
        <f>(Unemployment!E66+Unemployment!F66+Unemployment!G66+Unemployment!H66)*0.25-Unemployment!I66</f>
        <v>0.45000000000000018</v>
      </c>
      <c r="U65" s="2">
        <f>(CPI!D66+CPI!E66+CPI!F66+CPI!G66)*0.25</f>
        <v>1.9500000000000002</v>
      </c>
      <c r="V65" s="2">
        <f>FedFundsFutures!F60</f>
        <v>1.1152</v>
      </c>
      <c r="W65" s="2">
        <f>FedFundsFutures!E60</f>
        <v>0.98009999999999997</v>
      </c>
      <c r="X65" s="2">
        <f>FedFundsFutures!D60</f>
        <v>0.98</v>
      </c>
      <c r="Y65" s="2">
        <f>(Unemployment!F65+Unemployment!G65+Unemployment!H65)/3-Unemployment!I65</f>
        <v>0.69999999999999929</v>
      </c>
      <c r="Z65" s="2">
        <f>(CPI!E65+CPI!F65+CPI!G65)/3</f>
        <v>1.9666666666666668</v>
      </c>
      <c r="AA65" s="2">
        <f>FedFundsFutures!G59</f>
        <v>1.1798999999999999</v>
      </c>
      <c r="AB65" s="2">
        <f>FedFundsFutures!F59</f>
        <v>1.0199</v>
      </c>
      <c r="AC65" s="2">
        <f>FedFundsFutures!E59</f>
        <v>0.93979999999999997</v>
      </c>
      <c r="AD65" s="2">
        <f>Unemployment!H64-Unemployment!I64</f>
        <v>0.70000000000000018</v>
      </c>
      <c r="AE65" s="2">
        <f>CPI!G64</f>
        <v>2.1</v>
      </c>
    </row>
    <row r="66" spans="1:31">
      <c r="A66" t="str">
        <f>CPI!A69</f>
        <v>2004q4</v>
      </c>
      <c r="B66" s="2">
        <f>FedFundsFutures!B65</f>
        <v>1.9437439999999999</v>
      </c>
      <c r="C66" s="2">
        <f>FedFundsFutures!B64</f>
        <v>1.4187689999999999</v>
      </c>
      <c r="D66" s="2">
        <f t="shared" si="0"/>
        <v>1.0061599999999999</v>
      </c>
      <c r="E66" s="2">
        <f>(Unemployment!C70+Unemployment!D70+Unemployment!C69)/3-Unemployment!I69</f>
        <v>0.40377358490566007</v>
      </c>
      <c r="F66" s="2">
        <f>(CPI!B70+CPI!C70+CPI!B69)/3</f>
        <v>2.5384421867440734</v>
      </c>
      <c r="G66" s="2">
        <f>FedFundsFutures!C64</f>
        <v>1.8765000000000001</v>
      </c>
      <c r="H66" s="2">
        <f>FedFundsFutures!B64</f>
        <v>1.4187689999999999</v>
      </c>
      <c r="I66" s="2">
        <f t="shared" si="1"/>
        <v>1.0061599999999999</v>
      </c>
      <c r="J66" s="2">
        <f>(Unemployment!C69+Unemployment!D69+Unemployment!E69)/3-Unemployment!I69</f>
        <v>0.39999999999999947</v>
      </c>
      <c r="K66" s="2">
        <f>(CPI!B69+CPI!C69+CPI!D69)/3</f>
        <v>2.2666666666666666</v>
      </c>
      <c r="L66" s="2">
        <f>FedFundsFutures!D63</f>
        <v>1.9646999999999999</v>
      </c>
      <c r="M66" s="2">
        <f>FedFundsFutures!C63</f>
        <v>1.438067</v>
      </c>
      <c r="N66" s="2">
        <f>FedFundsFutures!B63</f>
        <v>1.0061599999999999</v>
      </c>
      <c r="O66" s="2">
        <f>(Unemployment!D68+Unemployment!E68+Unemployment!F68)/3-Unemployment!I68</f>
        <v>0.29999999999999982</v>
      </c>
      <c r="P66" s="2">
        <f>(CPI!C68+CPI!D68+CPI!E68)/3</f>
        <v>2.2333333333333334</v>
      </c>
      <c r="Q66" s="2">
        <f>FedFundsFutures!E62</f>
        <v>1.1404000000000001</v>
      </c>
      <c r="R66" s="2">
        <f>FedFundsFutures!D62</f>
        <v>1.0197000000000001</v>
      </c>
      <c r="S66" s="2">
        <f>FedFundsFutures!C62</f>
        <v>0.9850333</v>
      </c>
      <c r="T66" s="2">
        <f>(Unemployment!E67+Unemployment!F67+Unemployment!G67+Unemployment!H67)*0.25-Unemployment!I67</f>
        <v>0.27500000000000036</v>
      </c>
      <c r="U66" s="2">
        <f>(CPI!D67+CPI!E67+CPI!F67+CPI!G67)*0.25</f>
        <v>1.9249999999999998</v>
      </c>
      <c r="V66" s="2">
        <f>FedFundsFutures!F61</f>
        <v>1.5405</v>
      </c>
      <c r="W66" s="2">
        <f>FedFundsFutures!E61</f>
        <v>1.2454000000000001</v>
      </c>
      <c r="X66" s="2">
        <f>FedFundsFutures!D61</f>
        <v>1.0703</v>
      </c>
      <c r="Y66" s="2">
        <f>(Unemployment!F66+Unemployment!G66+Unemployment!H66)/3-Unemployment!I66</f>
        <v>0.40000000000000036</v>
      </c>
      <c r="Z66" s="2">
        <f>(CPI!E66+CPI!F66+CPI!G66)/3</f>
        <v>2</v>
      </c>
      <c r="AA66" s="2">
        <f>FedFundsFutures!G60</f>
        <v>1.3803000000000001</v>
      </c>
      <c r="AB66" s="2">
        <f>FedFundsFutures!F60</f>
        <v>1.1152</v>
      </c>
      <c r="AC66" s="2">
        <f>FedFundsFutures!E60</f>
        <v>0.98009999999999997</v>
      </c>
      <c r="AD66" s="2">
        <f>Unemployment!H65-Unemployment!I65</f>
        <v>0.59999999999999964</v>
      </c>
      <c r="AE66" s="2">
        <f>CPI!G65</f>
        <v>2.1</v>
      </c>
    </row>
    <row r="67" spans="1:31">
      <c r="A67" t="str">
        <f>CPI!A70</f>
        <v>2005q1</v>
      </c>
      <c r="B67" s="2">
        <f>FedFundsFutures!B66</f>
        <v>2.449605</v>
      </c>
      <c r="C67" s="2">
        <f>FedFundsFutures!B65</f>
        <v>1.9437439999999999</v>
      </c>
      <c r="D67" s="2">
        <f t="shared" si="0"/>
        <v>1.4187689999999999</v>
      </c>
      <c r="E67" s="2">
        <f>(Unemployment!C71+Unemployment!D71+Unemployment!C70)/3-Unemployment!I70</f>
        <v>0.30457516339869262</v>
      </c>
      <c r="F67" s="2">
        <f>(CPI!B71+CPI!C71+CPI!B70)/3</f>
        <v>2.7653443941679234</v>
      </c>
      <c r="G67" s="2">
        <f>FedFundsFutures!C65</f>
        <v>2.4152670000000001</v>
      </c>
      <c r="H67" s="2">
        <f>FedFundsFutures!B65</f>
        <v>1.9437439999999999</v>
      </c>
      <c r="I67" s="2">
        <f t="shared" si="1"/>
        <v>1.4187689999999999</v>
      </c>
      <c r="J67" s="2">
        <f>(Unemployment!C70+Unemployment!D70+Unemployment!E70)/3-Unemployment!I70</f>
        <v>0.33522012578616422</v>
      </c>
      <c r="K67" s="2">
        <f>(CPI!B70+CPI!C70+CPI!D70)/3</f>
        <v>2.6673730043541362</v>
      </c>
      <c r="L67" s="2">
        <f>FedFundsFutures!D64</f>
        <v>2.2054</v>
      </c>
      <c r="M67" s="2">
        <f>FedFundsFutures!C64</f>
        <v>1.8765000000000001</v>
      </c>
      <c r="N67" s="2">
        <f>FedFundsFutures!B64</f>
        <v>1.4187689999999999</v>
      </c>
      <c r="O67" s="2">
        <f>(Unemployment!D69+Unemployment!E69+Unemployment!F69)/3-Unemployment!I69</f>
        <v>0.33333333333333304</v>
      </c>
      <c r="P67" s="2">
        <f>(CPI!C69+CPI!D69+CPI!E69)/3</f>
        <v>2.2666666666666666</v>
      </c>
      <c r="Q67" s="2">
        <f>FedFundsFutures!E63</f>
        <v>2.3304</v>
      </c>
      <c r="R67" s="2">
        <f>FedFundsFutures!D63</f>
        <v>1.9646999999999999</v>
      </c>
      <c r="S67" s="2">
        <f>FedFundsFutures!C63</f>
        <v>1.438067</v>
      </c>
      <c r="T67" s="2">
        <f>(Unemployment!E68+Unemployment!F68+Unemployment!G68+Unemployment!H68)*0.25-Unemployment!I68</f>
        <v>0.22500000000000053</v>
      </c>
      <c r="U67" s="2">
        <f>(CPI!D68+CPI!E68+CPI!F68+CPI!G68)*0.25</f>
        <v>2.2000000000000002</v>
      </c>
      <c r="V67" s="2">
        <f>FedFundsFutures!F62</f>
        <v>1.3554999999999999</v>
      </c>
      <c r="W67" s="2">
        <f>FedFundsFutures!E62</f>
        <v>1.1404000000000001</v>
      </c>
      <c r="X67" s="2">
        <f>FedFundsFutures!D62</f>
        <v>1.0197000000000001</v>
      </c>
      <c r="Y67" s="2">
        <f>(Unemployment!F67+Unemployment!G67+Unemployment!H67)/3-Unemployment!I67</f>
        <v>0.23333333333333339</v>
      </c>
      <c r="Z67" s="2">
        <f>(CPI!E67+CPI!F67+CPI!G67)/3</f>
        <v>2</v>
      </c>
      <c r="AA67" s="2">
        <f>FedFundsFutures!G61</f>
        <v>1.9156</v>
      </c>
      <c r="AB67" s="2">
        <f>FedFundsFutures!F61</f>
        <v>1.5405</v>
      </c>
      <c r="AC67" s="2">
        <f>FedFundsFutures!E61</f>
        <v>1.2454000000000001</v>
      </c>
      <c r="AD67" s="2">
        <f>Unemployment!H66-Unemployment!I66</f>
        <v>0.29999999999999982</v>
      </c>
      <c r="AE67" s="2">
        <f>CPI!G66</f>
        <v>2.1</v>
      </c>
    </row>
    <row r="68" spans="1:31">
      <c r="A68" t="str">
        <f>CPI!A71</f>
        <v>2005q2</v>
      </c>
      <c r="B68" s="2">
        <f>FedFundsFutures!B67</f>
        <v>2.934453</v>
      </c>
      <c r="C68" s="2">
        <f>FedFundsFutures!B66</f>
        <v>2.449605</v>
      </c>
      <c r="D68" s="2">
        <f t="shared" si="0"/>
        <v>1.9437439999999999</v>
      </c>
      <c r="E68" s="2">
        <f>(Unemployment!C72+Unemployment!D72+Unemployment!C71)/3-Unemployment!I71</f>
        <v>0.19397435897435589</v>
      </c>
      <c r="F68" s="2">
        <f>(CPI!B72+CPI!C72+CPI!B71)/3</f>
        <v>2.9563222724987437</v>
      </c>
      <c r="G68" s="2">
        <f>FedFundsFutures!C66</f>
        <v>2.9300329999999999</v>
      </c>
      <c r="H68" s="2">
        <f>FedFundsFutures!B66</f>
        <v>2.449605</v>
      </c>
      <c r="I68" s="2">
        <f t="shared" si="1"/>
        <v>1.9437439999999999</v>
      </c>
      <c r="J68" s="2">
        <f>(Unemployment!C71+Unemployment!D71+Unemployment!E71)/3-Unemployment!I71</f>
        <v>0.22222222222222054</v>
      </c>
      <c r="K68" s="2">
        <f>(CPI!B71+CPI!C71+CPI!D71)/3</f>
        <v>2.4090849673202617</v>
      </c>
      <c r="L68" s="2">
        <f>FedFundsFutures!D65</f>
        <v>2.8454000000000002</v>
      </c>
      <c r="M68" s="2">
        <f>FedFundsFutures!C65</f>
        <v>2.4152670000000001</v>
      </c>
      <c r="N68" s="2">
        <f>FedFundsFutures!B65</f>
        <v>1.9437439999999999</v>
      </c>
      <c r="O68" s="2">
        <f>(Unemployment!D70+Unemployment!E70+Unemployment!F70)/3-Unemployment!I70</f>
        <v>0.28037735849056489</v>
      </c>
      <c r="P68" s="2">
        <f>(CPI!C70+CPI!D70+CPI!E70)/3</f>
        <v>2.2920754716981127</v>
      </c>
      <c r="Q68" s="2">
        <f>FedFundsFutures!E64</f>
        <v>2.3757999999999999</v>
      </c>
      <c r="R68" s="2">
        <f>FedFundsFutures!D64</f>
        <v>2.2054</v>
      </c>
      <c r="S68" s="2">
        <f>FedFundsFutures!C64</f>
        <v>1.8765000000000001</v>
      </c>
      <c r="T68" s="2">
        <f>(Unemployment!E69+Unemployment!F69+Unemployment!G69+Unemployment!H69)*0.25-Unemployment!I69</f>
        <v>0.25</v>
      </c>
      <c r="U68" s="2">
        <f>(CPI!D69+CPI!E69+CPI!F69+CPI!G69)*0.25</f>
        <v>2.2999999999999998</v>
      </c>
      <c r="V68" s="2">
        <f>FedFundsFutures!F63</f>
        <v>2.7555000000000001</v>
      </c>
      <c r="W68" s="2">
        <f>FedFundsFutures!E63</f>
        <v>2.3304</v>
      </c>
      <c r="X68" s="2">
        <f>FedFundsFutures!D63</f>
        <v>1.9646999999999999</v>
      </c>
      <c r="Y68" s="2">
        <f>(Unemployment!F68+Unemployment!G68+Unemployment!H68)/3-Unemployment!I68</f>
        <v>0.20000000000000018</v>
      </c>
      <c r="Z68" s="2">
        <f>(CPI!E68+CPI!F68+CPI!G68)/3</f>
        <v>2.2666666666666666</v>
      </c>
      <c r="AA68" s="2">
        <f>FedFundsFutures!G62</f>
        <v>1.6206</v>
      </c>
      <c r="AB68" s="2">
        <f>FedFundsFutures!F62</f>
        <v>1.3554999999999999</v>
      </c>
      <c r="AC68" s="2">
        <f>FedFundsFutures!E62</f>
        <v>1.1404000000000001</v>
      </c>
      <c r="AD68" s="2">
        <f>Unemployment!H67-Unemployment!I67</f>
        <v>0.20000000000000018</v>
      </c>
      <c r="AE68" s="2">
        <f>CPI!G67</f>
        <v>2.1</v>
      </c>
    </row>
    <row r="69" spans="1:31">
      <c r="A69" t="str">
        <f>CPI!A72</f>
        <v>2005q3</v>
      </c>
      <c r="B69" s="2">
        <f>FedFundsFutures!B68</f>
        <v>3.4432800000000001</v>
      </c>
      <c r="C69" s="2">
        <f>FedFundsFutures!B67</f>
        <v>2.934453</v>
      </c>
      <c r="D69" s="2">
        <f t="shared" si="0"/>
        <v>2.449605</v>
      </c>
      <c r="E69" s="2">
        <f>(Unemployment!C73+Unemployment!D73+Unemployment!C72)/3-Unemployment!I72</f>
        <v>8.5864102564099376E-2</v>
      </c>
      <c r="F69" s="2">
        <f>(CPI!B73+CPI!C73+CPI!B72)/3</f>
        <v>4.0113076923076925</v>
      </c>
      <c r="G69" s="2">
        <f>FedFundsFutures!C67</f>
        <v>3.3980670000000002</v>
      </c>
      <c r="H69" s="2">
        <f>FedFundsFutures!B67</f>
        <v>2.934453</v>
      </c>
      <c r="I69" s="2">
        <f t="shared" si="1"/>
        <v>2.449605</v>
      </c>
      <c r="J69" s="2">
        <f>(Unemployment!C72+Unemployment!D72+Unemployment!E72)/3-Unemployment!I72</f>
        <v>0.1242948717948682</v>
      </c>
      <c r="K69" s="2">
        <f>(CPI!B72+CPI!C72+CPI!D72)/3</f>
        <v>2.9942307692307697</v>
      </c>
      <c r="L69" s="2">
        <f>FedFundsFutures!D66</f>
        <v>3.4497</v>
      </c>
      <c r="M69" s="2">
        <f>FedFundsFutures!C66</f>
        <v>2.9300329999999999</v>
      </c>
      <c r="N69" s="2">
        <f>FedFundsFutures!B66</f>
        <v>2.449605</v>
      </c>
      <c r="O69" s="2">
        <f>(Unemployment!D71+Unemployment!E71+Unemployment!F71)/3-Unemployment!I71</f>
        <v>0.16163398692810294</v>
      </c>
      <c r="P69" s="2">
        <f>(CPI!C71+CPI!D71+CPI!E71)/3</f>
        <v>2.4084313725490194</v>
      </c>
      <c r="Q69" s="2">
        <f>FedFundsFutures!E65</f>
        <v>2.9910999999999999</v>
      </c>
      <c r="R69" s="2">
        <f>FedFundsFutures!D65</f>
        <v>2.8454000000000002</v>
      </c>
      <c r="S69" s="2">
        <f>FedFundsFutures!C65</f>
        <v>2.4152670000000001</v>
      </c>
      <c r="T69" s="2">
        <f>(Unemployment!E70+Unemployment!F70+Unemployment!G70+Unemployment!H70)*0.25-Unemployment!I70</f>
        <v>0.22309224318658138</v>
      </c>
      <c r="U69" s="2">
        <f>(CPI!D70+CPI!E70+CPI!F70+CPI!G70)*0.25</f>
        <v>2.3631446540880501</v>
      </c>
      <c r="V69" s="2">
        <f>FedFundsFutures!F64</f>
        <v>2.5657999999999999</v>
      </c>
      <c r="W69" s="2">
        <f>FedFundsFutures!E64</f>
        <v>2.3757999999999999</v>
      </c>
      <c r="X69" s="2">
        <f>FedFundsFutures!D64</f>
        <v>2.2054</v>
      </c>
      <c r="Y69" s="2">
        <f>(Unemployment!F69+Unemployment!G69+Unemployment!H69)/3-Unemployment!I69</f>
        <v>0.23333333333333339</v>
      </c>
      <c r="Z69" s="2">
        <f>(CPI!E69+CPI!F69+CPI!G69)/3</f>
        <v>2.3000000000000003</v>
      </c>
      <c r="AA69" s="2">
        <f>FedFundsFutures!G63</f>
        <v>3.1255999999999999</v>
      </c>
      <c r="AB69" s="2">
        <f>FedFundsFutures!F63</f>
        <v>2.7555000000000001</v>
      </c>
      <c r="AC69" s="2">
        <f>FedFundsFutures!E63</f>
        <v>2.3304</v>
      </c>
      <c r="AD69" s="2">
        <f>Unemployment!H68-Unemployment!I68</f>
        <v>0.20000000000000018</v>
      </c>
      <c r="AE69" s="2">
        <f>CPI!G68</f>
        <v>2.2999999999999998</v>
      </c>
    </row>
    <row r="70" spans="1:31">
      <c r="A70" t="str">
        <f>CPI!A73</f>
        <v>2005q4</v>
      </c>
      <c r="B70" s="2">
        <f>FedFundsFutures!B69</f>
        <v>3.9789479999999999</v>
      </c>
      <c r="C70" s="2">
        <f>FedFundsFutures!B68</f>
        <v>3.4432800000000001</v>
      </c>
      <c r="D70" s="2">
        <f t="shared" si="0"/>
        <v>2.934453</v>
      </c>
      <c r="E70" s="2">
        <f>(Unemployment!C74+Unemployment!D74+Unemployment!C73)/3-Unemployment!I73</f>
        <v>6.1221383647798611E-2</v>
      </c>
      <c r="F70" s="2">
        <f>(CPI!B74+CPI!C74+CPI!B73)/3</f>
        <v>3.2758127721335271</v>
      </c>
      <c r="G70" s="2">
        <f>FedFundsFutures!C68</f>
        <v>3.938167</v>
      </c>
      <c r="H70" s="2">
        <f>FedFundsFutures!B68</f>
        <v>3.4432800000000001</v>
      </c>
      <c r="I70" s="2">
        <f t="shared" si="1"/>
        <v>2.934453</v>
      </c>
      <c r="J70" s="2">
        <f>(Unemployment!C73+Unemployment!D73+Unemployment!E73)/3-Unemployment!I73</f>
        <v>0.14399999999999924</v>
      </c>
      <c r="K70" s="2">
        <f>(CPI!B73+CPI!C73+CPI!D73)/3</f>
        <v>3.4233333333333333</v>
      </c>
      <c r="L70" s="2">
        <f>FedFundsFutures!D67</f>
        <v>3.7147000000000001</v>
      </c>
      <c r="M70" s="2">
        <f>FedFundsFutures!C67</f>
        <v>3.3980670000000002</v>
      </c>
      <c r="N70" s="2">
        <f>FedFundsFutures!B67</f>
        <v>2.934453</v>
      </c>
      <c r="O70" s="2">
        <f>(Unemployment!D72+Unemployment!E72+Unemployment!F72)/3-Unemployment!I72</f>
        <v>9.5080442433381762E-2</v>
      </c>
      <c r="P70" s="2">
        <f>(CPI!C72+CPI!D72+CPI!E72)/3</f>
        <v>2.4027400703871291</v>
      </c>
      <c r="Q70" s="2">
        <f>FedFundsFutures!E66</f>
        <v>3.7885</v>
      </c>
      <c r="R70" s="2">
        <f>FedFundsFutures!D66</f>
        <v>3.4497</v>
      </c>
      <c r="S70" s="2">
        <f>FedFundsFutures!C66</f>
        <v>2.9300329999999999</v>
      </c>
      <c r="T70" s="2">
        <f>(Unemployment!E71+Unemployment!F71+Unemployment!G71+Unemployment!H71)*0.25-Unemployment!I71</f>
        <v>0.10715581977471622</v>
      </c>
      <c r="U70" s="2">
        <f>(CPI!D71+CPI!E71+CPI!F71+CPI!G71)*0.25</f>
        <v>2.3429182311222365</v>
      </c>
      <c r="V70" s="2">
        <f>FedFundsFutures!F65</f>
        <v>3.1739000000000002</v>
      </c>
      <c r="W70" s="2">
        <f>FedFundsFutures!E65</f>
        <v>2.9910999999999999</v>
      </c>
      <c r="X70" s="2">
        <f>FedFundsFutures!D65</f>
        <v>2.8454000000000002</v>
      </c>
      <c r="Y70" s="2">
        <f>(Unemployment!F70+Unemployment!G70+Unemployment!H70)/3-Unemployment!I70</f>
        <v>0.19934311670160554</v>
      </c>
      <c r="Z70" s="2">
        <f>(CPI!E70+CPI!F70+CPI!G70)/3</f>
        <v>2.2885953878406706</v>
      </c>
      <c r="AA70" s="2">
        <f>FedFundsFutures!G64</f>
        <v>2.7635999999999998</v>
      </c>
      <c r="AB70" s="2">
        <f>FedFundsFutures!F64</f>
        <v>2.5657999999999999</v>
      </c>
      <c r="AC70" s="2">
        <f>FedFundsFutures!E64</f>
        <v>2.3757999999999999</v>
      </c>
      <c r="AD70" s="2">
        <f>Unemployment!H69-Unemployment!I69</f>
        <v>0.20000000000000018</v>
      </c>
      <c r="AE70" s="2">
        <f>CPI!G69</f>
        <v>2.4</v>
      </c>
    </row>
    <row r="71" spans="1:31">
      <c r="A71" t="str">
        <f>CPI!A74</f>
        <v>2006q1</v>
      </c>
      <c r="B71" s="2">
        <f>FedFundsFutures!B70</f>
        <v>4.4460949999999997</v>
      </c>
      <c r="C71" s="2">
        <f>FedFundsFutures!B69</f>
        <v>3.9789479999999999</v>
      </c>
      <c r="D71" s="2">
        <f t="shared" ref="D71:D94" si="2">C70</f>
        <v>3.4432800000000001</v>
      </c>
      <c r="E71" s="2">
        <f>(Unemployment!C75+Unemployment!D75+Unemployment!C74)/3-Unemployment!I74</f>
        <v>-0.11419753086419693</v>
      </c>
      <c r="F71" s="2">
        <f>(CPI!B75+CPI!C75+CPI!B74)/3</f>
        <v>2.7098053181386512</v>
      </c>
      <c r="G71" s="2">
        <f>FedFundsFutures!C69</f>
        <v>4.3933</v>
      </c>
      <c r="H71" s="2">
        <f>FedFundsFutures!B69</f>
        <v>3.9789479999999999</v>
      </c>
      <c r="I71" s="2">
        <f t="shared" ref="I71:I94" si="3">H70</f>
        <v>3.4432800000000001</v>
      </c>
      <c r="J71" s="2">
        <f>(Unemployment!C74+Unemployment!D74+Unemployment!E74)/3-Unemployment!I74</f>
        <v>2.6415094339623302E-2</v>
      </c>
      <c r="K71" s="2">
        <f>(CPI!B74+CPI!C74+CPI!D74)/3</f>
        <v>2.5691461054668605</v>
      </c>
      <c r="L71" s="2">
        <f>FedFundsFutures!D68</f>
        <v>4.2904</v>
      </c>
      <c r="M71" s="2">
        <f>FedFundsFutures!C68</f>
        <v>3.938167</v>
      </c>
      <c r="N71" s="2">
        <f>FedFundsFutures!B68</f>
        <v>3.4432800000000001</v>
      </c>
      <c r="O71" s="2">
        <f>(Unemployment!D73+Unemployment!E73+Unemployment!F73)/3-Unemployment!I73</f>
        <v>0.13886666666666603</v>
      </c>
      <c r="P71" s="2">
        <f>(CPI!C73+CPI!D73+CPI!E73)/3</f>
        <v>2.7113333333333336</v>
      </c>
      <c r="Q71" s="2">
        <f>FedFundsFutures!E67</f>
        <v>3.7835000000000001</v>
      </c>
      <c r="R71" s="2">
        <f>FedFundsFutures!D67</f>
        <v>3.7147000000000001</v>
      </c>
      <c r="S71" s="2">
        <f>FedFundsFutures!C67</f>
        <v>3.3980670000000002</v>
      </c>
      <c r="T71" s="2">
        <f>(Unemployment!E72+Unemployment!F72+Unemployment!G72+Unemployment!H72)*0.25-Unemployment!I72</f>
        <v>6.8818815987932602E-2</v>
      </c>
      <c r="U71" s="2">
        <f>(CPI!D72+CPI!E72+CPI!F72+CPI!G72)*0.25</f>
        <v>2.3699019607843139</v>
      </c>
      <c r="V71" s="2">
        <f>FedFundsFutures!F66</f>
        <v>4.0185000000000004</v>
      </c>
      <c r="W71" s="2">
        <f>FedFundsFutures!E66</f>
        <v>3.7885</v>
      </c>
      <c r="X71" s="2">
        <f>FedFundsFutures!D66</f>
        <v>3.4497</v>
      </c>
      <c r="Y71" s="2">
        <f>(Unemployment!F71+Unemployment!G71+Unemployment!H71)/3-Unemployment!I71</f>
        <v>9.1894034209426323E-2</v>
      </c>
      <c r="Z71" s="2">
        <f>(CPI!E71+CPI!F71+CPI!G71)/3</f>
        <v>2.3827145042414131</v>
      </c>
      <c r="AA71" s="2">
        <f>FedFundsFutures!G65</f>
        <v>3.3140000000000001</v>
      </c>
      <c r="AB71" s="2">
        <f>FedFundsFutures!F65</f>
        <v>3.1739000000000002</v>
      </c>
      <c r="AC71" s="2">
        <f>FedFundsFutures!E65</f>
        <v>2.9910999999999999</v>
      </c>
      <c r="AD71" s="2">
        <f>Unemployment!H70-Unemployment!I70</f>
        <v>0.16444444444444439</v>
      </c>
      <c r="AE71" s="2">
        <f>CPI!G70</f>
        <v>2.4333333333333331</v>
      </c>
    </row>
    <row r="72" spans="1:31">
      <c r="A72" t="str">
        <f>CPI!A75</f>
        <v>2006q2</v>
      </c>
      <c r="B72" s="2">
        <f>FedFundsFutures!B71</f>
        <v>4.9237080000000004</v>
      </c>
      <c r="C72" s="2">
        <f>FedFundsFutures!B70</f>
        <v>4.4460949999999997</v>
      </c>
      <c r="D72" s="2">
        <f t="shared" si="2"/>
        <v>3.9789479999999999</v>
      </c>
      <c r="E72" s="2">
        <f>(Unemployment!C76+Unemployment!D76+Unemployment!C75)/3-Unemployment!I75</f>
        <v>-0.23396226415094468</v>
      </c>
      <c r="F72" s="2">
        <f>(CPI!B76+CPI!C76+CPI!B75)/3</f>
        <v>3.180607966457023</v>
      </c>
      <c r="G72" s="2">
        <f>FedFundsFutures!C70</f>
        <v>4.8683670000000001</v>
      </c>
      <c r="H72" s="2">
        <f>FedFundsFutures!B70</f>
        <v>4.4460949999999997</v>
      </c>
      <c r="I72" s="2">
        <f t="shared" si="3"/>
        <v>3.9789479999999999</v>
      </c>
      <c r="J72" s="2">
        <f>(Unemployment!C75+Unemployment!D75+Unemployment!E75)/3-Unemployment!I75</f>
        <v>-0.16049382716049276</v>
      </c>
      <c r="K72" s="2">
        <f>(CPI!B75+CPI!C75+CPI!D75)/3</f>
        <v>2.3876543209876537</v>
      </c>
      <c r="L72" s="2">
        <f>FedFundsFutures!D69</f>
        <v>4.6449999999999996</v>
      </c>
      <c r="M72" s="2">
        <f>FedFundsFutures!C69</f>
        <v>4.3933</v>
      </c>
      <c r="N72" s="2">
        <f>FedFundsFutures!B69</f>
        <v>3.9789479999999999</v>
      </c>
      <c r="O72" s="2">
        <f>(Unemployment!D74+Unemployment!E74+Unemployment!F74)/3-Unemployment!I74</f>
        <v>2.8930817610063109E-2</v>
      </c>
      <c r="P72" s="2">
        <f>(CPI!C74+CPI!D74+CPI!E74)/3</f>
        <v>2.1754716981132076</v>
      </c>
      <c r="Q72" s="2">
        <f>FedFundsFutures!E68</f>
        <v>4.3661000000000003</v>
      </c>
      <c r="R72" s="2">
        <f>FedFundsFutures!D68</f>
        <v>4.2904</v>
      </c>
      <c r="S72" s="2">
        <f>FedFundsFutures!C68</f>
        <v>3.938167</v>
      </c>
      <c r="T72" s="2">
        <f>(Unemployment!E73+Unemployment!F73+Unemployment!G73+Unemployment!H73)*0.25-Unemployment!I73</f>
        <v>0.10430000000000028</v>
      </c>
      <c r="U72" s="2">
        <f>(CPI!D73+CPI!E73+CPI!F73+CPI!G73)*0.25</f>
        <v>2.3140000000000001</v>
      </c>
      <c r="V72" s="2">
        <f>FedFundsFutures!F67</f>
        <v>3.7757999999999998</v>
      </c>
      <c r="W72" s="2">
        <f>FedFundsFutures!E67</f>
        <v>3.7835000000000001</v>
      </c>
      <c r="X72" s="2">
        <f>FedFundsFutures!D67</f>
        <v>3.7147000000000001</v>
      </c>
      <c r="Y72" s="2">
        <f>(Unemployment!F72+Unemployment!G72+Unemployment!H72)/3-Unemployment!I72</f>
        <v>6.143790849673092E-2</v>
      </c>
      <c r="Z72" s="2">
        <f>(CPI!E72+CPI!F72+CPI!G72)/3</f>
        <v>2.3598692810457518</v>
      </c>
      <c r="AA72" s="2">
        <f>FedFundsFutures!G66</f>
        <v>4.1359000000000004</v>
      </c>
      <c r="AB72" s="2">
        <f>FedFundsFutures!F66</f>
        <v>4.0185000000000004</v>
      </c>
      <c r="AC72" s="2">
        <f>FedFundsFutures!E66</f>
        <v>3.7885</v>
      </c>
      <c r="AD72" s="2">
        <f>Unemployment!H71-Unemployment!I71</f>
        <v>7.0212765957444745E-2</v>
      </c>
      <c r="AE72" s="2">
        <f>CPI!G71</f>
        <v>2.4638297872340433</v>
      </c>
    </row>
    <row r="73" spans="1:31">
      <c r="A73" t="str">
        <f>CPI!A76</f>
        <v>2006q3</v>
      </c>
      <c r="B73" s="2">
        <f>FedFundsFutures!B72</f>
        <v>5.2423159999999998</v>
      </c>
      <c r="C73" s="2">
        <f>FedFundsFutures!B71</f>
        <v>4.9237080000000004</v>
      </c>
      <c r="D73" s="2">
        <f t="shared" si="2"/>
        <v>4.4460949999999997</v>
      </c>
      <c r="E73" s="2">
        <f>(Unemployment!C77+Unemployment!D77+Unemployment!C76)/3-Unemployment!I76</f>
        <v>-0.20000000000000018</v>
      </c>
      <c r="F73" s="2">
        <f>(CPI!B77+CPI!C77+CPI!B76)/3</f>
        <v>3.1383065455392498</v>
      </c>
      <c r="G73" s="2">
        <f>FedFundsFutures!C71</f>
        <v>5.3237670000000001</v>
      </c>
      <c r="H73" s="2">
        <f>FedFundsFutures!B71</f>
        <v>4.9237080000000004</v>
      </c>
      <c r="I73" s="2">
        <f t="shared" si="3"/>
        <v>4.4460949999999997</v>
      </c>
      <c r="J73" s="2">
        <f>(Unemployment!C76+Unemployment!D76+Unemployment!E76)/3-Unemployment!I76</f>
        <v>-0.21949685534591179</v>
      </c>
      <c r="K73" s="2">
        <f>(CPI!B76+CPI!C76+CPI!D76)/3</f>
        <v>3.2169811320754715</v>
      </c>
      <c r="L73" s="2">
        <f>FedFundsFutures!D70</f>
        <v>5.0697000000000001</v>
      </c>
      <c r="M73" s="2">
        <f>FedFundsFutures!C70</f>
        <v>4.8683670000000001</v>
      </c>
      <c r="N73" s="2">
        <f>FedFundsFutures!B70</f>
        <v>4.4460949999999997</v>
      </c>
      <c r="O73" s="2">
        <f>(Unemployment!D75+Unemployment!E75+Unemployment!F75)/3-Unemployment!I75</f>
        <v>-0.13024691358024665</v>
      </c>
      <c r="P73" s="2">
        <f>(CPI!C75+CPI!D75+CPI!E75)/3</f>
        <v>2.439506172839506</v>
      </c>
      <c r="Q73" s="2">
        <f>FedFundsFutures!E69</f>
        <v>4.6588000000000003</v>
      </c>
      <c r="R73" s="2">
        <f>FedFundsFutures!D69</f>
        <v>4.6449999999999996</v>
      </c>
      <c r="S73" s="2">
        <f>FedFundsFutures!C69</f>
        <v>4.3933</v>
      </c>
      <c r="T73" s="2">
        <f>(Unemployment!E74+Unemployment!F74+Unemployment!G74+Unemployment!H74)*0.25-Unemployment!I74</f>
        <v>1.8930817610062434E-2</v>
      </c>
      <c r="U73" s="2">
        <f>(CPI!D74+CPI!E74+CPI!F74+CPI!G74)*0.25</f>
        <v>2.290639412997904</v>
      </c>
      <c r="V73" s="2">
        <f>FedFundsFutures!F68</f>
        <v>4.3888999999999996</v>
      </c>
      <c r="W73" s="2">
        <f>FedFundsFutures!E68</f>
        <v>4.3661000000000003</v>
      </c>
      <c r="X73" s="2">
        <f>FedFundsFutures!D68</f>
        <v>4.2904</v>
      </c>
      <c r="Y73" s="2">
        <f>(Unemployment!F73+Unemployment!G73+Unemployment!H73)/3-Unemployment!I73</f>
        <v>9.4199999999999839E-2</v>
      </c>
      <c r="Z73" s="2">
        <f>(CPI!E73+CPI!F73+CPI!G73)/3</f>
        <v>2.2893333333333334</v>
      </c>
      <c r="AA73" s="2">
        <f>FedFundsFutures!G67</f>
        <v>3.7585999999999999</v>
      </c>
      <c r="AB73" s="2">
        <f>FedFundsFutures!F67</f>
        <v>3.7757999999999998</v>
      </c>
      <c r="AC73" s="2">
        <f>FedFundsFutures!E67</f>
        <v>3.7835000000000001</v>
      </c>
      <c r="AD73" s="2">
        <f>Unemployment!H72-Unemployment!I72</f>
        <v>4.9019607843136193E-2</v>
      </c>
      <c r="AE73" s="2">
        <f>CPI!G72</f>
        <v>2.2509803921568632</v>
      </c>
    </row>
    <row r="74" spans="1:31">
      <c r="A74" t="str">
        <f>CPI!A77</f>
        <v>2006q4</v>
      </c>
      <c r="B74" s="2">
        <f>FedFundsFutures!B73</f>
        <v>5.2383709999999999</v>
      </c>
      <c r="C74" s="2">
        <f>FedFundsFutures!B72</f>
        <v>5.2423159999999998</v>
      </c>
      <c r="D74" s="2">
        <f t="shared" si="2"/>
        <v>4.9237080000000004</v>
      </c>
      <c r="E74" s="2">
        <f>(Unemployment!C78+Unemployment!D78+Unemployment!C77)/3-Unemployment!I77</f>
        <v>-0.17484276729559767</v>
      </c>
      <c r="F74" s="2">
        <f>(CPI!B78+CPI!C78+CPI!B77)/3</f>
        <v>1.2312692028378305</v>
      </c>
      <c r="G74" s="2">
        <f>FedFundsFutures!C72</f>
        <v>5.2211670000000003</v>
      </c>
      <c r="H74" s="2">
        <f>FedFundsFutures!B72</f>
        <v>5.2423159999999998</v>
      </c>
      <c r="I74" s="2">
        <f t="shared" si="3"/>
        <v>4.9237080000000004</v>
      </c>
      <c r="J74" s="2">
        <f>(Unemployment!C77+Unemployment!D77+Unemployment!E77)/3-Unemployment!I77</f>
        <v>-6.1728395061724228E-3</v>
      </c>
      <c r="K74" s="2">
        <f>(CPI!B77+CPI!C77+CPI!D77)/3</f>
        <v>2.5240740740740741</v>
      </c>
      <c r="L74" s="2">
        <f>FedFundsFutures!D71</f>
        <v>5.4297000000000004</v>
      </c>
      <c r="M74" s="2">
        <f>FedFundsFutures!C71</f>
        <v>5.3237670000000001</v>
      </c>
      <c r="N74" s="2">
        <f>FedFundsFutures!B71</f>
        <v>4.9237080000000004</v>
      </c>
      <c r="O74" s="2">
        <f>(Unemployment!D76+Unemployment!E76+Unemployment!F76)/3-Unemployment!I76</f>
        <v>-0.14968553459119516</v>
      </c>
      <c r="P74" s="2">
        <f>(CPI!C76+CPI!D76+CPI!E76)/3</f>
        <v>2.5293501048218032</v>
      </c>
      <c r="Q74" s="2">
        <f>FedFundsFutures!E70</f>
        <v>5.0880999999999998</v>
      </c>
      <c r="R74" s="2">
        <f>FedFundsFutures!D70</f>
        <v>5.0697000000000001</v>
      </c>
      <c r="S74" s="2">
        <f>FedFundsFutures!C70</f>
        <v>4.8683670000000001</v>
      </c>
      <c r="T74" s="2">
        <f>(Unemployment!E75+Unemployment!F75+Unemployment!G75+Unemployment!H75)*0.25-Unemployment!I75</f>
        <v>-0.1099143955276034</v>
      </c>
      <c r="U74" s="2">
        <f>(CPI!D75+CPI!E75+CPI!F75+CPI!G75)*0.25</f>
        <v>2.4057722544750848</v>
      </c>
      <c r="V74" s="2">
        <f>FedFundsFutures!F69</f>
        <v>4.6238999999999999</v>
      </c>
      <c r="W74" s="2">
        <f>FedFundsFutures!E69</f>
        <v>4.6588000000000003</v>
      </c>
      <c r="X74" s="2">
        <f>FedFundsFutures!D69</f>
        <v>4.6449999999999996</v>
      </c>
      <c r="Y74" s="2">
        <f>(Unemployment!F74+Unemployment!G74+Unemployment!H74)/3-Unemployment!I74</f>
        <v>1.9580712788259014E-2</v>
      </c>
      <c r="Z74" s="2">
        <f>(CPI!E74+CPI!F74+CPI!G74)/3</f>
        <v>2.2875192173305385</v>
      </c>
      <c r="AA74" s="2">
        <f>FedFundsFutures!G68</f>
        <v>4.3689999999999998</v>
      </c>
      <c r="AB74" s="2">
        <f>FedFundsFutures!F68</f>
        <v>4.3888999999999996</v>
      </c>
      <c r="AC74" s="2">
        <f>FedFundsFutures!E68</f>
        <v>4.3661000000000003</v>
      </c>
      <c r="AD74" s="2">
        <f>Unemployment!H73-Unemployment!I73</f>
        <v>8.2599999999999341E-2</v>
      </c>
      <c r="AE74" s="2">
        <f>CPI!G73</f>
        <v>2.3119999999999998</v>
      </c>
    </row>
    <row r="75" spans="1:31">
      <c r="A75" t="str">
        <f>CPI!A78</f>
        <v>2007q1</v>
      </c>
      <c r="B75" s="2">
        <f>FedFundsFutures!B74</f>
        <v>5.2426789999999999</v>
      </c>
      <c r="C75" s="2">
        <f>FedFundsFutures!B73</f>
        <v>5.2383709999999999</v>
      </c>
      <c r="D75" s="2">
        <f t="shared" si="2"/>
        <v>5.2423159999999998</v>
      </c>
      <c r="E75" s="2">
        <f>(Unemployment!C79+Unemployment!D79+Unemployment!C78)/3-Unemployment!I78</f>
        <v>-0.19811320754716988</v>
      </c>
      <c r="F75" s="2">
        <f>(CPI!B79+CPI!C79+CPI!B78)/3</f>
        <v>1.3184979652238258</v>
      </c>
      <c r="G75" s="2">
        <f>FedFundsFutures!C73</f>
        <v>5.2196340000000001</v>
      </c>
      <c r="H75" s="2">
        <f>FedFundsFutures!B73</f>
        <v>5.2383709999999999</v>
      </c>
      <c r="I75" s="2">
        <f t="shared" si="3"/>
        <v>5.2423159999999998</v>
      </c>
      <c r="J75" s="2">
        <f>(Unemployment!C78+Unemployment!D78+Unemployment!E78)/3-Unemployment!I78</f>
        <v>-0.14528301886792505</v>
      </c>
      <c r="K75" s="2">
        <f>(CPI!B78+CPI!C78+CPI!D78)/3</f>
        <v>1.0382730015082957</v>
      </c>
      <c r="L75" s="2">
        <f>FedFundsFutures!D72</f>
        <v>5.125</v>
      </c>
      <c r="M75" s="2">
        <f>FedFundsFutures!C72</f>
        <v>5.2211670000000003</v>
      </c>
      <c r="N75" s="2">
        <f>FedFundsFutures!B72</f>
        <v>5.2423159999999998</v>
      </c>
      <c r="O75" s="2">
        <f>(Unemployment!D77+Unemployment!E77+Unemployment!F77)/3-Unemployment!I77</f>
        <v>7.4691358024692178E-2</v>
      </c>
      <c r="P75" s="2">
        <f>(CPI!C77+CPI!D77+CPI!E77)/3</f>
        <v>2.2907407407407407</v>
      </c>
      <c r="Q75" s="2">
        <f>FedFundsFutures!E71</f>
        <v>5.4017999999999997</v>
      </c>
      <c r="R75" s="2">
        <f>FedFundsFutures!D71</f>
        <v>5.4297000000000004</v>
      </c>
      <c r="S75" s="2">
        <f>FedFundsFutures!C71</f>
        <v>5.3237670000000001</v>
      </c>
      <c r="T75" s="2">
        <f>(Unemployment!E76+Unemployment!F76+Unemployment!G76+Unemployment!H76)*0.25-Unemployment!I76</f>
        <v>-8.2075471698112246E-2</v>
      </c>
      <c r="U75" s="2">
        <f>(CPI!D76+CPI!E76+CPI!F76+CPI!G76)*0.25</f>
        <v>2.415880503144654</v>
      </c>
      <c r="V75" s="2">
        <f>FedFundsFutures!F70</f>
        <v>5.0518999999999998</v>
      </c>
      <c r="W75" s="2">
        <f>FedFundsFutures!E70</f>
        <v>5.0880999999999998</v>
      </c>
      <c r="X75" s="2">
        <f>FedFundsFutures!D70</f>
        <v>5.0697000000000001</v>
      </c>
      <c r="Y75" s="2">
        <f>(Unemployment!F75+Unemployment!G75+Unemployment!H75)/3-Unemployment!I75</f>
        <v>-0.10025623107384174</v>
      </c>
      <c r="Z75" s="2">
        <f>(CPI!E75+CPI!F75+CPI!G75)/3</f>
        <v>2.3984370800408534</v>
      </c>
      <c r="AA75" s="2">
        <f>FedFundsFutures!G69</f>
        <v>4.5490000000000004</v>
      </c>
      <c r="AB75" s="2">
        <f>FedFundsFutures!F69</f>
        <v>4.6238999999999999</v>
      </c>
      <c r="AC75" s="2">
        <f>FedFundsFutures!E69</f>
        <v>4.6588000000000003</v>
      </c>
      <c r="AD75" s="2">
        <f>Unemployment!H74-Unemployment!I74</f>
        <v>2.6666666666666394E-2</v>
      </c>
      <c r="AE75" s="2">
        <f>CPI!G74</f>
        <v>2.3644444444444446</v>
      </c>
    </row>
    <row r="76" spans="1:31">
      <c r="A76" t="str">
        <f>CPI!A79</f>
        <v>2007q2</v>
      </c>
      <c r="B76" s="2">
        <f>FedFundsFutures!B75</f>
        <v>5.243633</v>
      </c>
      <c r="C76" s="2">
        <f>FedFundsFutures!B74</f>
        <v>5.2426789999999999</v>
      </c>
      <c r="D76" s="2">
        <f t="shared" si="2"/>
        <v>5.2383709999999999</v>
      </c>
      <c r="E76" s="2">
        <f>(Unemployment!C80+Unemployment!D80+Unemployment!C79)/3-Unemployment!I79</f>
        <v>-0.22641509433962348</v>
      </c>
      <c r="F76" s="2">
        <f>(CPI!B80+CPI!C80+CPI!B79)/3</f>
        <v>3.6773584905660379</v>
      </c>
      <c r="G76" s="2">
        <f>FedFundsFutures!C74</f>
        <v>5.2164000000000001</v>
      </c>
      <c r="H76" s="2">
        <f>FedFundsFutures!B74</f>
        <v>5.2426789999999999</v>
      </c>
      <c r="I76" s="2">
        <f t="shared" si="3"/>
        <v>5.2383709999999999</v>
      </c>
      <c r="J76" s="2">
        <f>(Unemployment!C79+Unemployment!D79+Unemployment!E79)/3-Unemployment!I79</f>
        <v>-0.10628930817610094</v>
      </c>
      <c r="K76" s="2">
        <f>(CPI!B79+CPI!C79+CPI!D79)/3</f>
        <v>2.8729559748427675</v>
      </c>
      <c r="L76" s="2">
        <f>FedFundsFutures!D73</f>
        <v>5.1346999999999996</v>
      </c>
      <c r="M76" s="2">
        <f>FedFundsFutures!C73</f>
        <v>5.2196340000000001</v>
      </c>
      <c r="N76" s="2">
        <f>FedFundsFutures!B73</f>
        <v>5.2383709999999999</v>
      </c>
      <c r="O76" s="2">
        <f>(Unemployment!D78+Unemployment!E78+Unemployment!F78)/3-Unemployment!I78</f>
        <v>-2.9559748427674393E-2</v>
      </c>
      <c r="P76" s="2">
        <f>(CPI!C78+CPI!D78+CPI!E78)/3</f>
        <v>2.6173076923076923</v>
      </c>
      <c r="Q76" s="2">
        <f>FedFundsFutures!E72</f>
        <v>4.9973999999999998</v>
      </c>
      <c r="R76" s="2">
        <f>FedFundsFutures!D72</f>
        <v>5.125</v>
      </c>
      <c r="S76" s="2">
        <f>FedFundsFutures!C72</f>
        <v>5.2211670000000003</v>
      </c>
      <c r="T76" s="2">
        <f>(Unemployment!E77+Unemployment!F77+Unemployment!G77+Unemployment!H77)*0.25-Unemployment!I77</f>
        <v>0.1467592592592597</v>
      </c>
      <c r="U76" s="2">
        <f>(CPI!D77+CPI!E77+CPI!F77+CPI!G77)*0.25</f>
        <v>2.4541666666666666</v>
      </c>
      <c r="V76" s="2">
        <f>FedFundsFutures!F71</f>
        <v>5.3516000000000004</v>
      </c>
      <c r="W76" s="2">
        <f>FedFundsFutures!E71</f>
        <v>5.4017999999999997</v>
      </c>
      <c r="X76" s="2">
        <f>FedFundsFutures!D71</f>
        <v>5.4297000000000004</v>
      </c>
      <c r="Y76" s="2">
        <f>(Unemployment!F76+Unemployment!G76+Unemployment!H76)/3-Unemployment!I76</f>
        <v>-5.7232704402514933E-2</v>
      </c>
      <c r="Z76" s="2">
        <f>(CPI!E76+CPI!F76+CPI!G76)/3</f>
        <v>2.4236897274633122</v>
      </c>
      <c r="AA76" s="2">
        <f>FedFundsFutures!G70</f>
        <v>4.9756999999999998</v>
      </c>
      <c r="AB76" s="2">
        <f>FedFundsFutures!F70</f>
        <v>5.0518999999999998</v>
      </c>
      <c r="AC76" s="2">
        <f>FedFundsFutures!E70</f>
        <v>5.0880999999999998</v>
      </c>
      <c r="AD76" s="2">
        <f>Unemployment!H75-Unemployment!I75</f>
        <v>-5.0000000000000711E-2</v>
      </c>
      <c r="AE76" s="2">
        <f>CPI!G75</f>
        <v>2.3903846153846158</v>
      </c>
    </row>
    <row r="77" spans="1:31">
      <c r="A77" t="str">
        <f>CPI!A80</f>
        <v>2007q3</v>
      </c>
      <c r="B77" s="2">
        <f>FedFundsFutures!B76</f>
        <v>5.0946530000000001</v>
      </c>
      <c r="C77" s="2">
        <f>FedFundsFutures!B75</f>
        <v>5.243633</v>
      </c>
      <c r="D77" s="2">
        <f t="shared" si="2"/>
        <v>5.2426789999999999</v>
      </c>
      <c r="E77" s="2">
        <f>(Unemployment!C81+Unemployment!D81+Unemployment!C80)/3-Unemployment!I80</f>
        <v>-0.17756410256410149</v>
      </c>
      <c r="F77" s="2">
        <f>(CPI!B81+CPI!C81+CPI!B80)/3</f>
        <v>3.0969158200290274</v>
      </c>
      <c r="G77" s="2">
        <f>FedFundsFutures!C75</f>
        <v>5.2210660000000004</v>
      </c>
      <c r="H77" s="2">
        <f>FedFundsFutures!B75</f>
        <v>5.243633</v>
      </c>
      <c r="I77" s="2">
        <f t="shared" si="3"/>
        <v>5.2426789999999999</v>
      </c>
      <c r="J77" s="2">
        <f>(Unemployment!C80+Unemployment!D80+Unemployment!E80)/3-Unemployment!I80</f>
        <v>-0.19371069182390066</v>
      </c>
      <c r="K77" s="2">
        <f>(CPI!B80+CPI!C80+CPI!D80)/3</f>
        <v>3.2974842767295596</v>
      </c>
      <c r="L77" s="2">
        <f>FedFundsFutures!D74</f>
        <v>5.0743999999999998</v>
      </c>
      <c r="M77" s="2">
        <f>FedFundsFutures!C74</f>
        <v>5.2164000000000001</v>
      </c>
      <c r="N77" s="2">
        <f>FedFundsFutures!B74</f>
        <v>5.2426789999999999</v>
      </c>
      <c r="O77" s="2">
        <f>(Unemployment!D79+Unemployment!E79+Unemployment!F79)/3-Unemployment!I79</f>
        <v>-3.081761006289252E-2</v>
      </c>
      <c r="P77" s="2">
        <f>(CPI!C79+CPI!D79+CPI!E79)/3</f>
        <v>2.5301886792452835</v>
      </c>
      <c r="Q77" s="2">
        <f>FedFundsFutures!E73</f>
        <v>5.0556999999999999</v>
      </c>
      <c r="R77" s="2">
        <f>FedFundsFutures!D73</f>
        <v>5.1346999999999996</v>
      </c>
      <c r="S77" s="2">
        <f>FedFundsFutures!C73</f>
        <v>5.2196340000000001</v>
      </c>
      <c r="T77" s="2">
        <f>(Unemployment!E78+Unemployment!F78+Unemployment!G78+Unemployment!H78)*0.25-Unemployment!I78</f>
        <v>4.5855078281815231E-2</v>
      </c>
      <c r="U77" s="2">
        <f>(CPI!D78+CPI!E78+CPI!F78+CPI!G78)*0.25</f>
        <v>2.4593018394648829</v>
      </c>
      <c r="V77" s="2">
        <f>FedFundsFutures!F72</f>
        <v>4.8072999999999997</v>
      </c>
      <c r="W77" s="2">
        <f>FedFundsFutures!E72</f>
        <v>4.9973999999999998</v>
      </c>
      <c r="X77" s="2">
        <f>FedFundsFutures!D72</f>
        <v>5.125</v>
      </c>
      <c r="Y77" s="2">
        <f>(Unemployment!F77+Unemployment!G77+Unemployment!H77)/3-Unemployment!I77</f>
        <v>0.1685185185185194</v>
      </c>
      <c r="Z77" s="2">
        <f>(CPI!E77+CPI!F77+CPI!G77)/3</f>
        <v>2.384567901234568</v>
      </c>
      <c r="AA77" s="2">
        <f>FedFundsFutures!G71</f>
        <v>5.2769000000000004</v>
      </c>
      <c r="AB77" s="2">
        <f>FedFundsFutures!F71</f>
        <v>5.3516000000000004</v>
      </c>
      <c r="AC77" s="2">
        <f>FedFundsFutures!E71</f>
        <v>5.4017999999999997</v>
      </c>
      <c r="AD77" s="2">
        <f>Unemployment!H76-Unemployment!I76</f>
        <v>-3.0188679245283012E-2</v>
      </c>
      <c r="AE77" s="2">
        <f>CPI!G76</f>
        <v>2.3886792452830181</v>
      </c>
    </row>
    <row r="78" spans="1:31">
      <c r="A78" t="str">
        <f>CPI!A81</f>
        <v>2007q4</v>
      </c>
      <c r="B78" s="2">
        <f>FedFundsFutures!B77</f>
        <v>4.4862000000000002</v>
      </c>
      <c r="C78" s="2">
        <f>FedFundsFutures!B76</f>
        <v>5.0946530000000001</v>
      </c>
      <c r="D78" s="2">
        <f t="shared" si="2"/>
        <v>5.243633</v>
      </c>
      <c r="E78" s="2">
        <f>(Unemployment!C82+Unemployment!D82+Unemployment!C81)/3-Unemployment!I81</f>
        <v>-4.9673202614378908E-2</v>
      </c>
      <c r="F78" s="2">
        <f>(CPI!B82+CPI!C82+CPI!B81)/3</f>
        <v>3.0108722976370035</v>
      </c>
      <c r="G78" s="2">
        <f>FedFundsFutures!C76</f>
        <v>4.5358669999999996</v>
      </c>
      <c r="H78" s="2">
        <f>FedFundsFutures!B76</f>
        <v>5.0946530000000001</v>
      </c>
      <c r="I78" s="2">
        <f t="shared" si="3"/>
        <v>5.243633</v>
      </c>
      <c r="J78" s="2">
        <f>(Unemployment!C81+Unemployment!D81+Unemployment!E81)/3-Unemployment!I81</f>
        <v>-5.3205128205126684E-2</v>
      </c>
      <c r="K78" s="2">
        <f>(CPI!B81+CPI!C81+CPI!D81)/3</f>
        <v>2.0673076923076921</v>
      </c>
      <c r="L78" s="2">
        <f>FedFundsFutures!D75</f>
        <v>5.1593999999999998</v>
      </c>
      <c r="M78" s="2">
        <f>FedFundsFutures!C75</f>
        <v>5.2210660000000004</v>
      </c>
      <c r="N78" s="2">
        <f>FedFundsFutures!B75</f>
        <v>5.243633</v>
      </c>
      <c r="O78" s="2">
        <f>(Unemployment!D80+Unemployment!E80+Unemployment!F80)/3-Unemployment!I80</f>
        <v>-0.12024915336236219</v>
      </c>
      <c r="P78" s="2">
        <f>(CPI!C80+CPI!D80+CPI!E80)/3</f>
        <v>2.3108248669569424</v>
      </c>
      <c r="Q78" s="2">
        <f>FedFundsFutures!E74</f>
        <v>4.907</v>
      </c>
      <c r="R78" s="2">
        <f>FedFundsFutures!D74</f>
        <v>5.0743999999999998</v>
      </c>
      <c r="S78" s="2">
        <f>FedFundsFutures!C74</f>
        <v>5.2164000000000001</v>
      </c>
      <c r="T78" s="2">
        <f>(Unemployment!E79+Unemployment!F79+Unemployment!G79+Unemployment!H79)*0.25-Unemployment!I79</f>
        <v>1.5816326530614155E-2</v>
      </c>
      <c r="U78" s="2">
        <f>(CPI!D79+CPI!E79+CPI!F79+CPI!G79)*0.25</f>
        <v>2.3766750096264921</v>
      </c>
      <c r="V78" s="2">
        <f>FedFundsFutures!F73</f>
        <v>4.8804999999999996</v>
      </c>
      <c r="W78" s="2">
        <f>FedFundsFutures!E73</f>
        <v>5.0556999999999999</v>
      </c>
      <c r="X78" s="2">
        <f>FedFundsFutures!D73</f>
        <v>5.1346999999999996</v>
      </c>
      <c r="Y78" s="2">
        <f>(Unemployment!F78+Unemployment!G78+Unemployment!H78)/3-Unemployment!I78</f>
        <v>6.4913689281413056E-2</v>
      </c>
      <c r="Z78" s="2">
        <f>(CPI!E78+CPI!F78+CPI!G78)/3</f>
        <v>2.4066332218506132</v>
      </c>
      <c r="AA78" s="2">
        <f>FedFundsFutures!G72</f>
        <v>4.6364000000000001</v>
      </c>
      <c r="AB78" s="2">
        <f>FedFundsFutures!F72</f>
        <v>4.8072999999999997</v>
      </c>
      <c r="AC78" s="2">
        <f>FedFundsFutures!E72</f>
        <v>4.9973999999999998</v>
      </c>
      <c r="AD78" s="2">
        <f>Unemployment!H77-Unemployment!I77</f>
        <v>0.19444444444444553</v>
      </c>
      <c r="AE78" s="2">
        <f>CPI!G77</f>
        <v>2.3092592592592602</v>
      </c>
    </row>
    <row r="79" spans="1:31">
      <c r="A79" t="str">
        <f>CPI!A82</f>
        <v>2008q1</v>
      </c>
      <c r="B79" s="2">
        <f>FedFundsFutures!B78</f>
        <v>3.2216109999999998</v>
      </c>
      <c r="C79" s="2">
        <f>FedFundsFutures!B77</f>
        <v>4.4862000000000002</v>
      </c>
      <c r="D79" s="2">
        <f t="shared" si="2"/>
        <v>5.0946530000000001</v>
      </c>
      <c r="E79" s="2">
        <f>(Unemployment!C83+Unemployment!D83+Unemployment!C82)/3-Unemployment!I82</f>
        <v>0.17406666666666659</v>
      </c>
      <c r="F79" s="2">
        <f>(CPI!B83+CPI!C83+CPI!B82)/3</f>
        <v>3.5331764705882356</v>
      </c>
      <c r="G79" s="2">
        <f>FedFundsFutures!C77</f>
        <v>4.0183999999999997</v>
      </c>
      <c r="H79" s="2">
        <f>FedFundsFutures!B77</f>
        <v>4.4862000000000002</v>
      </c>
      <c r="I79" s="2">
        <f t="shared" si="3"/>
        <v>5.0946530000000001</v>
      </c>
      <c r="J79" s="2">
        <f>(Unemployment!C82+Unemployment!D82+Unemployment!E82)/3-Unemployment!I82</f>
        <v>7.3202614379085595E-2</v>
      </c>
      <c r="K79" s="2">
        <f>(CPI!B82+CPI!C82+CPI!D82)/3</f>
        <v>3.0686274509803919</v>
      </c>
      <c r="L79" s="2">
        <f>FedFundsFutures!D76</f>
        <v>4.2194000000000003</v>
      </c>
      <c r="M79" s="2">
        <f>FedFundsFutures!C76</f>
        <v>4.5358669999999996</v>
      </c>
      <c r="N79" s="2">
        <f>FedFundsFutures!B76</f>
        <v>5.0946530000000001</v>
      </c>
      <c r="O79" s="2">
        <f>(Unemployment!D81+Unemployment!E81+Unemployment!F81)/3-Unemployment!I81</f>
        <v>5.3205128205129348E-2</v>
      </c>
      <c r="P79" s="2">
        <f>(CPI!C81+CPI!D81+CPI!E81)/3</f>
        <v>2.2044871794871796</v>
      </c>
      <c r="Q79" s="2">
        <f>FedFundsFutures!E75</f>
        <v>5.1105999999999998</v>
      </c>
      <c r="R79" s="2">
        <f>FedFundsFutures!D75</f>
        <v>5.1593999999999998</v>
      </c>
      <c r="S79" s="2">
        <f>FedFundsFutures!C75</f>
        <v>5.2210660000000004</v>
      </c>
      <c r="T79" s="2">
        <f>(Unemployment!E80+Unemployment!F80+Unemployment!G80+Unemployment!H80)*0.25-Unemployment!I80</f>
        <v>-8.4789550072568609E-2</v>
      </c>
      <c r="U79" s="2">
        <f>(CPI!D80+CPI!E80+CPI!F80+CPI!G80)*0.25</f>
        <v>2.3412373004354139</v>
      </c>
      <c r="V79" s="2">
        <f>FedFundsFutures!F74</f>
        <v>4.6681999999999997</v>
      </c>
      <c r="W79" s="2">
        <f>FedFundsFutures!E74</f>
        <v>4.907</v>
      </c>
      <c r="X79" s="2">
        <f>FedFundsFutures!D74</f>
        <v>5.0743999999999998</v>
      </c>
      <c r="Y79" s="2">
        <f>(Unemployment!F79+Unemployment!G79+Unemployment!H79)/3-Unemployment!I79</f>
        <v>2.926453600308232E-2</v>
      </c>
      <c r="Z79" s="2">
        <f>(CPI!E79+CPI!F79+CPI!G79)/3</f>
        <v>2.3575792581183417</v>
      </c>
      <c r="AA79" s="2">
        <f>FedFundsFutures!G73</f>
        <v>4.7130000000000001</v>
      </c>
      <c r="AB79" s="2">
        <f>FedFundsFutures!F73</f>
        <v>4.8804999999999996</v>
      </c>
      <c r="AC79" s="2">
        <f>FedFundsFutures!E73</f>
        <v>5.0556999999999999</v>
      </c>
      <c r="AD79" s="2">
        <f>Unemployment!H78-Unemployment!I78</f>
        <v>7.0212765957447409E-2</v>
      </c>
      <c r="AE79" s="2">
        <f>CPI!G78</f>
        <v>2.3891304347826083</v>
      </c>
    </row>
    <row r="80" spans="1:31">
      <c r="A80" t="str">
        <f>CPI!A83</f>
        <v>2008q2</v>
      </c>
      <c r="B80" s="2">
        <f>FedFundsFutures!B79</f>
        <v>2.0703230000000001</v>
      </c>
      <c r="C80" s="2">
        <f>FedFundsFutures!B78</f>
        <v>3.2216109999999998</v>
      </c>
      <c r="D80" s="2">
        <f t="shared" si="2"/>
        <v>4.4862000000000002</v>
      </c>
      <c r="E80" s="2">
        <f>(Unemployment!C84+Unemployment!D84+Unemployment!C83)/3-Unemployment!I83</f>
        <v>0.45399999999999974</v>
      </c>
      <c r="F80" s="2">
        <f>(CPI!B84+CPI!C84+CPI!B83)/3</f>
        <v>4.4306666666666672</v>
      </c>
      <c r="G80" s="2">
        <f>FedFundsFutures!C78</f>
        <v>1.9400329999999999</v>
      </c>
      <c r="H80" s="2">
        <f>FedFundsFutures!B78</f>
        <v>3.2216109999999998</v>
      </c>
      <c r="I80" s="2">
        <f t="shared" si="3"/>
        <v>4.4862000000000002</v>
      </c>
      <c r="J80" s="2">
        <f>(Unemployment!C83+Unemployment!D83+Unemployment!E83)/3-Unemployment!I83</f>
        <v>0.38473333333333315</v>
      </c>
      <c r="K80" s="2">
        <f>(CPI!B83+CPI!C83+CPI!D83)/3</f>
        <v>3.0526666666666666</v>
      </c>
      <c r="L80" s="2">
        <f>FedFundsFutures!D77</f>
        <v>3.65</v>
      </c>
      <c r="M80" s="2">
        <f>FedFundsFutures!C77</f>
        <v>4.0183999999999997</v>
      </c>
      <c r="N80" s="2">
        <f>FedFundsFutures!B77</f>
        <v>4.4862000000000002</v>
      </c>
      <c r="O80" s="2">
        <f>(Unemployment!D82+Unemployment!E82+Unemployment!F82)/3-Unemployment!I82</f>
        <v>0.15620915032679861</v>
      </c>
      <c r="P80" s="2">
        <f>(CPI!C82+CPI!D82+CPI!E82)/3</f>
        <v>2.4601307189542481</v>
      </c>
      <c r="Q80" s="2">
        <f>FedFundsFutures!E76</f>
        <v>4.1634000000000002</v>
      </c>
      <c r="R80" s="2">
        <f>FedFundsFutures!D76</f>
        <v>4.2194000000000003</v>
      </c>
      <c r="S80" s="2">
        <f>FedFundsFutures!C76</f>
        <v>4.5358669999999996</v>
      </c>
      <c r="T80" s="2">
        <f>(Unemployment!E81+Unemployment!F81+Unemployment!G81+Unemployment!H81)*0.25-Unemployment!I81</f>
        <v>0.1158653846153852</v>
      </c>
      <c r="U80" s="2">
        <f>(CPI!D81+CPI!E81+CPI!F81+CPI!G81)*0.25</f>
        <v>2.2591346153846157</v>
      </c>
      <c r="V80" s="2">
        <f>FedFundsFutures!F75</f>
        <v>5.0072999999999999</v>
      </c>
      <c r="W80" s="2">
        <f>FedFundsFutures!E75</f>
        <v>5.1105999999999998</v>
      </c>
      <c r="X80" s="2">
        <f>FedFundsFutures!D75</f>
        <v>5.1593999999999998</v>
      </c>
      <c r="Y80" s="2">
        <f>(Unemployment!F80+Unemployment!G80+Unemployment!H80)/3-Unemployment!I80</f>
        <v>-7.846153846153836E-2</v>
      </c>
      <c r="Z80" s="2">
        <f>(CPI!E80+CPI!F80+CPI!G80)/3</f>
        <v>2.4141025641025644</v>
      </c>
      <c r="AA80" s="2">
        <f>FedFundsFutures!G74</f>
        <v>4.4930000000000003</v>
      </c>
      <c r="AB80" s="2">
        <f>FedFundsFutures!F74</f>
        <v>4.6681999999999997</v>
      </c>
      <c r="AC80" s="2">
        <f>FedFundsFutures!E74</f>
        <v>4.907</v>
      </c>
      <c r="AD80" s="2">
        <f>Unemployment!H79-Unemployment!I79</f>
        <v>3.0612244897961993E-2</v>
      </c>
      <c r="AE80" s="2">
        <f>CPI!G79</f>
        <v>2.4346938775510201</v>
      </c>
    </row>
    <row r="81" spans="1:31">
      <c r="A81" t="str">
        <f>CPI!A84</f>
        <v>2008q3</v>
      </c>
      <c r="B81" s="2">
        <f>FedFundsFutures!B80</f>
        <v>1.9803280000000001</v>
      </c>
      <c r="C81" s="2">
        <f>FedFundsFutures!B79</f>
        <v>2.0703230000000001</v>
      </c>
      <c r="D81" s="2">
        <f t="shared" si="2"/>
        <v>3.2216109999999998</v>
      </c>
      <c r="E81" s="2">
        <f>(Unemployment!C85+Unemployment!D85+Unemployment!C84)/3-Unemployment!I84</f>
        <v>1.0787234042553191</v>
      </c>
      <c r="F81" s="2">
        <f>(CPI!B85+CPI!C85+CPI!B84)/3</f>
        <v>3.8532482269503547</v>
      </c>
      <c r="G81" s="2">
        <f>FedFundsFutures!C79</f>
        <v>2.0464000000000002</v>
      </c>
      <c r="H81" s="2">
        <f>FedFundsFutures!B79</f>
        <v>2.0703230000000001</v>
      </c>
      <c r="I81" s="2">
        <f t="shared" si="3"/>
        <v>3.2216109999999998</v>
      </c>
      <c r="J81" s="2">
        <f>(Unemployment!C84+Unemployment!D84+Unemployment!E84)/3-Unemployment!I84</f>
        <v>0.74399999999999977</v>
      </c>
      <c r="K81" s="2">
        <f>(CPI!B84+CPI!C84+CPI!D84)/3</f>
        <v>4.0486666666666666</v>
      </c>
      <c r="L81" s="2">
        <f>FedFundsFutures!D78</f>
        <v>1.6847000000000001</v>
      </c>
      <c r="M81" s="2">
        <f>FedFundsFutures!C78</f>
        <v>1.9400329999999999</v>
      </c>
      <c r="N81" s="2">
        <f>FedFundsFutures!B78</f>
        <v>3.2216109999999998</v>
      </c>
      <c r="O81" s="2">
        <f>(Unemployment!D83+Unemployment!E83+Unemployment!F83)/3-Unemployment!I83</f>
        <v>0.59940000000000015</v>
      </c>
      <c r="P81" s="2">
        <f>(CPI!C83+CPI!D83+CPI!E83)/3</f>
        <v>2.4319999999999999</v>
      </c>
      <c r="Q81" s="2">
        <f>FedFundsFutures!E77</f>
        <v>3.3302999999999998</v>
      </c>
      <c r="R81" s="2">
        <f>FedFundsFutures!D77</f>
        <v>3.65</v>
      </c>
      <c r="S81" s="2">
        <f>FedFundsFutures!C77</f>
        <v>4.0183999999999997</v>
      </c>
      <c r="T81" s="2">
        <f>(Unemployment!E82+Unemployment!F82+Unemployment!G82+Unemployment!H82)*0.25-Unemployment!I82</f>
        <v>0.23751633986928056</v>
      </c>
      <c r="U81" s="2">
        <f>(CPI!D82+CPI!E82+CPI!F82+CPI!G82)*0.25</f>
        <v>2.1778104575163395</v>
      </c>
      <c r="V81" s="2">
        <f>FedFundsFutures!F76</f>
        <v>4.0683999999999996</v>
      </c>
      <c r="W81" s="2">
        <f>FedFundsFutures!E76</f>
        <v>4.1634000000000002</v>
      </c>
      <c r="X81" s="2">
        <f>FedFundsFutures!D76</f>
        <v>4.2194000000000003</v>
      </c>
      <c r="Y81" s="2">
        <f>(Unemployment!F81+Unemployment!G81+Unemployment!H81)/3-Unemployment!I81</f>
        <v>0.13012820512820511</v>
      </c>
      <c r="Z81" s="2">
        <f>(CPI!E81+CPI!F81+CPI!G81)/3</f>
        <v>2.2480769230769231</v>
      </c>
      <c r="AA81" s="2">
        <f>FedFundsFutures!G75</f>
        <v>4.9431000000000003</v>
      </c>
      <c r="AB81" s="2">
        <f>FedFundsFutures!F75</f>
        <v>5.0072999999999999</v>
      </c>
      <c r="AC81" s="2">
        <f>FedFundsFutures!E75</f>
        <v>5.1105999999999998</v>
      </c>
      <c r="AD81" s="2">
        <f>Unemployment!H80-Unemployment!I80</f>
        <v>-7.8846153846153122E-2</v>
      </c>
      <c r="AE81" s="2">
        <f>CPI!G80</f>
        <v>2.3711538461538462</v>
      </c>
    </row>
    <row r="82" spans="1:31">
      <c r="A82" t="str">
        <f>CPI!A85</f>
        <v>2008q4</v>
      </c>
      <c r="B82" s="2">
        <f>FedFundsFutures!B81</f>
        <v>0.6463797</v>
      </c>
      <c r="C82" s="2">
        <f>FedFundsFutures!B80</f>
        <v>1.9803280000000001</v>
      </c>
      <c r="D82" s="2">
        <f t="shared" si="2"/>
        <v>2.0703230000000001</v>
      </c>
      <c r="E82" s="2">
        <f>(Unemployment!C86+Unemployment!D86+Unemployment!C85)/3-Unemployment!I85</f>
        <v>1.6585651936715768</v>
      </c>
      <c r="F82" s="2">
        <f>(CPI!B86+CPI!C86+CPI!B85)/3</f>
        <v>-1.2152891434806321</v>
      </c>
      <c r="G82" s="2">
        <f>FedFundsFutures!C80</f>
        <v>1.6798329999999999</v>
      </c>
      <c r="H82" s="2">
        <f>FedFundsFutures!B80</f>
        <v>1.9803280000000001</v>
      </c>
      <c r="I82" s="2">
        <f t="shared" si="3"/>
        <v>2.0703230000000001</v>
      </c>
      <c r="J82" s="2">
        <f>(Unemployment!C85+Unemployment!D85+Unemployment!E85)/3-Unemployment!I85</f>
        <v>1.2319148936170219</v>
      </c>
      <c r="K82" s="2">
        <f>(CPI!B85+CPI!C85+CPI!D85)/3</f>
        <v>3.0248226950354606</v>
      </c>
      <c r="L82" s="2">
        <f>FedFundsFutures!D79</f>
        <v>2.2797000000000001</v>
      </c>
      <c r="M82" s="2">
        <f>FedFundsFutures!C79</f>
        <v>2.0464000000000002</v>
      </c>
      <c r="N82" s="2">
        <f>FedFundsFutures!B79</f>
        <v>2.0703230000000001</v>
      </c>
      <c r="O82" s="2">
        <f>(Unemployment!D84+Unemployment!E84+Unemployment!F84)/3-Unemployment!I84</f>
        <v>0.93066666666666542</v>
      </c>
      <c r="P82" s="2">
        <f>(CPI!C84+CPI!D84+CPI!E84)/3</f>
        <v>3.511333333333333</v>
      </c>
      <c r="Q82" s="2">
        <f>FedFundsFutures!E78</f>
        <v>1.6515</v>
      </c>
      <c r="R82" s="2">
        <f>FedFundsFutures!D78</f>
        <v>1.6847000000000001</v>
      </c>
      <c r="S82" s="2">
        <f>FedFundsFutures!C78</f>
        <v>1.9400329999999999</v>
      </c>
      <c r="T82" s="2">
        <f>(Unemployment!E83+Unemployment!F83+Unemployment!G83+Unemployment!H83)*0.25-Unemployment!I83</f>
        <v>0.71691666666666709</v>
      </c>
      <c r="U82" s="2">
        <f>(CPI!D83+CPI!E83+CPI!F83+CPI!G83)*0.25</f>
        <v>2.4008333333333329</v>
      </c>
      <c r="V82" s="2">
        <f>FedFundsFutures!F77</f>
        <v>3.1198000000000001</v>
      </c>
      <c r="W82" s="2">
        <f>FedFundsFutures!E77</f>
        <v>3.3302999999999998</v>
      </c>
      <c r="X82" s="2">
        <f>FedFundsFutures!D77</f>
        <v>3.65</v>
      </c>
      <c r="Y82" s="2">
        <f>(Unemployment!F82+Unemployment!G82+Unemployment!H82)/3-Unemployment!I82</f>
        <v>0.26047930283224296</v>
      </c>
      <c r="Z82" s="2">
        <f>(CPI!E82+CPI!F82+CPI!G82)/3</f>
        <v>2.2004793028322438</v>
      </c>
      <c r="AA82" s="2">
        <f>FedFundsFutures!G76</f>
        <v>3.9573</v>
      </c>
      <c r="AB82" s="2">
        <f>FedFundsFutures!F76</f>
        <v>4.0683999999999996</v>
      </c>
      <c r="AC82" s="2">
        <f>FedFundsFutures!E76</f>
        <v>4.1634000000000002</v>
      </c>
      <c r="AD82" s="2">
        <f>Unemployment!H81-Unemployment!I81</f>
        <v>0.12692307692307647</v>
      </c>
      <c r="AE82" s="2">
        <f>CPI!G81</f>
        <v>2.1057692307692308</v>
      </c>
    </row>
    <row r="83" spans="1:31">
      <c r="A83" t="str">
        <f>CPI!A86</f>
        <v>2009q1</v>
      </c>
      <c r="B83" s="2">
        <f>FedFundsFutures!B82</f>
        <v>0.19205079999999999</v>
      </c>
      <c r="C83" s="2">
        <f>FedFundsFutures!B81</f>
        <v>0.6463797</v>
      </c>
      <c r="D83" s="2">
        <f t="shared" si="2"/>
        <v>1.9803280000000001</v>
      </c>
      <c r="E83" s="2">
        <f>(Unemployment!C87+Unemployment!D87+Unemployment!C86)/3-Unemployment!I86</f>
        <v>2.8134615384615378</v>
      </c>
      <c r="F83" s="2">
        <f>(CPI!B87+CPI!C87+CPI!B86)/3</f>
        <v>-3.0307692307692293</v>
      </c>
      <c r="G83" s="2">
        <f>FedFundsFutures!C81</f>
        <v>0.18859999999999999</v>
      </c>
      <c r="H83" s="2">
        <f>FedFundsFutures!B81</f>
        <v>0.6463797</v>
      </c>
      <c r="I83" s="2">
        <f t="shared" si="3"/>
        <v>1.9803280000000001</v>
      </c>
      <c r="J83" s="2">
        <f>(Unemployment!C86+Unemployment!D86+Unemployment!E86)/3-Unemployment!I86</f>
        <v>2.2987179487179494</v>
      </c>
      <c r="K83" s="2">
        <f>(CPI!B86+CPI!C86+CPI!D86)/3</f>
        <v>-3.0032051282051273</v>
      </c>
      <c r="L83" s="2">
        <f>FedFundsFutures!D80</f>
        <v>1.6254</v>
      </c>
      <c r="M83" s="2">
        <f>FedFundsFutures!C80</f>
        <v>1.6798329999999999</v>
      </c>
      <c r="N83" s="2">
        <f>FedFundsFutures!B80</f>
        <v>1.9803280000000001</v>
      </c>
      <c r="O83" s="2">
        <f>(Unemployment!D85+Unemployment!E85+Unemployment!F85)/3-Unemployment!I85</f>
        <v>1.5354609929078027</v>
      </c>
      <c r="P83" s="2">
        <f>(CPI!C85+CPI!D85+CPI!E85)/3</f>
        <v>1.4390070921985816</v>
      </c>
      <c r="Q83" s="2">
        <f>FedFundsFutures!E79</f>
        <v>2.4359000000000002</v>
      </c>
      <c r="R83" s="2">
        <f>FedFundsFutures!D79</f>
        <v>2.2797000000000001</v>
      </c>
      <c r="S83" s="2">
        <f>FedFundsFutures!C79</f>
        <v>2.0464000000000002</v>
      </c>
      <c r="T83" s="2">
        <f>(Unemployment!E84+Unemployment!F84+Unemployment!G84+Unemployment!H84)*0.25-Unemployment!I84</f>
        <v>1.0529999999999999</v>
      </c>
      <c r="U83" s="2">
        <f>(CPI!D84+CPI!E84+CPI!F84+CPI!G84)*0.25</f>
        <v>2.6264500000000002</v>
      </c>
      <c r="V83" s="2">
        <f>FedFundsFutures!F78</f>
        <v>1.6943999999999999</v>
      </c>
      <c r="W83" s="2">
        <f>FedFundsFutures!E78</f>
        <v>1.6515</v>
      </c>
      <c r="X83" s="2">
        <f>FedFundsFutures!D78</f>
        <v>1.6847000000000001</v>
      </c>
      <c r="Y83" s="2">
        <f>(Unemployment!F83+Unemployment!G83+Unemployment!H83)/3-Unemployment!I83</f>
        <v>0.74522222222222201</v>
      </c>
      <c r="Z83" s="2">
        <f>(CPI!E83+CPI!F83+CPI!G83)/3</f>
        <v>2.3404444444444441</v>
      </c>
      <c r="AA83" s="2">
        <f>FedFundsFutures!G77</f>
        <v>2.9529999999999998</v>
      </c>
      <c r="AB83" s="2">
        <f>FedFundsFutures!F77</f>
        <v>3.1198000000000001</v>
      </c>
      <c r="AC83" s="2">
        <f>FedFundsFutures!E77</f>
        <v>3.3302999999999998</v>
      </c>
      <c r="AD83" s="2">
        <f>Unemployment!H82-Unemployment!I82</f>
        <v>0.24222222222222101</v>
      </c>
      <c r="AE83" s="2">
        <f>CPI!G82</f>
        <v>2.2955555555555547</v>
      </c>
    </row>
    <row r="84" spans="1:31">
      <c r="A84" t="str">
        <f>CPI!A87</f>
        <v>2009q2</v>
      </c>
      <c r="B84" s="2">
        <f>FedFundsFutures!B83</f>
        <v>0.18120790000000001</v>
      </c>
      <c r="C84" s="2">
        <f>FedFundsFutures!B82</f>
        <v>0.19205079999999999</v>
      </c>
      <c r="D84" s="2">
        <f t="shared" si="2"/>
        <v>0.6463797</v>
      </c>
      <c r="E84" s="2">
        <f>(Unemployment!C88+Unemployment!D88+Unemployment!C87)/3-Unemployment!I87</f>
        <v>3.5430454765360437</v>
      </c>
      <c r="F84" s="2">
        <f>(CPI!B88+CPI!C88+CPI!B87)/3</f>
        <v>0.64378326076439285</v>
      </c>
      <c r="G84" s="2">
        <f>FedFundsFutures!C82</f>
        <v>0.20336670000000001</v>
      </c>
      <c r="H84" s="2">
        <f>FedFundsFutures!B82</f>
        <v>0.19205079999999999</v>
      </c>
      <c r="I84" s="2">
        <f t="shared" si="3"/>
        <v>0.6463797</v>
      </c>
      <c r="J84" s="2">
        <f>(Unemployment!C87+Unemployment!D87+Unemployment!E87)/3-Unemployment!I87</f>
        <v>3.1967948717948715</v>
      </c>
      <c r="K84" s="2">
        <f>(CPI!B87+CPI!C87+CPI!D87)/3</f>
        <v>0.10897435897435918</v>
      </c>
      <c r="L84" s="2">
        <f>FedFundsFutures!D81</f>
        <v>0.22040000000000001</v>
      </c>
      <c r="M84" s="2">
        <f>FedFundsFutures!C81</f>
        <v>0.18859999999999999</v>
      </c>
      <c r="N84" s="2">
        <f>FedFundsFutures!B81</f>
        <v>0.6463797</v>
      </c>
      <c r="O84" s="2">
        <f>(Unemployment!D86+Unemployment!E86+Unemployment!F86)/3-Unemployment!I86</f>
        <v>2.7512820512820522</v>
      </c>
      <c r="P84" s="2">
        <f>(CPI!C86+CPI!D86+CPI!E86)/3</f>
        <v>0.31346153846153851</v>
      </c>
      <c r="Q84" s="2">
        <f>FedFundsFutures!E80</f>
        <v>1.8425</v>
      </c>
      <c r="R84" s="2">
        <f>FedFundsFutures!D80</f>
        <v>1.6254</v>
      </c>
      <c r="S84" s="2">
        <f>FedFundsFutures!C80</f>
        <v>1.6798329999999999</v>
      </c>
      <c r="T84" s="2">
        <f>(Unemployment!E85+Unemployment!F85+Unemployment!G85+Unemployment!H85)*0.25-Unemployment!I85</f>
        <v>1.7845744680851068</v>
      </c>
      <c r="U84" s="2">
        <f>(CPI!D85+CPI!E85+CPI!F85+CPI!G85)*0.25</f>
        <v>2.0441489361702123</v>
      </c>
      <c r="V84" s="2">
        <f>FedFundsFutures!F79</f>
        <v>2.6917</v>
      </c>
      <c r="W84" s="2">
        <f>FedFundsFutures!E79</f>
        <v>2.4359000000000002</v>
      </c>
      <c r="X84" s="2">
        <f>FedFundsFutures!D79</f>
        <v>2.2797000000000001</v>
      </c>
      <c r="Y84" s="2">
        <f>(Unemployment!F84+Unemployment!G84+Unemployment!H84)/3-Unemployment!I84</f>
        <v>1.0806666666666658</v>
      </c>
      <c r="Z84" s="2">
        <f>(CPI!E84+CPI!F84+CPI!G84)/3</f>
        <v>2.5339333333333331</v>
      </c>
      <c r="AA84" s="2">
        <f>FedFundsFutures!G78</f>
        <v>1.7538</v>
      </c>
      <c r="AB84" s="2">
        <f>FedFundsFutures!F78</f>
        <v>1.6943999999999999</v>
      </c>
      <c r="AC84" s="2">
        <f>FedFundsFutures!E78</f>
        <v>1.6515</v>
      </c>
      <c r="AD84" s="2">
        <f>Unemployment!H83-Unemployment!I83</f>
        <v>0.75208333333333499</v>
      </c>
      <c r="AE84" s="2">
        <f>CPI!G83</f>
        <v>2.2687499999999998</v>
      </c>
    </row>
    <row r="85" spans="1:31">
      <c r="A85" t="str">
        <f>CPI!A88</f>
        <v>2009q3</v>
      </c>
      <c r="B85" s="2">
        <f>FedFundsFutures!B84</f>
        <v>0.16171250000000001</v>
      </c>
      <c r="C85" s="2">
        <f>FedFundsFutures!B83</f>
        <v>0.18120790000000001</v>
      </c>
      <c r="D85" s="2">
        <f t="shared" si="2"/>
        <v>0.19205079999999999</v>
      </c>
      <c r="E85" s="2">
        <f>(Unemployment!C89+Unemployment!D89+Unemployment!C88)/3-Unemployment!I88</f>
        <v>4.1202614379084981</v>
      </c>
      <c r="F85" s="2">
        <f>(CPI!B89+CPI!C89+CPI!B88)/3</f>
        <v>1.9558885189295845</v>
      </c>
      <c r="G85" s="2">
        <f>FedFundsFutures!C83</f>
        <v>0.2014</v>
      </c>
      <c r="H85" s="2">
        <f>FedFundsFutures!B83</f>
        <v>0.18120790000000001</v>
      </c>
      <c r="I85" s="2">
        <f t="shared" si="3"/>
        <v>0.19205079999999999</v>
      </c>
      <c r="J85" s="2">
        <f>(Unemployment!C88+Unemployment!D88+Unemployment!E88)/3-Unemployment!I88</f>
        <v>4.2088050314465431</v>
      </c>
      <c r="K85" s="2">
        <f>(CPI!B88+CPI!C88+CPI!D88)/3</f>
        <v>1.7672955974842763</v>
      </c>
      <c r="L85" s="2">
        <f>FedFundsFutures!D82</f>
        <v>0.23469999999999999</v>
      </c>
      <c r="M85" s="2">
        <f>FedFundsFutures!C82</f>
        <v>0.20336670000000001</v>
      </c>
      <c r="N85" s="2">
        <f>FedFundsFutures!B82</f>
        <v>0.19205079999999999</v>
      </c>
      <c r="O85" s="2">
        <f>(Unemployment!D87+Unemployment!E87+Unemployment!F87)/3-Unemployment!I87</f>
        <v>3.6884615384615369</v>
      </c>
      <c r="P85" s="2">
        <f>(CPI!C87+CPI!D87+CPI!E87)/3</f>
        <v>1.0974358974358975</v>
      </c>
      <c r="Q85" s="2">
        <f>FedFundsFutures!E81</f>
        <v>0.44159999999999999</v>
      </c>
      <c r="R85" s="2">
        <f>FedFundsFutures!D81</f>
        <v>0.22040000000000001</v>
      </c>
      <c r="S85" s="2">
        <f>FedFundsFutures!C81</f>
        <v>0.18859999999999999</v>
      </c>
      <c r="T85" s="2">
        <f>(Unemployment!E86+Unemployment!F86+Unemployment!G86+Unemployment!H86)*0.25-Unemployment!I86</f>
        <v>3.1503580196399348</v>
      </c>
      <c r="U85" s="2">
        <f>(CPI!D86+CPI!E86+CPI!F86+CPI!G86)*0.25</f>
        <v>1.7552782324058922</v>
      </c>
      <c r="V85" s="2">
        <f>FedFundsFutures!F80</f>
        <v>2.0912999999999999</v>
      </c>
      <c r="W85" s="2">
        <f>FedFundsFutures!E80</f>
        <v>1.8425</v>
      </c>
      <c r="X85" s="2">
        <f>FedFundsFutures!D80</f>
        <v>1.6254</v>
      </c>
      <c r="Y85" s="2">
        <f>(Unemployment!F85+Unemployment!G85+Unemployment!H85)/3-Unemployment!I85</f>
        <v>1.8595744680851061</v>
      </c>
      <c r="Z85" s="2">
        <f>(CPI!E85+CPI!F85+CPI!G85)/3</f>
        <v>2.0992907801418439</v>
      </c>
      <c r="AA85" s="2">
        <f>FedFundsFutures!G79</f>
        <v>2.9397000000000002</v>
      </c>
      <c r="AB85" s="2">
        <f>FedFundsFutures!F79</f>
        <v>2.6917</v>
      </c>
      <c r="AC85" s="2">
        <f>FedFundsFutures!E79</f>
        <v>2.4359000000000002</v>
      </c>
      <c r="AD85" s="2">
        <f>Unemployment!H84-Unemployment!I84</f>
        <v>1.0719999999999983</v>
      </c>
      <c r="AE85" s="2">
        <f>CPI!G84</f>
        <v>2.5038</v>
      </c>
    </row>
    <row r="86" spans="1:31">
      <c r="A86" t="str">
        <f>CPI!A89</f>
        <v>2009q4</v>
      </c>
      <c r="B86" s="2">
        <f>FedFundsFutures!B85</f>
        <v>0.12316829999999999</v>
      </c>
      <c r="C86" s="2">
        <f>FedFundsFutures!B84</f>
        <v>0.16171250000000001</v>
      </c>
      <c r="D86" s="2">
        <f t="shared" si="2"/>
        <v>0.18120790000000001</v>
      </c>
      <c r="E86" s="2">
        <f>(Unemployment!C90+Unemployment!D90+Unemployment!C89)/3-Unemployment!I89</f>
        <v>4.1691823899371085</v>
      </c>
      <c r="F86" s="2">
        <f>(CPI!B90+CPI!C90+CPI!B89)/3</f>
        <v>2.6292829904095165</v>
      </c>
      <c r="G86" s="2">
        <f>FedFundsFutures!C84</f>
        <v>0.14316670000000001</v>
      </c>
      <c r="H86" s="2">
        <f>FedFundsFutures!B84</f>
        <v>0.16171250000000001</v>
      </c>
      <c r="I86" s="2">
        <f t="shared" si="3"/>
        <v>0.18120790000000001</v>
      </c>
      <c r="J86" s="2">
        <f>(Unemployment!C89+Unemployment!D89+Unemployment!E89)/3-Unemployment!I89</f>
        <v>4.0764705882352947</v>
      </c>
      <c r="K86" s="2">
        <f>(CPI!B89+CPI!C89+CPI!D89)/3</f>
        <v>2.1215686274509804</v>
      </c>
      <c r="L86" s="2">
        <f>FedFundsFutures!D83</f>
        <v>0.26469999999999999</v>
      </c>
      <c r="M86" s="2">
        <f>FedFundsFutures!C83</f>
        <v>0.2014</v>
      </c>
      <c r="N86" s="2">
        <f>FedFundsFutures!B83</f>
        <v>0.18120790000000001</v>
      </c>
      <c r="O86" s="2">
        <f>(Unemployment!D88+Unemployment!E88+Unemployment!F88)/3-Unemployment!I88</f>
        <v>4.4861635220125802</v>
      </c>
      <c r="P86" s="2">
        <f>(CPI!C88+CPI!D88+CPI!E88)/3</f>
        <v>1.9716981132075471</v>
      </c>
      <c r="Q86" s="2">
        <f>FedFundsFutures!E82</f>
        <v>0.21690000000000001</v>
      </c>
      <c r="R86" s="2">
        <f>FedFundsFutures!D82</f>
        <v>0.23469999999999999</v>
      </c>
      <c r="S86" s="2">
        <f>FedFundsFutures!C82</f>
        <v>0.20336670000000001</v>
      </c>
      <c r="T86" s="2">
        <f>(Unemployment!E87+Unemployment!F87+Unemployment!G87+Unemployment!H87)*0.25-Unemployment!I87</f>
        <v>3.9733076923076922</v>
      </c>
      <c r="U86" s="2">
        <f>(CPI!D87+CPI!E87+CPI!F87+CPI!G87)*0.25</f>
        <v>1.6663461538461539</v>
      </c>
      <c r="V86" s="2">
        <f>FedFundsFutures!F81</f>
        <v>0.50460000000000005</v>
      </c>
      <c r="W86" s="2">
        <f>FedFundsFutures!E81</f>
        <v>0.44159999999999999</v>
      </c>
      <c r="X86" s="2">
        <f>FedFundsFutures!D81</f>
        <v>0.22040000000000001</v>
      </c>
      <c r="Y86" s="2">
        <f>(Unemployment!F86+Unemployment!G86+Unemployment!H86)/3-Unemployment!I86</f>
        <v>3.2645799236224775</v>
      </c>
      <c r="Z86" s="2">
        <f>(CPI!E86+CPI!F86+CPI!G86)/3</f>
        <v>1.9672940534642664</v>
      </c>
      <c r="AA86" s="2">
        <f>FedFundsFutures!G80</f>
        <v>2.1890999999999998</v>
      </c>
      <c r="AB86" s="2">
        <f>FedFundsFutures!F80</f>
        <v>2.0912999999999999</v>
      </c>
      <c r="AC86" s="2">
        <f>FedFundsFutures!E80</f>
        <v>1.8425</v>
      </c>
      <c r="AD86" s="2">
        <f>Unemployment!H85-Unemployment!I85</f>
        <v>1.8872340425531915</v>
      </c>
      <c r="AE86" s="2">
        <f>CPI!G85</f>
        <v>2.2042553191489356</v>
      </c>
    </row>
    <row r="87" spans="1:31">
      <c r="A87" t="str">
        <f>CPI!A90</f>
        <v>2010q1</v>
      </c>
      <c r="B87" s="2">
        <f>FedFundsFutures!B86</f>
        <v>0.1334032</v>
      </c>
      <c r="C87" s="2">
        <f>FedFundsFutures!B85</f>
        <v>0.12316829999999999</v>
      </c>
      <c r="D87" s="2">
        <f t="shared" si="2"/>
        <v>0.16171250000000001</v>
      </c>
      <c r="E87" s="2">
        <f>(Unemployment!C91+Unemployment!D91+Unemployment!C90)/3-Unemployment!I90</f>
        <v>4.0251572327044043</v>
      </c>
      <c r="F87" s="2">
        <f>(CPI!B91+CPI!C91+CPI!B90)/3</f>
        <v>2.0683284954039673</v>
      </c>
      <c r="G87" s="2">
        <f>FedFundsFutures!C85</f>
        <v>0.14193330000000001</v>
      </c>
      <c r="H87" s="2">
        <f>FedFundsFutures!B85</f>
        <v>0.12316829999999999</v>
      </c>
      <c r="I87" s="2">
        <f t="shared" si="3"/>
        <v>0.16171250000000001</v>
      </c>
      <c r="J87" s="2">
        <f>(Unemployment!C90+Unemployment!D90+Unemployment!E90)/3-Unemployment!I90</f>
        <v>4.3270440251572344</v>
      </c>
      <c r="K87" s="2">
        <f>(CPI!B90+CPI!C90+CPI!D90)/3</f>
        <v>2.1185171746492499</v>
      </c>
      <c r="L87" s="2">
        <f>FedFundsFutures!D84</f>
        <v>0.22040000000000001</v>
      </c>
      <c r="M87" s="2">
        <f>FedFundsFutures!C84</f>
        <v>0.14316670000000001</v>
      </c>
      <c r="N87" s="2">
        <f>FedFundsFutures!B84</f>
        <v>0.16171250000000001</v>
      </c>
      <c r="O87" s="2">
        <f>(Unemployment!D89+Unemployment!E89+Unemployment!F89)/3-Unemployment!I89</f>
        <v>4.2</v>
      </c>
      <c r="P87" s="2">
        <f>(CPI!C89+CPI!D89+CPI!E89)/3</f>
        <v>1.66797385620915</v>
      </c>
      <c r="Q87" s="2">
        <f>FedFundsFutures!E83</f>
        <v>0.4405</v>
      </c>
      <c r="R87" s="2">
        <f>FedFundsFutures!D83</f>
        <v>0.26469999999999999</v>
      </c>
      <c r="S87" s="2">
        <f>FedFundsFutures!C83</f>
        <v>0.2014</v>
      </c>
      <c r="T87" s="2">
        <f>(Unemployment!E88+Unemployment!F88+Unemployment!G88+Unemployment!H88)*0.25-Unemployment!I88</f>
        <v>4.5223113207547172</v>
      </c>
      <c r="U87" s="2">
        <f>(CPI!D88+CPI!E88+CPI!F88+CPI!G88)*0.25</f>
        <v>1.820754716981132</v>
      </c>
      <c r="V87" s="2">
        <f>FedFundsFutures!F82</f>
        <v>0.49430000000000002</v>
      </c>
      <c r="W87" s="2">
        <f>FedFundsFutures!E82</f>
        <v>0.21690000000000001</v>
      </c>
      <c r="X87" s="2">
        <f>FedFundsFutures!D82</f>
        <v>0.23469999999999999</v>
      </c>
      <c r="Y87" s="2">
        <f>(Unemployment!F87+Unemployment!G87+Unemployment!H87)/3-Unemployment!I87</f>
        <v>4.0477435897435914</v>
      </c>
      <c r="Z87" s="2">
        <f>(CPI!E87+CPI!F87+CPI!G87)/3</f>
        <v>1.7423076923076923</v>
      </c>
      <c r="AA87" s="2">
        <f>FedFundsFutures!G81</f>
        <v>0.66139999999999999</v>
      </c>
      <c r="AB87" s="2">
        <f>FedFundsFutures!F81</f>
        <v>0.50460000000000005</v>
      </c>
      <c r="AC87" s="2">
        <f>FedFundsFutures!E81</f>
        <v>0.44159999999999999</v>
      </c>
      <c r="AD87" s="2">
        <f>Unemployment!H86-Unemployment!I86</f>
        <v>3.3148936170212764</v>
      </c>
      <c r="AE87" s="2">
        <f>CPI!G86</f>
        <v>2.0595744680851062</v>
      </c>
    </row>
    <row r="88" spans="1:31">
      <c r="A88" t="str">
        <f>CPI!A91</f>
        <v>2010q2</v>
      </c>
      <c r="B88" s="2">
        <f>FedFundsFutures!B87</f>
        <v>0.19570309999999999</v>
      </c>
      <c r="C88" s="2">
        <f>FedFundsFutures!B86</f>
        <v>0.1334032</v>
      </c>
      <c r="D88" s="2">
        <f t="shared" si="2"/>
        <v>0.12316829999999999</v>
      </c>
      <c r="E88" s="2">
        <f>(Unemployment!C92+Unemployment!D92+Unemployment!C91)/3-Unemployment!I91</f>
        <v>3.6798605414273986</v>
      </c>
      <c r="F88" s="2">
        <f>(CPI!B92+CPI!C92+CPI!B91)/3</f>
        <v>0.92708777686628352</v>
      </c>
      <c r="G88" s="2">
        <f>FedFundsFutures!C86</f>
        <v>0.18003330000000001</v>
      </c>
      <c r="H88" s="2">
        <f>FedFundsFutures!B86</f>
        <v>0.1334032</v>
      </c>
      <c r="I88" s="2">
        <f t="shared" si="3"/>
        <v>0.12316829999999999</v>
      </c>
      <c r="J88" s="2">
        <f>(Unemployment!C91+Unemployment!D91+Unemployment!E91)/3-Unemployment!I91</f>
        <v>3.6540880503144653</v>
      </c>
      <c r="K88" s="2">
        <f>(CPI!B91+CPI!C91+CPI!D91)/3</f>
        <v>1.6233962264150941</v>
      </c>
      <c r="L88" s="2">
        <f>FedFundsFutures!D85</f>
        <v>0.23039999999999999</v>
      </c>
      <c r="M88" s="2">
        <f>FedFundsFutures!C85</f>
        <v>0.14193330000000001</v>
      </c>
      <c r="N88" s="2">
        <f>FedFundsFutures!B85</f>
        <v>0.12316829999999999</v>
      </c>
      <c r="O88" s="2">
        <f>(Unemployment!D90+Unemployment!E90+Unemployment!F90)/3-Unemployment!I90</f>
        <v>4.2748427672955982</v>
      </c>
      <c r="P88" s="2">
        <f>(CPI!C90+CPI!D90+CPI!E90)/3</f>
        <v>1.6886792452830184</v>
      </c>
      <c r="Q88" s="2">
        <f>FedFundsFutures!E84</f>
        <v>0.37030000000000002</v>
      </c>
      <c r="R88" s="2">
        <f>FedFundsFutures!D84</f>
        <v>0.22040000000000001</v>
      </c>
      <c r="S88" s="2">
        <f>FedFundsFutures!C84</f>
        <v>0.14316670000000001</v>
      </c>
      <c r="T88" s="2">
        <f>(Unemployment!E89+Unemployment!F89+Unemployment!G89+Unemployment!H89)*0.25-Unemployment!I89</f>
        <v>4.0553921568627453</v>
      </c>
      <c r="U88" s="2">
        <f>(CPI!D89+CPI!E89+CPI!F89+CPI!G89)*0.25</f>
        <v>1.7990196078431373</v>
      </c>
      <c r="V88" s="2">
        <f>FedFundsFutures!F83</f>
        <v>0.71419999999999995</v>
      </c>
      <c r="W88" s="2">
        <f>FedFundsFutures!E83</f>
        <v>0.4405</v>
      </c>
      <c r="X88" s="2">
        <f>FedFundsFutures!D83</f>
        <v>0.26469999999999999</v>
      </c>
      <c r="Y88" s="2">
        <f>(Unemployment!F88+Unemployment!G88+Unemployment!H88)/3-Unemployment!I88</f>
        <v>4.5159119496855329</v>
      </c>
      <c r="Z88" s="2">
        <f>(CPI!E88+CPI!F88+CPI!G88)/3</f>
        <v>1.8836477987421383</v>
      </c>
      <c r="AA88" s="2">
        <f>FedFundsFutures!G82</f>
        <v>0.58179999999999998</v>
      </c>
      <c r="AB88" s="2">
        <f>FedFundsFutures!F82</f>
        <v>0.49430000000000002</v>
      </c>
      <c r="AC88" s="2">
        <f>FedFundsFutures!E82</f>
        <v>0.21690000000000001</v>
      </c>
      <c r="AD88" s="2">
        <f>Unemployment!H87-Unemployment!I87</f>
        <v>4.0380000000000003</v>
      </c>
      <c r="AE88" s="2">
        <f>CPI!G87</f>
        <v>2.0380000000000003</v>
      </c>
    </row>
    <row r="89" spans="1:31">
      <c r="A89" t="str">
        <f>CPI!A92</f>
        <v>2010q3</v>
      </c>
      <c r="B89" s="2">
        <f>FedFundsFutures!B88</f>
        <v>0.18078150000000001</v>
      </c>
      <c r="C89" s="2">
        <f>FedFundsFutures!B87</f>
        <v>0.19570309999999999</v>
      </c>
      <c r="D89" s="2">
        <f t="shared" si="2"/>
        <v>0.1334032</v>
      </c>
      <c r="E89" s="2">
        <f>(Unemployment!C93+Unemployment!D93+Unemployment!C92)/3-Unemployment!I92</f>
        <v>3.638461538461538</v>
      </c>
      <c r="F89" s="2">
        <f>(CPI!B93+CPI!C93+CPI!B92)/3</f>
        <v>0.95705128205128209</v>
      </c>
      <c r="G89" s="2">
        <f>FedFundsFutures!C87</f>
        <v>0.1830667</v>
      </c>
      <c r="H89" s="2">
        <f>FedFundsFutures!B87</f>
        <v>0.19570309999999999</v>
      </c>
      <c r="I89" s="2">
        <f t="shared" si="3"/>
        <v>0.1334032</v>
      </c>
      <c r="J89" s="2">
        <f>(Unemployment!C92+Unemployment!D92+Unemployment!E92)/3-Unemployment!I92</f>
        <v>3.6239130434782609</v>
      </c>
      <c r="K89" s="2">
        <f>(CPI!B92+CPI!C92+CPI!D92)/3</f>
        <v>0.84927536231884038</v>
      </c>
      <c r="L89" s="2">
        <f>FedFundsFutures!D86</f>
        <v>0.2097</v>
      </c>
      <c r="M89" s="2">
        <f>FedFundsFutures!C86</f>
        <v>0.18003330000000001</v>
      </c>
      <c r="N89" s="2">
        <f>FedFundsFutures!B86</f>
        <v>0.1334032</v>
      </c>
      <c r="O89" s="2">
        <f>(Unemployment!D91+Unemployment!E91+Unemployment!F91)/3-Unemployment!I91</f>
        <v>3.5635220125786162</v>
      </c>
      <c r="P89" s="2">
        <f>(CPI!C91+CPI!D91+CPI!E91)/3</f>
        <v>1.6396226415094339</v>
      </c>
      <c r="Q89" s="2">
        <f>FedFundsFutures!E85</f>
        <v>0.46100000000000002</v>
      </c>
      <c r="R89" s="2">
        <f>FedFundsFutures!D85</f>
        <v>0.23039999999999999</v>
      </c>
      <c r="S89" s="2">
        <f>FedFundsFutures!C85</f>
        <v>0.14193330000000001</v>
      </c>
      <c r="T89" s="2">
        <f>(Unemployment!E90+Unemployment!F90+Unemployment!G90+Unemployment!H90)*0.25-Unemployment!I90</f>
        <v>4.0479976896418952</v>
      </c>
      <c r="U89" s="2">
        <f>(CPI!D90+CPI!E90+CPI!F90+CPI!G90)*0.25</f>
        <v>1.8243357720446665</v>
      </c>
      <c r="V89" s="2">
        <f>FedFundsFutures!F84</f>
        <v>0.67810000000000004</v>
      </c>
      <c r="W89" s="2">
        <f>FedFundsFutures!E84</f>
        <v>0.37030000000000002</v>
      </c>
      <c r="X89" s="2">
        <f>FedFundsFutures!D84</f>
        <v>0.22040000000000001</v>
      </c>
      <c r="Y89" s="2">
        <f>(Unemployment!F89+Unemployment!G89+Unemployment!H89)/3-Unemployment!I89</f>
        <v>3.9843137254901952</v>
      </c>
      <c r="Z89" s="2">
        <f>(CPI!E89+CPI!F89+CPI!G89)/3</f>
        <v>1.8581699346405232</v>
      </c>
      <c r="AA89" s="2">
        <f>FedFundsFutures!G83</f>
        <v>1.0522</v>
      </c>
      <c r="AB89" s="2">
        <f>FedFundsFutures!F83</f>
        <v>0.71419999999999995</v>
      </c>
      <c r="AC89" s="2">
        <f>FedFundsFutures!E83</f>
        <v>0.4405</v>
      </c>
      <c r="AD89" s="2">
        <f>Unemployment!H88-Unemployment!I88</f>
        <v>4.3741509433962236</v>
      </c>
      <c r="AE89" s="2">
        <f>CPI!G88</f>
        <v>2</v>
      </c>
    </row>
    <row r="90" spans="1:31">
      <c r="A90" t="str">
        <f>CPI!A93</f>
        <v>2010q4</v>
      </c>
      <c r="B90" s="2">
        <f>FedFundsFutures!B89</f>
        <v>0.1824308</v>
      </c>
      <c r="C90" s="2">
        <f>FedFundsFutures!B88</f>
        <v>0.18078150000000001</v>
      </c>
      <c r="D90" s="2">
        <f t="shared" si="2"/>
        <v>0.19570309999999999</v>
      </c>
      <c r="E90" s="2">
        <f>(Unemployment!C94+Unemployment!D94+Unemployment!C93)/3-Unemployment!I93</f>
        <v>3.7083333333333339</v>
      </c>
      <c r="F90" s="2">
        <f>(CPI!B94+CPI!C94+CPI!B93)/3</f>
        <v>1.8923076923076925</v>
      </c>
      <c r="G90" s="2">
        <f>FedFundsFutures!C88</f>
        <v>0.16483329999999999</v>
      </c>
      <c r="H90" s="2">
        <f>FedFundsFutures!B88</f>
        <v>0.18078150000000001</v>
      </c>
      <c r="I90" s="2">
        <f t="shared" si="3"/>
        <v>0.19570309999999999</v>
      </c>
      <c r="J90" s="2">
        <f>(Unemployment!C93+Unemployment!D93+Unemployment!E93)/3-Unemployment!I93</f>
        <v>3.6910256410256395</v>
      </c>
      <c r="K90" s="2">
        <f>(CPI!B93+CPI!C93+CPI!D93)/3</f>
        <v>1.5782051282051281</v>
      </c>
      <c r="L90" s="2">
        <f>FedFundsFutures!D87</f>
        <v>0.1797</v>
      </c>
      <c r="M90" s="2">
        <f>FedFundsFutures!C87</f>
        <v>0.1830667</v>
      </c>
      <c r="N90" s="2">
        <f>FedFundsFutures!B87</f>
        <v>0.19570309999999999</v>
      </c>
      <c r="O90" s="2">
        <f>(Unemployment!D92+Unemployment!E92+Unemployment!F92)/3-Unemployment!I92</f>
        <v>3.5195652173913032</v>
      </c>
      <c r="P90" s="2">
        <f>(CPI!C92+CPI!D92+CPI!E92)/3</f>
        <v>1.4942028985507243</v>
      </c>
      <c r="Q90" s="2">
        <f>FedFundsFutures!E86</f>
        <v>0.32740000000000002</v>
      </c>
      <c r="R90" s="2">
        <f>FedFundsFutures!D86</f>
        <v>0.2097</v>
      </c>
      <c r="S90" s="2">
        <f>FedFundsFutures!C86</f>
        <v>0.18003330000000001</v>
      </c>
      <c r="T90" s="2">
        <f>(Unemployment!E91+Unemployment!F91+Unemployment!G91+Unemployment!H91)*0.25-Unemployment!I91</f>
        <v>3.3484306966618291</v>
      </c>
      <c r="U90" s="2">
        <f>(CPI!D91+CPI!E91+CPI!F91+CPI!G91)*0.25</f>
        <v>1.859279753265602</v>
      </c>
      <c r="V90" s="2">
        <f>FedFundsFutures!F85</f>
        <v>0.79949999999999999</v>
      </c>
      <c r="W90" s="2">
        <f>FedFundsFutures!E85</f>
        <v>0.46100000000000002</v>
      </c>
      <c r="X90" s="2">
        <f>FedFundsFutures!D85</f>
        <v>0.23039999999999999</v>
      </c>
      <c r="Y90" s="2">
        <f>(Unemployment!F90+Unemployment!G90+Unemployment!H90)/3-Unemployment!I90</f>
        <v>3.9728019509690666</v>
      </c>
      <c r="Z90" s="2">
        <f>(CPI!E90+CPI!F90+CPI!G90)/3</f>
        <v>1.9412527275060967</v>
      </c>
      <c r="AA90" s="2">
        <f>FedFundsFutures!G84</f>
        <v>1.0314000000000001</v>
      </c>
      <c r="AB90" s="2">
        <f>FedFundsFutures!F84</f>
        <v>0.67810000000000004</v>
      </c>
      <c r="AC90" s="2">
        <f>FedFundsFutures!E84</f>
        <v>0.37030000000000002</v>
      </c>
      <c r="AD90" s="2">
        <f>Unemployment!H89-Unemployment!I89</f>
        <v>3.7862745098039197</v>
      </c>
      <c r="AE90" s="2">
        <f>CPI!G89</f>
        <v>1.9901960784313728</v>
      </c>
    </row>
    <row r="91" spans="1:31">
      <c r="A91" t="str">
        <f>CPI!A94</f>
        <v>2011q1</v>
      </c>
      <c r="B91" s="2">
        <f>FedFundsFutures!B90</f>
        <v>0.1538129</v>
      </c>
      <c r="C91" s="2">
        <f>FedFundsFutures!B89</f>
        <v>0.1824308</v>
      </c>
      <c r="D91" s="2">
        <f t="shared" si="2"/>
        <v>0.18078150000000001</v>
      </c>
      <c r="E91" s="2">
        <f>(Unemployment!C95+Unemployment!D95+Unemployment!C94)/3-Unemployment!I94</f>
        <v>3.2056603773584893</v>
      </c>
      <c r="F91" s="2">
        <f>(CPI!B95+CPI!C95+CPI!B94)/3</f>
        <v>3.1943396226415093</v>
      </c>
      <c r="G91" s="2">
        <f>FedFundsFutures!C89</f>
        <v>0.1636</v>
      </c>
      <c r="H91" s="2">
        <f>FedFundsFutures!B89</f>
        <v>0.1824308</v>
      </c>
      <c r="I91" s="2">
        <f t="shared" si="3"/>
        <v>0.18078150000000001</v>
      </c>
      <c r="J91" s="2">
        <f>(Unemployment!C94+Unemployment!D94+Unemployment!E94)/3-Unemployment!I94</f>
        <v>3.6589743589743584</v>
      </c>
      <c r="K91" s="2">
        <f>(CPI!B94+CPI!C94+CPI!D94)/3</f>
        <v>1.9019230769230768</v>
      </c>
      <c r="L91" s="2">
        <f>FedFundsFutures!D88</f>
        <v>0.12540000000000001</v>
      </c>
      <c r="M91" s="2">
        <f>FedFundsFutures!C88</f>
        <v>0.16483329999999999</v>
      </c>
      <c r="N91" s="2">
        <f>FedFundsFutures!B88</f>
        <v>0.18078150000000001</v>
      </c>
      <c r="O91" s="2">
        <f>(Unemployment!D93+Unemployment!E93+Unemployment!F93)/3-Unemployment!I93</f>
        <v>3.6333333333333329</v>
      </c>
      <c r="P91" s="2">
        <f>(CPI!C93+CPI!D93+CPI!E93)/3</f>
        <v>1.6128205128205126</v>
      </c>
      <c r="Q91" s="2">
        <f>FedFundsFutures!E87</f>
        <v>0.2485</v>
      </c>
      <c r="R91" s="2">
        <f>FedFundsFutures!D87</f>
        <v>0.1797</v>
      </c>
      <c r="S91" s="2">
        <f>FedFundsFutures!C87</f>
        <v>0.1830667</v>
      </c>
      <c r="T91" s="2">
        <f>(Unemployment!E92+Unemployment!F92+Unemployment!G92+Unemployment!H92)*0.25-Unemployment!I92</f>
        <v>3.2918478260869559</v>
      </c>
      <c r="U91" s="2">
        <f>(CPI!D92+CPI!E92+CPI!F92+CPI!G92)*0.25</f>
        <v>1.655978260869565</v>
      </c>
      <c r="V91" s="2">
        <f>FedFundsFutures!F86</f>
        <v>0.5575</v>
      </c>
      <c r="W91" s="2">
        <f>FedFundsFutures!E86</f>
        <v>0.32740000000000002</v>
      </c>
      <c r="X91" s="2">
        <f>FedFundsFutures!D86</f>
        <v>0.2097</v>
      </c>
      <c r="Y91" s="2">
        <f>(Unemployment!F91+Unemployment!G91+Unemployment!H91)/3-Unemployment!I91</f>
        <v>3.2689767779390415</v>
      </c>
      <c r="Z91" s="2">
        <f>(CPI!E91+CPI!F91+CPI!G91)/3</f>
        <v>1.8758950169327526</v>
      </c>
      <c r="AA91" s="2">
        <f>FedFundsFutures!G85</f>
        <v>1.1897</v>
      </c>
      <c r="AB91" s="2">
        <f>FedFundsFutures!F85</f>
        <v>0.79949999999999999</v>
      </c>
      <c r="AC91" s="2">
        <f>FedFundsFutures!E85</f>
        <v>0.46100000000000002</v>
      </c>
      <c r="AD91" s="2">
        <f>Unemployment!H90-Unemployment!I90</f>
        <v>3.7938775510204072</v>
      </c>
      <c r="AE91" s="2">
        <f>CPI!G90</f>
        <v>2.0897959183673471</v>
      </c>
    </row>
    <row r="92" spans="1:31">
      <c r="A92" t="str">
        <f>CPI!A95</f>
        <v>2011q2</v>
      </c>
      <c r="B92" s="2">
        <f>FedFundsFutures!B91</f>
        <v>9.3679700000000005E-2</v>
      </c>
      <c r="C92" s="2">
        <f>FedFundsFutures!B90</f>
        <v>0.1538129</v>
      </c>
      <c r="D92" s="2">
        <f t="shared" si="2"/>
        <v>0.1824308</v>
      </c>
      <c r="E92" s="2">
        <f>(Unemployment!C96+Unemployment!D96+Unemployment!C95)/3-Unemployment!I95</f>
        <v>3.3628205128205124</v>
      </c>
      <c r="F92" s="2">
        <f>(CPI!B96+CPI!C96+CPI!B95)/3</f>
        <v>3.6355104015481374</v>
      </c>
      <c r="G92" s="2">
        <f>FedFundsFutures!C90</f>
        <v>0.1067</v>
      </c>
      <c r="H92" s="2">
        <f>FedFundsFutures!B90</f>
        <v>0.1538129</v>
      </c>
      <c r="I92" s="2">
        <f t="shared" si="3"/>
        <v>0.1824308</v>
      </c>
      <c r="J92" s="2">
        <f>(Unemployment!C95+Unemployment!D95+Unemployment!E95)/3-Unemployment!I95</f>
        <v>3.1999999999999993</v>
      </c>
      <c r="K92" s="2">
        <f>(CPI!B95+CPI!C95+CPI!D95)/3</f>
        <v>3.1421383647798735</v>
      </c>
      <c r="L92" s="2">
        <f>FedFundsFutures!D89</f>
        <v>0.13539999999999999</v>
      </c>
      <c r="M92" s="2">
        <f>FedFundsFutures!C89</f>
        <v>0.1636</v>
      </c>
      <c r="N92" s="2">
        <f>FedFundsFutures!B89</f>
        <v>0.1824308</v>
      </c>
      <c r="O92" s="2">
        <f>(Unemployment!D94+Unemployment!E94+Unemployment!F94)/3-Unemployment!I94</f>
        <v>3.5461538461538442</v>
      </c>
      <c r="P92" s="2">
        <f>(CPI!C94+CPI!D94+CPI!E94)/3</f>
        <v>1.7641025641025638</v>
      </c>
      <c r="Q92" s="2">
        <f>FedFundsFutures!E88</f>
        <v>0.1321</v>
      </c>
      <c r="R92" s="2">
        <f>FedFundsFutures!D88</f>
        <v>0.12540000000000001</v>
      </c>
      <c r="S92" s="2">
        <f>FedFundsFutures!C88</f>
        <v>0.16483329999999999</v>
      </c>
      <c r="T92" s="2">
        <f>(Unemployment!E93+Unemployment!F93+Unemployment!G93+Unemployment!H93)*0.25-Unemployment!I93</f>
        <v>3.4403751885369527</v>
      </c>
      <c r="U92" s="2">
        <f>(CPI!D93+CPI!E93+CPI!F93+CPI!G93)*0.25</f>
        <v>1.7370192307692305</v>
      </c>
      <c r="V92" s="2">
        <f>FedFundsFutures!F87</f>
        <v>0.32519999999999999</v>
      </c>
      <c r="W92" s="2">
        <f>FedFundsFutures!E87</f>
        <v>0.2485</v>
      </c>
      <c r="X92" s="2">
        <f>FedFundsFutures!D87</f>
        <v>0.1797</v>
      </c>
      <c r="Y92" s="2">
        <f>(Unemployment!F92+Unemployment!G92+Unemployment!H92)/3-Unemployment!I92</f>
        <v>3.2079710144927542</v>
      </c>
      <c r="Z92" s="2">
        <f>(CPI!E92+CPI!F92+CPI!G92)/3</f>
        <v>1.7152173913043474</v>
      </c>
      <c r="AA92" s="2">
        <f>FedFundsFutures!G86</f>
        <v>0.86970000000000003</v>
      </c>
      <c r="AB92" s="2">
        <f>FedFundsFutures!F86</f>
        <v>0.5575</v>
      </c>
      <c r="AC92" s="2">
        <f>FedFundsFutures!E86</f>
        <v>0.32740000000000002</v>
      </c>
      <c r="AD92" s="2">
        <f>Unemployment!H91-Unemployment!I91</f>
        <v>3.0884615384615408</v>
      </c>
      <c r="AE92" s="2">
        <f>CPI!G91</f>
        <v>1.8942307692307692</v>
      </c>
    </row>
    <row r="93" spans="1:31">
      <c r="A93" t="str">
        <f>CPI!A96</f>
        <v>2011q3</v>
      </c>
      <c r="B93" s="2">
        <f>FedFundsFutures!B92</f>
        <v>8.4973900000000005E-2</v>
      </c>
      <c r="C93" s="2">
        <f>FedFundsFutures!B91</f>
        <v>9.3679700000000005E-2</v>
      </c>
      <c r="D93" s="2">
        <f t="shared" si="2"/>
        <v>0.1538129</v>
      </c>
      <c r="E93" s="2">
        <f>(Unemployment!C97+Unemployment!D97+Unemployment!C96)/3-Unemployment!I96</f>
        <v>3.5117647058823529</v>
      </c>
      <c r="F93" s="2">
        <f>(CPI!B97+CPI!C97+CPI!B96)/3</f>
        <v>2.8661538461538463</v>
      </c>
      <c r="G93" s="2">
        <f>FedFundsFutures!C91</f>
        <v>9.9733299999999997E-2</v>
      </c>
      <c r="H93" s="2">
        <f>FedFundsFutures!B91</f>
        <v>9.3679700000000005E-2</v>
      </c>
      <c r="I93" s="2">
        <f t="shared" si="3"/>
        <v>0.1538129</v>
      </c>
      <c r="J93" s="2">
        <f>(Unemployment!C96+Unemployment!D96+Unemployment!E96)/3-Unemployment!I96</f>
        <v>3.3051282051282058</v>
      </c>
      <c r="K93" s="2">
        <f>(CPI!B96+CPI!C96+CPI!D96)/3</f>
        <v>2.7487179487179492</v>
      </c>
      <c r="L93" s="2">
        <f>FedFundsFutures!D90</f>
        <v>0.1197</v>
      </c>
      <c r="M93" s="2">
        <f>FedFundsFutures!C90</f>
        <v>0.1067</v>
      </c>
      <c r="N93" s="2">
        <f>FedFundsFutures!B90</f>
        <v>0.1538129</v>
      </c>
      <c r="O93" s="2">
        <f>(Unemployment!D95+Unemployment!E95+Unemployment!F95)/3-Unemployment!I95</f>
        <v>3.0666666666666664</v>
      </c>
      <c r="P93" s="2">
        <f>(CPI!C95+CPI!D95+CPI!E95)/3</f>
        <v>2.2540880503144654</v>
      </c>
      <c r="Q93" s="2">
        <f>FedFundsFutures!E89</f>
        <v>0.14549999999999999</v>
      </c>
      <c r="R93" s="2">
        <f>FedFundsFutures!D89</f>
        <v>0.13539999999999999</v>
      </c>
      <c r="S93" s="2">
        <f>FedFundsFutures!C89</f>
        <v>0.1636</v>
      </c>
      <c r="T93" s="2">
        <f>(Unemployment!E94+Unemployment!F94+Unemployment!G94+Unemployment!H94)*0.25-Unemployment!I94</f>
        <v>3.2717548076923055</v>
      </c>
      <c r="U93" s="2">
        <f>(CPI!D94+CPI!E94+CPI!F94+CPI!G94)*0.25</f>
        <v>1.7580528846153844</v>
      </c>
      <c r="V93" s="2">
        <f>FedFundsFutures!F88</f>
        <v>0.13750000000000001</v>
      </c>
      <c r="W93" s="2">
        <f>FedFundsFutures!E88</f>
        <v>0.1321</v>
      </c>
      <c r="X93" s="2">
        <f>FedFundsFutures!D88</f>
        <v>0.12540000000000001</v>
      </c>
      <c r="Y93" s="2">
        <f>(Unemployment!F93+Unemployment!G93+Unemployment!H93)/3-Unemployment!I93</f>
        <v>3.3679361488185027</v>
      </c>
      <c r="Z93" s="2">
        <f>(CPI!E93+CPI!F93+CPI!G93)/3</f>
        <v>1.7615384615384613</v>
      </c>
      <c r="AA93" s="2">
        <f>FedFundsFutures!G87</f>
        <v>0.4143</v>
      </c>
      <c r="AB93" s="2">
        <f>FedFundsFutures!F87</f>
        <v>0.32519999999999999</v>
      </c>
      <c r="AC93" s="2">
        <f>FedFundsFutures!E87</f>
        <v>0.2485</v>
      </c>
      <c r="AD93" s="2">
        <f>Unemployment!H92-Unemployment!I92</f>
        <v>3.0173913043478269</v>
      </c>
      <c r="AE93" s="2">
        <f>CPI!G92</f>
        <v>1.841304347826086</v>
      </c>
    </row>
    <row r="94" spans="1:31">
      <c r="A94" t="str">
        <f>CPI!A97</f>
        <v>2011q4</v>
      </c>
      <c r="B94" s="2">
        <f>FedFundsFutures!B93</f>
        <v>7.93629E-2</v>
      </c>
      <c r="C94" s="2">
        <f>FedFundsFutures!B92</f>
        <v>8.4973900000000005E-2</v>
      </c>
      <c r="D94" s="2">
        <f t="shared" si="2"/>
        <v>9.3679700000000005E-2</v>
      </c>
      <c r="E94" s="2">
        <f>(Unemployment!C98+Unemployment!D98+Unemployment!C97)/3-Unemployment!I97</f>
        <v>-2.9666666666666668</v>
      </c>
      <c r="F94" s="2">
        <f>(CPI!B98+CPI!C98+CPI!B97)/3</f>
        <v>0.84466666666666679</v>
      </c>
      <c r="G94" s="2">
        <f>FedFundsFutures!C92</f>
        <v>8.6666699999999999E-2</v>
      </c>
      <c r="H94" s="2">
        <f>FedFundsFutures!B92</f>
        <v>8.4973900000000005E-2</v>
      </c>
      <c r="I94" s="2">
        <f t="shared" si="3"/>
        <v>9.3679700000000005E-2</v>
      </c>
      <c r="J94" s="2">
        <f>(Unemployment!C97+Unemployment!D97+Unemployment!E97)/3-Unemployment!I97</f>
        <v>3.1130718954248362</v>
      </c>
      <c r="K94" s="2">
        <f>(CPI!B97+CPI!C97+CPI!D97)/3</f>
        <v>2.1059999999999999</v>
      </c>
      <c r="L94" s="2">
        <f>FedFundsFutures!D91</f>
        <v>0.1147</v>
      </c>
      <c r="M94" s="2">
        <f>FedFundsFutures!C91</f>
        <v>9.9733299999999997E-2</v>
      </c>
      <c r="N94" s="2">
        <f>FedFundsFutures!B91</f>
        <v>9.3679700000000005E-2</v>
      </c>
      <c r="O94" s="2">
        <f>(Unemployment!D96+Unemployment!E96+Unemployment!F96)/3-Unemployment!I96</f>
        <v>3.1312719959778796</v>
      </c>
      <c r="P94" s="2">
        <f>(CPI!C96+CPI!D96+CPI!E96)/3</f>
        <v>2.0764203117144295</v>
      </c>
      <c r="Q94" s="2">
        <f>FedFundsFutures!E90</f>
        <v>0.1857</v>
      </c>
      <c r="R94" s="2">
        <f>FedFundsFutures!D90</f>
        <v>0.1197</v>
      </c>
      <c r="S94" s="2">
        <f>FedFundsFutures!C90</f>
        <v>0.1067</v>
      </c>
      <c r="T94" s="2">
        <f>(Unemployment!E95+Unemployment!F95+Unemployment!G95+Unemployment!H95)*0.25-Unemployment!I95</f>
        <v>2.8452739477503624</v>
      </c>
      <c r="U94" s="2">
        <f>(CPI!D95+CPI!E95+CPI!F95+CPI!G95)*0.25</f>
        <v>2.067117198838897</v>
      </c>
      <c r="V94" s="2">
        <f>FedFundsFutures!F89</f>
        <v>0.16750000000000001</v>
      </c>
      <c r="W94" s="2">
        <f>FedFundsFutures!E89</f>
        <v>0.14549999999999999</v>
      </c>
      <c r="X94" s="2">
        <f>FedFundsFutures!D89</f>
        <v>0.13539999999999999</v>
      </c>
      <c r="Y94" s="2">
        <f>(Unemployment!F94+Unemployment!G94+Unemployment!H94)/3-Unemployment!I94</f>
        <v>3.1783653846153843</v>
      </c>
      <c r="Z94" s="2">
        <f>(CPI!E94+CPI!F94+CPI!G94)/3</f>
        <v>1.8498397435897436</v>
      </c>
      <c r="AA94" s="2">
        <f>FedFundsFutures!G88</f>
        <v>0.18260000000000001</v>
      </c>
      <c r="AB94" s="2">
        <f>FedFundsFutures!F88</f>
        <v>0.13750000000000001</v>
      </c>
      <c r="AC94" s="2">
        <f>FedFundsFutures!E88</f>
        <v>0.1321</v>
      </c>
      <c r="AD94" s="2">
        <f>Unemployment!H93-Unemployment!I93</f>
        <v>3.1980392156862738</v>
      </c>
      <c r="AE94" s="2">
        <f>CPI!G93</f>
        <v>1.9</v>
      </c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H93"/>
  <sheetViews>
    <sheetView workbookViewId="0">
      <selection activeCell="A2" sqref="A2"/>
    </sheetView>
  </sheetViews>
  <sheetFormatPr defaultRowHeight="15"/>
  <cols>
    <col min="2" max="2" width="36" customWidth="1"/>
    <col min="3" max="3" width="40.140625" customWidth="1"/>
  </cols>
  <sheetData>
    <row r="1" spans="1:8">
      <c r="B1" t="s">
        <v>175</v>
      </c>
      <c r="C1" t="s">
        <v>176</v>
      </c>
    </row>
    <row r="2" spans="1:8">
      <c r="A2" t="s">
        <v>98</v>
      </c>
      <c r="B2" t="s">
        <v>97</v>
      </c>
      <c r="C2" t="s">
        <v>96</v>
      </c>
      <c r="D2" t="s">
        <v>95</v>
      </c>
      <c r="E2" t="s">
        <v>94</v>
      </c>
      <c r="F2" t="s">
        <v>93</v>
      </c>
      <c r="G2" t="s">
        <v>92</v>
      </c>
      <c r="H2" t="s">
        <v>91</v>
      </c>
    </row>
    <row r="3" spans="1:8">
      <c r="A3" t="s">
        <v>90</v>
      </c>
      <c r="B3">
        <v>9.6195149999999998</v>
      </c>
      <c r="C3">
        <v>8.9923450000000003</v>
      </c>
      <c r="D3">
        <v>8.2936999999999994</v>
      </c>
      <c r="E3">
        <v>7.9737999999999998</v>
      </c>
      <c r="F3">
        <v>7.9138999999999999</v>
      </c>
      <c r="G3">
        <v>7.984</v>
      </c>
      <c r="H3">
        <v>8.0340000000000007</v>
      </c>
    </row>
    <row r="4" spans="1:8">
      <c r="A4" t="s">
        <v>89</v>
      </c>
      <c r="B4">
        <v>9.0421259999999997</v>
      </c>
      <c r="C4">
        <v>8.8977989999999991</v>
      </c>
      <c r="D4">
        <v>8.6136999999999997</v>
      </c>
      <c r="E4">
        <v>8.4437999999999995</v>
      </c>
      <c r="F4">
        <v>8.3139000000000003</v>
      </c>
      <c r="G4">
        <v>8.3439999999999994</v>
      </c>
      <c r="H4">
        <v>8.4740000000000002</v>
      </c>
    </row>
    <row r="5" spans="1:8">
      <c r="A5" t="s">
        <v>88</v>
      </c>
      <c r="B5">
        <v>8.6692269999999994</v>
      </c>
      <c r="C5">
        <v>8.0300890000000003</v>
      </c>
      <c r="D5">
        <v>7.7836999999999996</v>
      </c>
      <c r="E5">
        <v>7.5738000000000003</v>
      </c>
      <c r="F5">
        <v>7.5538999999999996</v>
      </c>
      <c r="G5">
        <v>7.6539999999999999</v>
      </c>
      <c r="H5">
        <v>7.8440000000000003</v>
      </c>
    </row>
    <row r="6" spans="1:8">
      <c r="A6" t="s">
        <v>87</v>
      </c>
      <c r="B6">
        <v>8.2386579999999991</v>
      </c>
      <c r="C6">
        <v>8.3801220000000001</v>
      </c>
      <c r="D6">
        <v>8.4536999999999995</v>
      </c>
      <c r="E6">
        <v>8.5437999999999992</v>
      </c>
      <c r="F6">
        <v>8.5838999999999999</v>
      </c>
      <c r="G6">
        <v>8.7140000000000004</v>
      </c>
      <c r="H6">
        <v>8.7840000000000007</v>
      </c>
    </row>
    <row r="7" spans="1:8">
      <c r="A7" t="s">
        <v>86</v>
      </c>
      <c r="B7">
        <v>8.2544920000000008</v>
      </c>
      <c r="C7">
        <v>8.067634</v>
      </c>
      <c r="D7">
        <v>7.9237000000000002</v>
      </c>
      <c r="E7">
        <v>7.8137999999999996</v>
      </c>
      <c r="F7">
        <v>7.9138999999999999</v>
      </c>
      <c r="G7">
        <v>8.0340000000000007</v>
      </c>
      <c r="H7">
        <v>8.1340000000000003</v>
      </c>
    </row>
    <row r="8" spans="1:8">
      <c r="A8" t="s">
        <v>85</v>
      </c>
      <c r="B8">
        <v>8.0997310000000002</v>
      </c>
      <c r="C8">
        <v>7.8564220000000002</v>
      </c>
      <c r="D8">
        <v>7.7237</v>
      </c>
      <c r="E8">
        <v>7.7438000000000002</v>
      </c>
      <c r="F8">
        <v>7.8239000000000001</v>
      </c>
      <c r="G8">
        <v>8.0239999999999991</v>
      </c>
      <c r="H8">
        <v>8.1839999999999993</v>
      </c>
    </row>
    <row r="9" spans="1:8">
      <c r="A9" t="s">
        <v>84</v>
      </c>
      <c r="B9">
        <v>7.7990440000000003</v>
      </c>
      <c r="C9">
        <v>6.8452330000000003</v>
      </c>
      <c r="D9">
        <v>6.9646999999999997</v>
      </c>
      <c r="E9">
        <v>6.8448000000000002</v>
      </c>
      <c r="F9">
        <v>6.9249000000000001</v>
      </c>
      <c r="G9">
        <v>7.1048999999999998</v>
      </c>
      <c r="H9">
        <v>7.3250000000000002</v>
      </c>
    </row>
    <row r="10" spans="1:8">
      <c r="A10" t="s">
        <v>83</v>
      </c>
      <c r="B10">
        <v>6.4204920000000003</v>
      </c>
      <c r="C10">
        <v>6.0506669999999998</v>
      </c>
      <c r="D10">
        <v>6.2834000000000003</v>
      </c>
      <c r="E10">
        <v>6.5235000000000003</v>
      </c>
      <c r="F10">
        <v>6.8935000000000004</v>
      </c>
      <c r="G10">
        <v>7.1635999999999997</v>
      </c>
      <c r="H10">
        <v>7.4337</v>
      </c>
    </row>
    <row r="11" spans="1:8">
      <c r="A11" t="s">
        <v>82</v>
      </c>
      <c r="B11">
        <v>5.8588529999999999</v>
      </c>
      <c r="C11">
        <v>5.9240329999999997</v>
      </c>
      <c r="D11">
        <v>6.1737000000000002</v>
      </c>
      <c r="E11">
        <v>6.6138000000000003</v>
      </c>
      <c r="F11">
        <v>6.7938999999999998</v>
      </c>
      <c r="G11">
        <v>7.1639999999999997</v>
      </c>
      <c r="H11">
        <v>7.5339999999999998</v>
      </c>
    </row>
    <row r="12" spans="1:8">
      <c r="A12" t="s">
        <v>81</v>
      </c>
      <c r="B12">
        <v>5.6594110000000004</v>
      </c>
      <c r="C12">
        <v>5.2515109999999998</v>
      </c>
      <c r="D12">
        <v>5.3147000000000002</v>
      </c>
      <c r="E12">
        <v>5.2747999999999999</v>
      </c>
      <c r="F12">
        <v>5.4149000000000003</v>
      </c>
      <c r="G12">
        <v>5.7348999999999997</v>
      </c>
      <c r="H12">
        <v>6.165</v>
      </c>
    </row>
    <row r="13" spans="1:8">
      <c r="A13" t="s">
        <v>80</v>
      </c>
      <c r="B13">
        <v>4.9007769999999997</v>
      </c>
      <c r="C13">
        <v>3.9369670000000001</v>
      </c>
      <c r="D13">
        <v>3.8347000000000002</v>
      </c>
      <c r="E13">
        <v>3.9148000000000001</v>
      </c>
      <c r="F13">
        <v>4.1148999999999996</v>
      </c>
      <c r="G13">
        <v>4.4649000000000001</v>
      </c>
      <c r="H13">
        <v>4.7949999999999999</v>
      </c>
    </row>
    <row r="14" spans="1:8">
      <c r="A14" t="s">
        <v>79</v>
      </c>
      <c r="B14">
        <v>4.0191860000000004</v>
      </c>
      <c r="C14">
        <v>4.0616450000000004</v>
      </c>
      <c r="D14">
        <v>4.2949999999999999</v>
      </c>
      <c r="E14">
        <v>4.6650999999999998</v>
      </c>
      <c r="F14">
        <v>5.3251999999999997</v>
      </c>
      <c r="G14">
        <v>5.6653000000000002</v>
      </c>
      <c r="H14">
        <v>6.1353999999999997</v>
      </c>
    </row>
    <row r="15" spans="1:8">
      <c r="A15" t="s">
        <v>78</v>
      </c>
      <c r="B15">
        <v>3.7800660000000001</v>
      </c>
      <c r="C15">
        <v>3.6302669999999999</v>
      </c>
      <c r="D15">
        <v>3.6949999999999998</v>
      </c>
      <c r="E15">
        <v>4.0450999999999997</v>
      </c>
      <c r="F15">
        <v>4.2152000000000003</v>
      </c>
      <c r="G15">
        <v>4.5853000000000002</v>
      </c>
      <c r="H15">
        <v>5.0453999999999999</v>
      </c>
    </row>
    <row r="16" spans="1:8">
      <c r="A16" t="s">
        <v>77</v>
      </c>
      <c r="B16">
        <v>3.2220019999999998</v>
      </c>
      <c r="C16">
        <v>2.838244</v>
      </c>
      <c r="D16">
        <v>2.8052999999999999</v>
      </c>
      <c r="E16">
        <v>2.9253999999999998</v>
      </c>
      <c r="F16">
        <v>3.1955</v>
      </c>
      <c r="G16">
        <v>3.5255999999999998</v>
      </c>
      <c r="H16">
        <v>4.0057</v>
      </c>
    </row>
    <row r="17" spans="1:8">
      <c r="A17" t="s">
        <v>76</v>
      </c>
      <c r="B17">
        <v>3.0734240000000002</v>
      </c>
      <c r="C17">
        <v>3.1164559999999999</v>
      </c>
      <c r="D17">
        <v>3.4056999999999999</v>
      </c>
      <c r="E17">
        <v>3.8058000000000001</v>
      </c>
      <c r="F17">
        <v>4.1858000000000004</v>
      </c>
      <c r="G17">
        <v>4.6859000000000002</v>
      </c>
      <c r="H17">
        <v>4.976</v>
      </c>
    </row>
    <row r="18" spans="1:8">
      <c r="A18" t="s">
        <v>75</v>
      </c>
      <c r="B18">
        <v>3.0499230000000002</v>
      </c>
      <c r="C18">
        <v>3.0438999999999998</v>
      </c>
      <c r="D18">
        <v>3.0853000000000002</v>
      </c>
      <c r="E18">
        <v>3.2553999999999998</v>
      </c>
      <c r="F18">
        <v>3.5455000000000001</v>
      </c>
      <c r="G18">
        <v>3.7856000000000001</v>
      </c>
      <c r="H18">
        <v>4.1257000000000001</v>
      </c>
    </row>
    <row r="19" spans="1:8">
      <c r="A19" t="s">
        <v>74</v>
      </c>
      <c r="B19">
        <v>3.0172059999999998</v>
      </c>
      <c r="C19">
        <v>3.0769669999999998</v>
      </c>
      <c r="D19">
        <v>3.1953</v>
      </c>
      <c r="E19">
        <v>3.4453999999999998</v>
      </c>
      <c r="F19">
        <v>3.6055000000000001</v>
      </c>
      <c r="G19">
        <v>3.8555999999999999</v>
      </c>
      <c r="H19">
        <v>4.1033999999999997</v>
      </c>
    </row>
    <row r="20" spans="1:8">
      <c r="A20" t="s">
        <v>73</v>
      </c>
      <c r="B20">
        <v>3.0480659999999999</v>
      </c>
      <c r="C20">
        <v>3.0493999999999999</v>
      </c>
      <c r="D20">
        <v>3.1556999999999999</v>
      </c>
      <c r="E20">
        <v>3.2658</v>
      </c>
      <c r="F20">
        <v>3.4458000000000002</v>
      </c>
      <c r="G20">
        <v>3.6436000000000002</v>
      </c>
      <c r="H20">
        <v>3.8837000000000002</v>
      </c>
    </row>
    <row r="21" spans="1:8">
      <c r="A21" t="s">
        <v>72</v>
      </c>
      <c r="B21">
        <v>3.02955</v>
      </c>
      <c r="C21">
        <v>3.1787109999999998</v>
      </c>
      <c r="D21">
        <v>3.2759999999999998</v>
      </c>
      <c r="E21">
        <v>3.5861000000000001</v>
      </c>
      <c r="F21">
        <v>3.8639000000000001</v>
      </c>
      <c r="G21">
        <v>4.1440000000000001</v>
      </c>
      <c r="H21">
        <v>4.3662999999999998</v>
      </c>
    </row>
    <row r="22" spans="1:8">
      <c r="A22" t="s">
        <v>71</v>
      </c>
      <c r="B22">
        <v>3.2189679999999998</v>
      </c>
      <c r="C22">
        <v>3.7250549999999998</v>
      </c>
      <c r="D22">
        <v>4.1356999999999999</v>
      </c>
      <c r="E22">
        <v>4.5735000000000001</v>
      </c>
      <c r="F22">
        <v>4.9435000000000002</v>
      </c>
      <c r="G22">
        <v>5.2659000000000002</v>
      </c>
      <c r="H22">
        <v>5.5537000000000001</v>
      </c>
    </row>
    <row r="23" spans="1:8">
      <c r="A23" t="s">
        <v>70</v>
      </c>
      <c r="B23">
        <v>3.9538250000000001</v>
      </c>
      <c r="C23">
        <v>4.6563439999999998</v>
      </c>
      <c r="D23">
        <v>5.1797000000000004</v>
      </c>
      <c r="E23">
        <v>5.8635000000000002</v>
      </c>
      <c r="F23">
        <v>6.1257999999999999</v>
      </c>
      <c r="G23">
        <v>6.3936000000000002</v>
      </c>
      <c r="H23">
        <v>6.5937000000000001</v>
      </c>
    </row>
    <row r="24" spans="1:8">
      <c r="A24" t="s">
        <v>69</v>
      </c>
      <c r="B24">
        <v>4.507733</v>
      </c>
      <c r="C24">
        <v>5.149178</v>
      </c>
      <c r="D24">
        <v>5.6136999999999997</v>
      </c>
      <c r="E24">
        <v>6.0660999999999996</v>
      </c>
      <c r="F24">
        <v>6.4339000000000004</v>
      </c>
      <c r="G24">
        <v>6.7039999999999997</v>
      </c>
      <c r="H24">
        <v>6.8739999999999997</v>
      </c>
    </row>
    <row r="25" spans="1:8">
      <c r="A25" t="s">
        <v>68</v>
      </c>
      <c r="B25">
        <v>5.2221440000000001</v>
      </c>
      <c r="C25">
        <v>6.1373329999999999</v>
      </c>
      <c r="D25">
        <v>6.9960000000000004</v>
      </c>
      <c r="E25">
        <v>7.7337999999999996</v>
      </c>
      <c r="F25">
        <v>8.0539000000000005</v>
      </c>
      <c r="G25">
        <v>8.1039999999999992</v>
      </c>
      <c r="H25">
        <v>8.0939999999999994</v>
      </c>
    </row>
    <row r="26" spans="1:8">
      <c r="A26" t="s">
        <v>67</v>
      </c>
      <c r="B26">
        <v>5.8264180000000003</v>
      </c>
      <c r="C26">
        <v>6.0781660000000004</v>
      </c>
      <c r="D26">
        <v>6.2637</v>
      </c>
      <c r="E26">
        <v>6.4938000000000002</v>
      </c>
      <c r="F26">
        <v>6.6238999999999999</v>
      </c>
      <c r="G26">
        <v>6.7039999999999997</v>
      </c>
      <c r="H26">
        <v>6.7839999999999998</v>
      </c>
    </row>
    <row r="27" spans="1:8">
      <c r="A27" t="s">
        <v>66</v>
      </c>
      <c r="B27">
        <v>6.0086300000000001</v>
      </c>
      <c r="C27">
        <v>5.783455</v>
      </c>
      <c r="D27">
        <v>5.4337</v>
      </c>
      <c r="E27">
        <v>5.3037999999999998</v>
      </c>
      <c r="F27">
        <v>5.3438999999999997</v>
      </c>
      <c r="G27">
        <v>5.4139999999999997</v>
      </c>
      <c r="H27">
        <v>5.484</v>
      </c>
    </row>
    <row r="28" spans="1:8">
      <c r="A28" t="s">
        <v>65</v>
      </c>
      <c r="B28">
        <v>5.7759349999999996</v>
      </c>
      <c r="C28">
        <v>5.6577999999999999</v>
      </c>
      <c r="D28">
        <v>5.4537000000000004</v>
      </c>
      <c r="E28">
        <v>5.3937999999999997</v>
      </c>
      <c r="F28">
        <v>5.4238999999999997</v>
      </c>
      <c r="G28">
        <v>5.5039999999999996</v>
      </c>
      <c r="H28">
        <v>5.5540000000000003</v>
      </c>
    </row>
    <row r="29" spans="1:8">
      <c r="A29" t="s">
        <v>64</v>
      </c>
      <c r="B29">
        <v>5.7385320000000002</v>
      </c>
      <c r="C29">
        <v>5.385478</v>
      </c>
      <c r="D29">
        <v>5.0837000000000003</v>
      </c>
      <c r="E29">
        <v>4.8037999999999998</v>
      </c>
      <c r="F29">
        <v>4.7138999999999998</v>
      </c>
      <c r="G29">
        <v>4.6740000000000004</v>
      </c>
      <c r="H29">
        <v>4.7640000000000002</v>
      </c>
    </row>
    <row r="30" spans="1:8">
      <c r="A30" t="s">
        <v>63</v>
      </c>
      <c r="B30">
        <v>5.3715809999999999</v>
      </c>
      <c r="C30">
        <v>5.2365219999999999</v>
      </c>
      <c r="D30">
        <v>5.1737000000000002</v>
      </c>
      <c r="E30">
        <v>5.2737999999999996</v>
      </c>
      <c r="F30">
        <v>5.3539000000000003</v>
      </c>
      <c r="G30">
        <v>5.6040000000000001</v>
      </c>
      <c r="H30">
        <v>5.7240000000000002</v>
      </c>
    </row>
    <row r="31" spans="1:8">
      <c r="A31" t="s">
        <v>62</v>
      </c>
      <c r="B31">
        <v>5.2625250000000001</v>
      </c>
      <c r="C31">
        <v>5.3373670000000004</v>
      </c>
      <c r="D31">
        <v>5.4936999999999996</v>
      </c>
      <c r="E31">
        <v>5.6238000000000001</v>
      </c>
      <c r="F31">
        <v>5.8139000000000003</v>
      </c>
      <c r="G31">
        <v>5.9740000000000002</v>
      </c>
      <c r="H31">
        <v>6.1040000000000001</v>
      </c>
    </row>
    <row r="32" spans="1:8">
      <c r="A32" t="s">
        <v>61</v>
      </c>
      <c r="B32">
        <v>5.3114420000000004</v>
      </c>
      <c r="C32">
        <v>5.3237329999999998</v>
      </c>
      <c r="D32">
        <v>5.4546999999999999</v>
      </c>
      <c r="E32">
        <v>5.6647999999999996</v>
      </c>
      <c r="F32">
        <v>5.8048999999999999</v>
      </c>
      <c r="G32">
        <v>5.9348999999999998</v>
      </c>
      <c r="H32">
        <v>5.9749999999999996</v>
      </c>
    </row>
    <row r="33" spans="1:8">
      <c r="A33" t="s">
        <v>60</v>
      </c>
      <c r="B33">
        <v>5.2909560000000004</v>
      </c>
      <c r="C33">
        <v>5.3197109999999999</v>
      </c>
      <c r="D33">
        <v>5.3250000000000002</v>
      </c>
      <c r="E33">
        <v>5.4550999999999998</v>
      </c>
      <c r="F33">
        <v>5.5751999999999997</v>
      </c>
      <c r="G33">
        <v>5.6253000000000002</v>
      </c>
      <c r="H33">
        <v>5.7754000000000003</v>
      </c>
    </row>
    <row r="34" spans="1:8">
      <c r="A34" t="s">
        <v>59</v>
      </c>
      <c r="B34">
        <v>5.2681480000000001</v>
      </c>
      <c r="C34">
        <v>5.5477220000000003</v>
      </c>
      <c r="D34">
        <v>5.7596999999999996</v>
      </c>
      <c r="E34">
        <v>6.0498000000000003</v>
      </c>
      <c r="F34">
        <v>6.2099000000000002</v>
      </c>
      <c r="G34">
        <v>6.4099000000000004</v>
      </c>
      <c r="H34">
        <v>6.4850000000000003</v>
      </c>
    </row>
    <row r="35" spans="1:8">
      <c r="A35" t="s">
        <v>58</v>
      </c>
      <c r="B35">
        <v>5.5080580000000001</v>
      </c>
      <c r="C35">
        <v>5.5513440000000003</v>
      </c>
      <c r="D35">
        <v>5.6447000000000003</v>
      </c>
      <c r="E35">
        <v>5.7347999999999999</v>
      </c>
      <c r="F35">
        <v>5.8998999999999997</v>
      </c>
      <c r="G35">
        <v>5.9949000000000003</v>
      </c>
      <c r="H35">
        <v>6.0750000000000002</v>
      </c>
    </row>
    <row r="36" spans="1:8">
      <c r="A36" t="s">
        <v>57</v>
      </c>
      <c r="B36">
        <v>5.5208760000000003</v>
      </c>
      <c r="C36">
        <v>5.5337670000000001</v>
      </c>
      <c r="D36">
        <v>5.4950000000000001</v>
      </c>
      <c r="E36">
        <v>5.6351000000000004</v>
      </c>
      <c r="F36">
        <v>5.6951999999999998</v>
      </c>
      <c r="G36">
        <v>5.7553000000000001</v>
      </c>
      <c r="H36">
        <v>5.7454000000000001</v>
      </c>
    </row>
    <row r="37" spans="1:8">
      <c r="A37" t="s">
        <v>56</v>
      </c>
      <c r="B37">
        <v>5.540934</v>
      </c>
      <c r="C37">
        <v>5.5380779999999996</v>
      </c>
      <c r="D37">
        <v>5.5403000000000002</v>
      </c>
      <c r="E37">
        <v>5.5254000000000003</v>
      </c>
      <c r="F37">
        <v>5.5454999999999997</v>
      </c>
      <c r="G37">
        <v>5.5006000000000004</v>
      </c>
      <c r="H37">
        <v>5.5757000000000003</v>
      </c>
    </row>
    <row r="38" spans="1:8">
      <c r="A38" t="s">
        <v>55</v>
      </c>
      <c r="B38">
        <v>5.5106270000000004</v>
      </c>
      <c r="C38">
        <v>5.5124550000000001</v>
      </c>
      <c r="D38">
        <v>5.4847000000000001</v>
      </c>
      <c r="E38">
        <v>5.5148000000000001</v>
      </c>
      <c r="F38">
        <v>5.5049000000000001</v>
      </c>
      <c r="G38">
        <v>5.5749000000000004</v>
      </c>
      <c r="H38">
        <v>5.5750000000000002</v>
      </c>
    </row>
    <row r="39" spans="1:8">
      <c r="A39" t="s">
        <v>54</v>
      </c>
      <c r="B39">
        <v>5.4892240000000001</v>
      </c>
      <c r="C39">
        <v>5.4985999999999997</v>
      </c>
      <c r="D39">
        <v>5.46</v>
      </c>
      <c r="E39">
        <v>5.3651</v>
      </c>
      <c r="F39">
        <v>5.3802000000000003</v>
      </c>
      <c r="G39">
        <v>5.3753000000000002</v>
      </c>
      <c r="H39">
        <v>5.3754</v>
      </c>
    </row>
    <row r="40" spans="1:8">
      <c r="A40" t="s">
        <v>53</v>
      </c>
      <c r="B40">
        <v>5.5110640000000002</v>
      </c>
      <c r="C40">
        <v>5.1115779999999997</v>
      </c>
      <c r="D40">
        <v>4.7153</v>
      </c>
      <c r="E40">
        <v>4.4203999999999999</v>
      </c>
      <c r="F40">
        <v>4.2805</v>
      </c>
      <c r="G40">
        <v>4.2005999999999997</v>
      </c>
      <c r="H40">
        <v>4.1856999999999998</v>
      </c>
    </row>
    <row r="41" spans="1:8">
      <c r="A41" t="s">
        <v>52</v>
      </c>
      <c r="B41">
        <v>4.9352790000000004</v>
      </c>
      <c r="C41">
        <v>4.7292329999999998</v>
      </c>
      <c r="D41">
        <v>4.7206999999999999</v>
      </c>
      <c r="E41">
        <v>4.6458000000000004</v>
      </c>
      <c r="F41">
        <v>4.6058000000000003</v>
      </c>
      <c r="G41">
        <v>4.8459000000000003</v>
      </c>
      <c r="H41">
        <v>4.6310000000000002</v>
      </c>
    </row>
    <row r="42" spans="1:8">
      <c r="A42" t="s">
        <v>51</v>
      </c>
      <c r="B42">
        <v>4.736669</v>
      </c>
      <c r="C42">
        <v>4.7616779999999999</v>
      </c>
      <c r="D42">
        <v>4.7752999999999997</v>
      </c>
      <c r="E42">
        <v>4.8403999999999998</v>
      </c>
      <c r="F42">
        <v>5.0404999999999998</v>
      </c>
      <c r="G42">
        <v>5.0606</v>
      </c>
      <c r="H42">
        <v>5.1433999999999997</v>
      </c>
    </row>
    <row r="43" spans="1:8">
      <c r="A43" t="s">
        <v>50</v>
      </c>
      <c r="B43">
        <v>4.7553239999999999</v>
      </c>
      <c r="C43">
        <v>5.0386329999999999</v>
      </c>
      <c r="D43">
        <v>5.1703000000000001</v>
      </c>
      <c r="E43">
        <v>5.4603999999999999</v>
      </c>
      <c r="F43">
        <v>5.4954999999999998</v>
      </c>
      <c r="G43">
        <v>5.6333000000000002</v>
      </c>
      <c r="H43">
        <v>5.7534000000000001</v>
      </c>
    </row>
    <row r="44" spans="1:8">
      <c r="A44" t="s">
        <v>49</v>
      </c>
      <c r="B44">
        <v>5.098535</v>
      </c>
      <c r="C44">
        <v>5.333844</v>
      </c>
      <c r="D44">
        <v>5.6307</v>
      </c>
      <c r="E44">
        <v>5.5358000000000001</v>
      </c>
      <c r="F44">
        <v>5.6635</v>
      </c>
      <c r="G44">
        <v>5.7736000000000001</v>
      </c>
      <c r="H44">
        <v>5.8437000000000001</v>
      </c>
    </row>
    <row r="45" spans="1:8">
      <c r="A45" t="s">
        <v>48</v>
      </c>
      <c r="B45">
        <v>5.3350070000000001</v>
      </c>
      <c r="C45">
        <v>5.6763219999999999</v>
      </c>
      <c r="D45">
        <v>5.931</v>
      </c>
      <c r="E45">
        <v>6.2088000000000001</v>
      </c>
      <c r="F45">
        <v>6.3838999999999997</v>
      </c>
      <c r="G45">
        <v>6.4790000000000001</v>
      </c>
      <c r="H45">
        <v>6.5490000000000004</v>
      </c>
    </row>
    <row r="46" spans="1:8">
      <c r="A46" t="s">
        <v>47</v>
      </c>
      <c r="B46">
        <v>5.6818350000000004</v>
      </c>
      <c r="C46">
        <v>6.1331670000000003</v>
      </c>
      <c r="D46">
        <v>6.4187000000000003</v>
      </c>
      <c r="E46">
        <v>6.6738</v>
      </c>
      <c r="F46">
        <v>6.7638999999999996</v>
      </c>
      <c r="G46">
        <v>6.8890000000000002</v>
      </c>
      <c r="H46">
        <v>6.9240000000000004</v>
      </c>
    </row>
    <row r="47" spans="1:8">
      <c r="A47" t="s">
        <v>46</v>
      </c>
      <c r="B47">
        <v>6.2616100000000001</v>
      </c>
      <c r="C47">
        <v>6.5567890000000002</v>
      </c>
      <c r="D47">
        <v>6.6986999999999997</v>
      </c>
      <c r="E47">
        <v>6.7587999999999999</v>
      </c>
      <c r="F47">
        <v>6.8089000000000004</v>
      </c>
      <c r="G47">
        <v>6.7939999999999996</v>
      </c>
      <c r="H47">
        <v>6.7640000000000002</v>
      </c>
    </row>
    <row r="48" spans="1:8">
      <c r="A48" t="s">
        <v>45</v>
      </c>
      <c r="B48">
        <v>6.5157499999999997</v>
      </c>
      <c r="C48">
        <v>6.4700220000000002</v>
      </c>
      <c r="D48">
        <v>6.4036999999999997</v>
      </c>
      <c r="E48">
        <v>6.2737999999999996</v>
      </c>
      <c r="F48">
        <v>6.1889000000000003</v>
      </c>
      <c r="G48">
        <v>6.1390000000000002</v>
      </c>
      <c r="H48">
        <v>6.0890000000000004</v>
      </c>
    </row>
    <row r="49" spans="1:8">
      <c r="A49" t="s">
        <v>44</v>
      </c>
      <c r="B49">
        <v>6.49329</v>
      </c>
      <c r="C49">
        <v>6.1562000000000001</v>
      </c>
      <c r="D49">
        <v>5.6536999999999997</v>
      </c>
      <c r="E49">
        <v>5.3188000000000004</v>
      </c>
      <c r="F49">
        <v>5.1388999999999996</v>
      </c>
      <c r="G49">
        <v>5.1139999999999999</v>
      </c>
      <c r="H49">
        <v>5.1790000000000003</v>
      </c>
    </row>
    <row r="50" spans="1:8">
      <c r="A50" t="s">
        <v>43</v>
      </c>
      <c r="B50">
        <v>5.577852</v>
      </c>
      <c r="C50">
        <v>4.6801219999999999</v>
      </c>
      <c r="D50">
        <v>4.1737000000000002</v>
      </c>
      <c r="E50">
        <v>4.0438000000000001</v>
      </c>
      <c r="F50">
        <v>4.0689000000000002</v>
      </c>
      <c r="G50">
        <v>4.2190000000000003</v>
      </c>
      <c r="H50">
        <v>4.4340000000000002</v>
      </c>
    </row>
    <row r="51" spans="1:8">
      <c r="A51" t="s">
        <v>42</v>
      </c>
      <c r="B51">
        <v>4.3503670000000003</v>
      </c>
      <c r="C51">
        <v>3.6937440000000001</v>
      </c>
      <c r="D51">
        <v>3.5787</v>
      </c>
      <c r="E51">
        <v>3.8237999999999999</v>
      </c>
      <c r="F51">
        <v>4.2039</v>
      </c>
      <c r="G51">
        <v>4.569</v>
      </c>
      <c r="H51">
        <v>4.859</v>
      </c>
    </row>
    <row r="52" spans="1:8">
      <c r="A52" t="s">
        <v>41</v>
      </c>
      <c r="B52">
        <v>3.5550030000000001</v>
      </c>
      <c r="C52">
        <v>2.4203109999999999</v>
      </c>
      <c r="D52">
        <v>2.1236999999999999</v>
      </c>
      <c r="E52">
        <v>2.3088000000000002</v>
      </c>
      <c r="F52">
        <v>2.5939000000000001</v>
      </c>
      <c r="G52">
        <v>2.9990000000000001</v>
      </c>
      <c r="H52">
        <v>3.3540000000000001</v>
      </c>
    </row>
    <row r="53" spans="1:8">
      <c r="A53" t="s">
        <v>40</v>
      </c>
      <c r="B53">
        <v>2.145305</v>
      </c>
      <c r="C53">
        <v>1.6963440000000001</v>
      </c>
      <c r="D53">
        <v>1.7397</v>
      </c>
      <c r="E53">
        <v>2.0748000000000002</v>
      </c>
      <c r="F53">
        <v>2.6349</v>
      </c>
      <c r="G53">
        <v>3.2299000000000002</v>
      </c>
      <c r="H53">
        <v>3.9550000000000001</v>
      </c>
    </row>
    <row r="54" spans="1:8">
      <c r="A54" t="s">
        <v>39</v>
      </c>
      <c r="B54">
        <v>1.7428049999999999</v>
      </c>
      <c r="C54">
        <v>1.8578889999999999</v>
      </c>
      <c r="D54">
        <v>2.2934000000000001</v>
      </c>
      <c r="E54">
        <v>2.9984999999999999</v>
      </c>
      <c r="F54">
        <v>3.5185</v>
      </c>
      <c r="G54">
        <v>4.1886000000000001</v>
      </c>
      <c r="H54">
        <v>4.6387</v>
      </c>
    </row>
    <row r="55" spans="1:8">
      <c r="A55" t="s">
        <v>38</v>
      </c>
      <c r="B55">
        <v>1.751244</v>
      </c>
      <c r="C55">
        <v>1.7268110000000001</v>
      </c>
      <c r="D55">
        <v>1.7186999999999999</v>
      </c>
      <c r="E55">
        <v>1.9037999999999999</v>
      </c>
      <c r="F55">
        <v>2.4588999999999999</v>
      </c>
      <c r="G55">
        <v>3.0590000000000002</v>
      </c>
      <c r="H55">
        <v>3.6040000000000001</v>
      </c>
    </row>
    <row r="56" spans="1:8">
      <c r="A56" t="s">
        <v>37</v>
      </c>
      <c r="B56">
        <v>1.728192</v>
      </c>
      <c r="C56">
        <v>1.524289</v>
      </c>
      <c r="D56">
        <v>1.3347</v>
      </c>
      <c r="E56">
        <v>1.3198000000000001</v>
      </c>
      <c r="F56">
        <v>1.4499</v>
      </c>
      <c r="G56">
        <v>1.7349000000000001</v>
      </c>
      <c r="H56">
        <v>2.085</v>
      </c>
    </row>
    <row r="57" spans="1:8">
      <c r="A57" t="s">
        <v>36</v>
      </c>
      <c r="B57">
        <v>1.448215</v>
      </c>
      <c r="C57">
        <v>1.1936</v>
      </c>
      <c r="D57">
        <v>1.165</v>
      </c>
      <c r="E57">
        <v>1.1800999999999999</v>
      </c>
      <c r="F57">
        <v>1.3102</v>
      </c>
      <c r="G57">
        <v>1.5303</v>
      </c>
      <c r="H57">
        <v>1.8404</v>
      </c>
    </row>
    <row r="58" spans="1:8">
      <c r="A58" t="s">
        <v>35</v>
      </c>
      <c r="B58">
        <v>1.2328250000000001</v>
      </c>
      <c r="C58">
        <v>1.1054999999999999</v>
      </c>
      <c r="D58">
        <v>0.99470000000000003</v>
      </c>
      <c r="E58">
        <v>1.0047999999999999</v>
      </c>
      <c r="F58">
        <v>1.1598999999999999</v>
      </c>
      <c r="G58">
        <v>1.4049</v>
      </c>
      <c r="H58">
        <v>1.72</v>
      </c>
    </row>
    <row r="59" spans="1:8">
      <c r="A59" t="s">
        <v>34</v>
      </c>
      <c r="B59">
        <v>1.219438</v>
      </c>
      <c r="C59">
        <v>0.9580111</v>
      </c>
      <c r="D59">
        <v>0.91969999999999996</v>
      </c>
      <c r="E59">
        <v>0.93979999999999997</v>
      </c>
      <c r="F59">
        <v>1.0199</v>
      </c>
      <c r="G59">
        <v>1.1798999999999999</v>
      </c>
      <c r="H59">
        <v>1.39</v>
      </c>
    </row>
    <row r="60" spans="1:8">
      <c r="A60" t="s">
        <v>33</v>
      </c>
      <c r="B60">
        <v>1.001109</v>
      </c>
      <c r="C60">
        <v>0.97932220000000003</v>
      </c>
      <c r="D60">
        <v>0.98</v>
      </c>
      <c r="E60">
        <v>0.98009999999999997</v>
      </c>
      <c r="F60">
        <v>1.1152</v>
      </c>
      <c r="G60">
        <v>1.3803000000000001</v>
      </c>
      <c r="H60">
        <v>1.7354000000000001</v>
      </c>
    </row>
    <row r="61" spans="1:8">
      <c r="A61" t="s">
        <v>32</v>
      </c>
      <c r="B61">
        <v>1.0021439999999999</v>
      </c>
      <c r="C61">
        <v>1.0006889999999999</v>
      </c>
      <c r="D61">
        <v>1.0703</v>
      </c>
      <c r="E61">
        <v>1.2454000000000001</v>
      </c>
      <c r="F61">
        <v>1.5405</v>
      </c>
      <c r="G61">
        <v>1.9156</v>
      </c>
      <c r="H61">
        <v>2.2957000000000001</v>
      </c>
    </row>
    <row r="62" spans="1:8">
      <c r="A62" t="s">
        <v>31</v>
      </c>
      <c r="B62">
        <v>0.99618870000000004</v>
      </c>
      <c r="C62">
        <v>0.9850333</v>
      </c>
      <c r="D62">
        <v>1.0197000000000001</v>
      </c>
      <c r="E62">
        <v>1.1404000000000001</v>
      </c>
      <c r="F62">
        <v>1.3554999999999999</v>
      </c>
      <c r="G62">
        <v>1.6206</v>
      </c>
      <c r="H62">
        <v>1.9307000000000001</v>
      </c>
    </row>
    <row r="63" spans="1:8">
      <c r="A63" t="s">
        <v>30</v>
      </c>
      <c r="B63">
        <v>1.0061599999999999</v>
      </c>
      <c r="C63">
        <v>1.438067</v>
      </c>
      <c r="D63">
        <v>1.9646999999999999</v>
      </c>
      <c r="E63">
        <v>2.3304</v>
      </c>
      <c r="F63">
        <v>2.7555000000000001</v>
      </c>
      <c r="G63">
        <v>3.1255999999999999</v>
      </c>
      <c r="H63">
        <v>3.4234</v>
      </c>
    </row>
    <row r="64" spans="1:8">
      <c r="A64" t="s">
        <v>29</v>
      </c>
      <c r="B64">
        <v>1.4187689999999999</v>
      </c>
      <c r="C64">
        <v>1.8765000000000001</v>
      </c>
      <c r="D64">
        <v>2.2054</v>
      </c>
      <c r="E64">
        <v>2.3757999999999999</v>
      </c>
      <c r="F64">
        <v>2.5657999999999999</v>
      </c>
      <c r="G64">
        <v>2.7635999999999998</v>
      </c>
      <c r="H64">
        <v>2.9737</v>
      </c>
    </row>
    <row r="65" spans="1:8">
      <c r="A65" t="s">
        <v>28</v>
      </c>
      <c r="B65">
        <v>1.9437439999999999</v>
      </c>
      <c r="C65">
        <v>2.4152670000000001</v>
      </c>
      <c r="D65">
        <v>2.8454000000000002</v>
      </c>
      <c r="E65">
        <v>2.9910999999999999</v>
      </c>
      <c r="F65">
        <v>3.1739000000000002</v>
      </c>
      <c r="G65">
        <v>3.3140000000000001</v>
      </c>
      <c r="H65">
        <v>3.4013</v>
      </c>
    </row>
    <row r="66" spans="1:8">
      <c r="A66" t="s">
        <v>27</v>
      </c>
      <c r="B66">
        <v>2.449605</v>
      </c>
      <c r="C66">
        <v>2.9300329999999999</v>
      </c>
      <c r="D66">
        <v>3.4497</v>
      </c>
      <c r="E66">
        <v>3.7885</v>
      </c>
      <c r="F66">
        <v>4.0185000000000004</v>
      </c>
      <c r="G66">
        <v>4.1359000000000004</v>
      </c>
      <c r="H66">
        <v>4.2137000000000002</v>
      </c>
    </row>
    <row r="67" spans="1:8">
      <c r="A67" t="s">
        <v>26</v>
      </c>
      <c r="B67">
        <v>2.934453</v>
      </c>
      <c r="C67">
        <v>3.3980670000000002</v>
      </c>
      <c r="D67">
        <v>3.7147000000000001</v>
      </c>
      <c r="E67">
        <v>3.7835000000000001</v>
      </c>
      <c r="F67">
        <v>3.7757999999999998</v>
      </c>
      <c r="G67">
        <v>3.7585999999999999</v>
      </c>
      <c r="H67">
        <v>3.7437</v>
      </c>
    </row>
    <row r="68" spans="1:8">
      <c r="A68" t="s">
        <v>25</v>
      </c>
      <c r="B68">
        <v>3.4432800000000001</v>
      </c>
      <c r="C68">
        <v>3.938167</v>
      </c>
      <c r="D68">
        <v>4.2904</v>
      </c>
      <c r="E68">
        <v>4.3661000000000003</v>
      </c>
      <c r="F68">
        <v>4.3888999999999996</v>
      </c>
      <c r="G68">
        <v>4.3689999999999998</v>
      </c>
      <c r="H68">
        <v>4.3339999999999996</v>
      </c>
    </row>
    <row r="69" spans="1:8">
      <c r="A69" t="s">
        <v>24</v>
      </c>
      <c r="B69">
        <v>3.9789479999999999</v>
      </c>
      <c r="C69">
        <v>4.3933</v>
      </c>
      <c r="D69">
        <v>4.6449999999999996</v>
      </c>
      <c r="E69">
        <v>4.6588000000000003</v>
      </c>
      <c r="F69">
        <v>4.6238999999999999</v>
      </c>
      <c r="G69">
        <v>4.5490000000000004</v>
      </c>
      <c r="H69">
        <v>4.4740000000000002</v>
      </c>
    </row>
    <row r="70" spans="1:8">
      <c r="A70" t="s">
        <v>23</v>
      </c>
      <c r="B70">
        <v>4.4460949999999997</v>
      </c>
      <c r="C70">
        <v>4.8683670000000001</v>
      </c>
      <c r="D70">
        <v>5.0697000000000001</v>
      </c>
      <c r="E70">
        <v>5.0880999999999998</v>
      </c>
      <c r="F70">
        <v>5.0518999999999998</v>
      </c>
      <c r="G70">
        <v>4.9756999999999998</v>
      </c>
      <c r="H70">
        <v>4.9051</v>
      </c>
    </row>
    <row r="71" spans="1:8">
      <c r="A71" t="s">
        <v>22</v>
      </c>
      <c r="B71">
        <v>4.9237080000000004</v>
      </c>
      <c r="C71">
        <v>5.3237670000000001</v>
      </c>
      <c r="D71">
        <v>5.4297000000000004</v>
      </c>
      <c r="E71">
        <v>5.4017999999999997</v>
      </c>
      <c r="F71">
        <v>5.3516000000000004</v>
      </c>
      <c r="G71">
        <v>5.2769000000000004</v>
      </c>
      <c r="H71">
        <v>5.2069000000000001</v>
      </c>
    </row>
    <row r="72" spans="1:8">
      <c r="A72" t="s">
        <v>21</v>
      </c>
      <c r="B72">
        <v>5.2423159999999998</v>
      </c>
      <c r="C72">
        <v>5.2211670000000003</v>
      </c>
      <c r="D72">
        <v>5.125</v>
      </c>
      <c r="E72">
        <v>4.9973999999999998</v>
      </c>
      <c r="F72">
        <v>4.8072999999999997</v>
      </c>
      <c r="G72">
        <v>4.6364000000000001</v>
      </c>
      <c r="H72">
        <v>4.5225</v>
      </c>
    </row>
    <row r="73" spans="1:8">
      <c r="A73" t="s">
        <v>20</v>
      </c>
      <c r="B73">
        <v>5.2383709999999999</v>
      </c>
      <c r="C73">
        <v>5.2196340000000001</v>
      </c>
      <c r="D73">
        <v>5.1346999999999996</v>
      </c>
      <c r="E73">
        <v>5.0556999999999999</v>
      </c>
      <c r="F73">
        <v>4.8804999999999996</v>
      </c>
      <c r="G73">
        <v>4.7130000000000001</v>
      </c>
      <c r="H73">
        <v>4.6215999999999999</v>
      </c>
    </row>
    <row r="74" spans="1:8">
      <c r="A74" t="s">
        <v>19</v>
      </c>
      <c r="B74">
        <v>5.2426789999999999</v>
      </c>
      <c r="C74">
        <v>5.2164000000000001</v>
      </c>
      <c r="D74">
        <v>5.0743999999999998</v>
      </c>
      <c r="E74">
        <v>4.907</v>
      </c>
      <c r="F74">
        <v>4.6681999999999997</v>
      </c>
      <c r="G74">
        <v>4.4930000000000003</v>
      </c>
      <c r="H74">
        <v>4.3944000000000001</v>
      </c>
    </row>
    <row r="75" spans="1:8">
      <c r="A75" t="s">
        <v>18</v>
      </c>
      <c r="B75">
        <v>5.243633</v>
      </c>
      <c r="C75">
        <v>5.2210660000000004</v>
      </c>
      <c r="D75">
        <v>5.1593999999999998</v>
      </c>
      <c r="E75">
        <v>5.1105999999999998</v>
      </c>
      <c r="F75">
        <v>5.0072999999999999</v>
      </c>
      <c r="G75">
        <v>4.9431000000000003</v>
      </c>
      <c r="H75">
        <v>4.9231999999999996</v>
      </c>
    </row>
    <row r="76" spans="1:8">
      <c r="A76" t="s">
        <v>17</v>
      </c>
      <c r="B76">
        <v>5.0946530000000001</v>
      </c>
      <c r="C76">
        <v>4.5358669999999996</v>
      </c>
      <c r="D76">
        <v>4.2194000000000003</v>
      </c>
      <c r="E76">
        <v>4.1634000000000002</v>
      </c>
      <c r="F76">
        <v>4.0683999999999996</v>
      </c>
      <c r="G76">
        <v>3.9573</v>
      </c>
      <c r="H76">
        <v>3.9857</v>
      </c>
    </row>
    <row r="77" spans="1:8">
      <c r="A77" t="s">
        <v>16</v>
      </c>
      <c r="B77">
        <v>4.4862000000000002</v>
      </c>
      <c r="C77">
        <v>4.0183999999999997</v>
      </c>
      <c r="D77">
        <v>3.65</v>
      </c>
      <c r="E77">
        <v>3.3302999999999998</v>
      </c>
      <c r="F77">
        <v>3.1198000000000001</v>
      </c>
      <c r="G77">
        <v>2.9529999999999998</v>
      </c>
      <c r="H77">
        <v>2.9668999999999999</v>
      </c>
    </row>
    <row r="78" spans="1:8">
      <c r="A78" t="s">
        <v>15</v>
      </c>
      <c r="B78">
        <v>3.2216109999999998</v>
      </c>
      <c r="C78">
        <v>1.9400329999999999</v>
      </c>
      <c r="D78">
        <v>1.6847000000000001</v>
      </c>
      <c r="E78">
        <v>1.6515</v>
      </c>
      <c r="F78">
        <v>1.6943999999999999</v>
      </c>
      <c r="G78">
        <v>1.7538</v>
      </c>
      <c r="H78">
        <v>1.9887999999999999</v>
      </c>
    </row>
    <row r="79" spans="1:8">
      <c r="A79" t="s">
        <v>14</v>
      </c>
      <c r="B79">
        <v>2.0703230000000001</v>
      </c>
      <c r="C79">
        <v>2.0464000000000002</v>
      </c>
      <c r="D79">
        <v>2.2797000000000001</v>
      </c>
      <c r="E79">
        <v>2.4359000000000002</v>
      </c>
      <c r="F79">
        <v>2.6917</v>
      </c>
      <c r="G79">
        <v>2.9397000000000002</v>
      </c>
      <c r="H79">
        <v>3.2303000000000002</v>
      </c>
    </row>
    <row r="80" spans="1:8">
      <c r="A80" t="s">
        <v>13</v>
      </c>
      <c r="B80">
        <v>1.9803280000000001</v>
      </c>
      <c r="C80">
        <v>1.6798329999999999</v>
      </c>
      <c r="D80">
        <v>1.6254</v>
      </c>
      <c r="E80">
        <v>1.8425</v>
      </c>
      <c r="F80">
        <v>2.0912999999999999</v>
      </c>
      <c r="G80">
        <v>2.1890999999999998</v>
      </c>
      <c r="H80">
        <v>2.6743000000000001</v>
      </c>
    </row>
    <row r="81" spans="1:8">
      <c r="A81" t="s">
        <v>12</v>
      </c>
      <c r="B81">
        <v>0.6463797</v>
      </c>
      <c r="C81">
        <v>0.18859999999999999</v>
      </c>
      <c r="D81">
        <v>0.22040000000000001</v>
      </c>
      <c r="E81">
        <v>0.44159999999999999</v>
      </c>
      <c r="F81">
        <v>0.50460000000000005</v>
      </c>
      <c r="G81">
        <v>0.66139999999999999</v>
      </c>
      <c r="H81">
        <v>0.8236</v>
      </c>
    </row>
    <row r="82" spans="1:8">
      <c r="A82" t="s">
        <v>11</v>
      </c>
      <c r="B82">
        <v>0.19205079999999999</v>
      </c>
      <c r="C82">
        <v>0.20336670000000001</v>
      </c>
      <c r="D82">
        <v>0.23469999999999999</v>
      </c>
      <c r="E82">
        <v>0.21690000000000001</v>
      </c>
      <c r="F82">
        <v>0.49430000000000002</v>
      </c>
      <c r="G82">
        <v>0.58179999999999998</v>
      </c>
      <c r="H82">
        <v>0.77590000000000003</v>
      </c>
    </row>
    <row r="83" spans="1:8">
      <c r="A83" t="s">
        <v>10</v>
      </c>
      <c r="B83">
        <v>0.18120790000000001</v>
      </c>
      <c r="C83">
        <v>0.2014</v>
      </c>
      <c r="D83">
        <v>0.26469999999999999</v>
      </c>
      <c r="E83">
        <v>0.4405</v>
      </c>
      <c r="F83">
        <v>0.71419999999999995</v>
      </c>
      <c r="G83">
        <v>1.0522</v>
      </c>
      <c r="H83">
        <v>1.4029</v>
      </c>
    </row>
    <row r="84" spans="1:8">
      <c r="A84" t="s">
        <v>9</v>
      </c>
      <c r="B84">
        <v>0.16171250000000001</v>
      </c>
      <c r="C84">
        <v>0.14316670000000001</v>
      </c>
      <c r="D84">
        <v>0.22040000000000001</v>
      </c>
      <c r="E84">
        <v>0.37030000000000002</v>
      </c>
      <c r="F84">
        <v>0.67810000000000004</v>
      </c>
      <c r="G84">
        <v>1.0314000000000001</v>
      </c>
      <c r="H84">
        <v>1.3716999999999999</v>
      </c>
    </row>
    <row r="85" spans="1:8">
      <c r="A85" t="s">
        <v>8</v>
      </c>
      <c r="B85">
        <v>0.12316829999999999</v>
      </c>
      <c r="C85">
        <v>0.14193330000000001</v>
      </c>
      <c r="D85">
        <v>0.23039999999999999</v>
      </c>
      <c r="E85">
        <v>0.46100000000000002</v>
      </c>
      <c r="F85">
        <v>0.79949999999999999</v>
      </c>
      <c r="G85">
        <v>1.1897</v>
      </c>
      <c r="H85">
        <v>1.5401</v>
      </c>
    </row>
    <row r="86" spans="1:8">
      <c r="A86" t="s">
        <v>7</v>
      </c>
      <c r="B86">
        <v>0.1334032</v>
      </c>
      <c r="C86">
        <v>0.18003330000000001</v>
      </c>
      <c r="D86">
        <v>0.2097</v>
      </c>
      <c r="E86">
        <v>0.32740000000000002</v>
      </c>
      <c r="F86">
        <v>0.5575</v>
      </c>
      <c r="G86">
        <v>0.86970000000000003</v>
      </c>
      <c r="H86">
        <v>1.1986000000000001</v>
      </c>
    </row>
    <row r="87" spans="1:8">
      <c r="A87" t="s">
        <v>6</v>
      </c>
      <c r="B87">
        <v>0.19570309999999999</v>
      </c>
      <c r="C87">
        <v>0.1830667</v>
      </c>
      <c r="D87">
        <v>0.1797</v>
      </c>
      <c r="E87">
        <v>0.2485</v>
      </c>
      <c r="F87">
        <v>0.32519999999999999</v>
      </c>
      <c r="G87">
        <v>0.4143</v>
      </c>
      <c r="H87">
        <v>0.53569999999999995</v>
      </c>
    </row>
    <row r="88" spans="1:8">
      <c r="A88" t="s">
        <v>5</v>
      </c>
      <c r="B88">
        <v>0.18078150000000001</v>
      </c>
      <c r="C88">
        <v>0.16483329999999999</v>
      </c>
      <c r="D88">
        <v>0.12540000000000001</v>
      </c>
      <c r="E88">
        <v>0.1321</v>
      </c>
      <c r="F88">
        <v>0.13750000000000001</v>
      </c>
      <c r="G88">
        <v>0.18260000000000001</v>
      </c>
      <c r="H88">
        <v>0.24410000000000001</v>
      </c>
    </row>
    <row r="89" spans="1:8">
      <c r="A89" t="s">
        <v>4</v>
      </c>
      <c r="B89">
        <v>0.1824308</v>
      </c>
      <c r="C89">
        <v>0.1636</v>
      </c>
      <c r="D89">
        <v>0.13539999999999999</v>
      </c>
      <c r="E89">
        <v>0.14549999999999999</v>
      </c>
      <c r="F89">
        <v>0.16750000000000001</v>
      </c>
      <c r="G89">
        <v>0.30320000000000003</v>
      </c>
      <c r="H89">
        <v>0.46339999999999998</v>
      </c>
    </row>
    <row r="90" spans="1:8">
      <c r="A90" t="s">
        <v>3</v>
      </c>
      <c r="B90">
        <v>0.1538129</v>
      </c>
      <c r="C90">
        <v>0.1067</v>
      </c>
      <c r="D90">
        <v>0.1197</v>
      </c>
      <c r="E90">
        <v>0.1857</v>
      </c>
      <c r="F90">
        <v>0.29020000000000001</v>
      </c>
      <c r="G90">
        <v>0.49890000000000001</v>
      </c>
      <c r="H90">
        <v>0.80559999999999998</v>
      </c>
    </row>
    <row r="91" spans="1:8">
      <c r="A91" t="s">
        <v>2</v>
      </c>
      <c r="B91">
        <v>9.3679700000000005E-2</v>
      </c>
      <c r="C91">
        <v>9.9733299999999997E-2</v>
      </c>
      <c r="D91">
        <v>0.1147</v>
      </c>
      <c r="E91">
        <v>0.11269999999999999</v>
      </c>
      <c r="F91">
        <v>0.12770000000000001</v>
      </c>
      <c r="G91">
        <v>0.2263</v>
      </c>
      <c r="H91">
        <v>0.38269999999999998</v>
      </c>
    </row>
    <row r="92" spans="1:8">
      <c r="A92" t="s">
        <v>1</v>
      </c>
      <c r="B92">
        <v>8.4973900000000005E-2</v>
      </c>
      <c r="C92">
        <v>8.6666699999999999E-2</v>
      </c>
      <c r="D92">
        <v>0.105</v>
      </c>
      <c r="E92">
        <v>0.12470150000000001</v>
      </c>
      <c r="F92">
        <v>0.12462429999999999</v>
      </c>
      <c r="G92">
        <v>0.12970200000000001</v>
      </c>
      <c r="H92">
        <v>0.1249511</v>
      </c>
    </row>
    <row r="93" spans="1:8">
      <c r="A93" t="s">
        <v>0</v>
      </c>
      <c r="B93">
        <v>7.93629E-2</v>
      </c>
      <c r="C93">
        <v>8.5000000000000006E-2</v>
      </c>
      <c r="D93">
        <v>0.105</v>
      </c>
      <c r="E93">
        <v>0.13135440000000001</v>
      </c>
      <c r="F93">
        <v>0.138099</v>
      </c>
      <c r="G93">
        <v>0.17721120000000001</v>
      </c>
      <c r="H93">
        <v>0.17052610000000001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O97"/>
  <sheetViews>
    <sheetView workbookViewId="0">
      <selection activeCell="P7" sqref="P7:V11"/>
    </sheetView>
  </sheetViews>
  <sheetFormatPr defaultRowHeight="15"/>
  <sheetData>
    <row r="1" spans="1:15">
      <c r="B1" s="18" t="s">
        <v>526</v>
      </c>
      <c r="C1" s="18"/>
      <c r="D1" s="18"/>
      <c r="E1" s="18"/>
      <c r="F1" s="18"/>
      <c r="G1" s="18"/>
      <c r="H1" s="18"/>
      <c r="I1" s="18"/>
      <c r="J1" s="18"/>
    </row>
    <row r="2" spans="1:15">
      <c r="B2" s="18" t="s">
        <v>527</v>
      </c>
      <c r="C2" s="18"/>
      <c r="D2" s="18"/>
      <c r="E2" s="18"/>
      <c r="F2" s="18"/>
      <c r="G2" s="18"/>
      <c r="H2" s="18"/>
      <c r="I2" s="18"/>
      <c r="J2" s="18"/>
    </row>
    <row r="3" spans="1:15">
      <c r="B3" s="18" t="s">
        <v>528</v>
      </c>
      <c r="C3" s="18"/>
      <c r="D3" s="18"/>
      <c r="E3" s="18"/>
      <c r="F3" s="18"/>
      <c r="G3" s="18"/>
      <c r="H3" s="18"/>
      <c r="I3" s="18"/>
      <c r="J3" s="18"/>
    </row>
    <row r="4" spans="1:15">
      <c r="B4" s="19" t="s">
        <v>529</v>
      </c>
      <c r="C4" s="19"/>
      <c r="D4" s="19"/>
      <c r="E4" s="19"/>
      <c r="F4" s="19"/>
      <c r="G4" s="19"/>
      <c r="H4" s="19"/>
      <c r="I4" s="19"/>
      <c r="J4" s="19"/>
    </row>
    <row r="5" spans="1:15" ht="75">
      <c r="B5" s="16" t="s">
        <v>164</v>
      </c>
      <c r="C5" s="16" t="s">
        <v>165</v>
      </c>
      <c r="D5" s="16" t="s">
        <v>171</v>
      </c>
      <c r="E5" s="16" t="s">
        <v>172</v>
      </c>
      <c r="F5" s="16" t="s">
        <v>173</v>
      </c>
      <c r="G5" s="16" t="s">
        <v>174</v>
      </c>
      <c r="H5" s="16"/>
      <c r="I5" s="17"/>
      <c r="J5" s="17"/>
    </row>
    <row r="6" spans="1:15">
      <c r="A6" t="s">
        <v>99</v>
      </c>
      <c r="B6" s="17" t="s">
        <v>129</v>
      </c>
      <c r="C6" s="17" t="s">
        <v>123</v>
      </c>
      <c r="D6" s="17" t="s">
        <v>124</v>
      </c>
      <c r="E6" s="17" t="s">
        <v>125</v>
      </c>
      <c r="F6" s="17" t="s">
        <v>126</v>
      </c>
      <c r="G6" s="17" t="s">
        <v>127</v>
      </c>
      <c r="H6" s="17"/>
      <c r="I6" s="17"/>
      <c r="J6" s="17"/>
      <c r="K6" t="s">
        <v>130</v>
      </c>
      <c r="L6" t="s">
        <v>131</v>
      </c>
      <c r="M6" t="s">
        <v>132</v>
      </c>
      <c r="N6" t="s">
        <v>133</v>
      </c>
      <c r="O6" t="s">
        <v>134</v>
      </c>
    </row>
    <row r="7" spans="1:15">
      <c r="A7" t="str">
        <f>Unemployment!A7</f>
        <v>1989q2</v>
      </c>
      <c r="B7" s="17">
        <v>5.2</v>
      </c>
      <c r="C7" s="17">
        <v>5.0999999999999996</v>
      </c>
      <c r="D7" s="17">
        <v>5</v>
      </c>
      <c r="E7" s="17">
        <v>4.9000000000000004</v>
      </c>
      <c r="F7" s="17">
        <v>4.8</v>
      </c>
      <c r="G7" s="17">
        <v>4.8</v>
      </c>
      <c r="H7" s="17"/>
      <c r="I7" s="17"/>
      <c r="J7" s="17"/>
      <c r="K7">
        <f t="shared" ref="K7:K38" si="0">C7-$H7</f>
        <v>5.0999999999999996</v>
      </c>
      <c r="L7">
        <f t="shared" ref="L7:L38" si="1">D7-$H7</f>
        <v>5</v>
      </c>
      <c r="M7">
        <f t="shared" ref="M7:M38" si="2">E7-$H7</f>
        <v>4.9000000000000004</v>
      </c>
      <c r="N7">
        <f t="shared" ref="N7:N38" si="3">F7-$H7</f>
        <v>4.8</v>
      </c>
      <c r="O7">
        <f t="shared" ref="O7:O38" si="4">G7-$H7</f>
        <v>4.8</v>
      </c>
    </row>
    <row r="8" spans="1:15">
      <c r="A8" t="str">
        <f>Unemployment!A8</f>
        <v>1989q3</v>
      </c>
      <c r="B8" s="17">
        <v>6.2</v>
      </c>
      <c r="C8" s="17">
        <v>4.9000000000000004</v>
      </c>
      <c r="D8" s="17">
        <v>4.9000000000000004</v>
      </c>
      <c r="E8" s="17">
        <v>4.7</v>
      </c>
      <c r="F8" s="17">
        <v>4.5999999999999996</v>
      </c>
      <c r="G8" s="17">
        <v>4.5</v>
      </c>
      <c r="H8" s="17"/>
      <c r="I8" s="17"/>
      <c r="J8" s="17"/>
      <c r="K8">
        <f t="shared" si="0"/>
        <v>4.9000000000000004</v>
      </c>
      <c r="L8">
        <f t="shared" si="1"/>
        <v>4.9000000000000004</v>
      </c>
      <c r="M8">
        <f t="shared" si="2"/>
        <v>4.7</v>
      </c>
      <c r="N8">
        <f t="shared" si="3"/>
        <v>4.5999999999999996</v>
      </c>
      <c r="O8">
        <f t="shared" si="4"/>
        <v>4.5</v>
      </c>
    </row>
    <row r="9" spans="1:15">
      <c r="A9" t="str">
        <f>Unemployment!A9</f>
        <v>1989q4</v>
      </c>
      <c r="B9" s="17">
        <v>3.5</v>
      </c>
      <c r="C9" s="17">
        <v>4.4000000000000004</v>
      </c>
      <c r="D9" s="17">
        <v>4.4000000000000004</v>
      </c>
      <c r="E9" s="17">
        <v>4.5</v>
      </c>
      <c r="F9" s="17">
        <v>4.4000000000000004</v>
      </c>
      <c r="G9" s="17">
        <v>4.4000000000000004</v>
      </c>
      <c r="H9" s="17"/>
      <c r="I9" s="17"/>
      <c r="J9" s="17"/>
      <c r="K9">
        <f t="shared" si="0"/>
        <v>4.4000000000000004</v>
      </c>
      <c r="L9">
        <f t="shared" si="1"/>
        <v>4.4000000000000004</v>
      </c>
      <c r="M9">
        <f t="shared" si="2"/>
        <v>4.5</v>
      </c>
      <c r="N9">
        <f t="shared" si="3"/>
        <v>4.4000000000000004</v>
      </c>
      <c r="O9">
        <f t="shared" si="4"/>
        <v>4.4000000000000004</v>
      </c>
    </row>
    <row r="10" spans="1:15">
      <c r="A10" t="str">
        <f>Unemployment!A10</f>
        <v>1990q1</v>
      </c>
      <c r="B10" s="17">
        <v>4.0999999999999996</v>
      </c>
      <c r="C10" s="17">
        <v>4.3</v>
      </c>
      <c r="D10" s="17">
        <v>4.0999999999999996</v>
      </c>
      <c r="E10" s="17">
        <v>4.2</v>
      </c>
      <c r="F10" s="17">
        <v>4.2</v>
      </c>
      <c r="G10" s="17">
        <v>4.2</v>
      </c>
      <c r="H10" s="17"/>
      <c r="I10" s="17"/>
      <c r="J10" s="17"/>
      <c r="K10">
        <f t="shared" si="0"/>
        <v>4.3</v>
      </c>
      <c r="L10">
        <f t="shared" si="1"/>
        <v>4.0999999999999996</v>
      </c>
      <c r="M10">
        <f t="shared" si="2"/>
        <v>4.2</v>
      </c>
      <c r="N10">
        <f t="shared" si="3"/>
        <v>4.2</v>
      </c>
      <c r="O10">
        <f t="shared" si="4"/>
        <v>4.2</v>
      </c>
    </row>
    <row r="11" spans="1:15">
      <c r="A11" t="str">
        <f>Unemployment!A11</f>
        <v>1990q2</v>
      </c>
      <c r="B11" s="17">
        <v>6.3</v>
      </c>
      <c r="C11" s="17">
        <v>3.7</v>
      </c>
      <c r="D11" s="17">
        <v>4.0999999999999996</v>
      </c>
      <c r="E11" s="17">
        <v>4.0999999999999996</v>
      </c>
      <c r="F11" s="17">
        <v>4.3</v>
      </c>
      <c r="G11" s="17">
        <v>4.3</v>
      </c>
      <c r="H11" s="17"/>
      <c r="I11" s="17"/>
      <c r="J11" s="17"/>
      <c r="K11">
        <f t="shared" si="0"/>
        <v>3.7</v>
      </c>
      <c r="L11">
        <f t="shared" si="1"/>
        <v>4.0999999999999996</v>
      </c>
      <c r="M11">
        <f t="shared" si="2"/>
        <v>4.0999999999999996</v>
      </c>
      <c r="N11">
        <f t="shared" si="3"/>
        <v>4.3</v>
      </c>
      <c r="O11">
        <f t="shared" si="4"/>
        <v>4.3</v>
      </c>
    </row>
    <row r="12" spans="1:15">
      <c r="A12" t="str">
        <f>Unemployment!A12</f>
        <v>1990q3</v>
      </c>
      <c r="B12" s="17">
        <v>3.8</v>
      </c>
      <c r="C12" s="17">
        <v>3.8</v>
      </c>
      <c r="D12" s="17">
        <v>4.0999999999999996</v>
      </c>
      <c r="E12" s="17">
        <v>4.5</v>
      </c>
      <c r="F12" s="17">
        <v>4.3</v>
      </c>
      <c r="G12" s="17">
        <v>4.3</v>
      </c>
      <c r="H12" s="17"/>
      <c r="I12" s="17"/>
      <c r="J12" s="17"/>
      <c r="K12">
        <f t="shared" si="0"/>
        <v>3.8</v>
      </c>
      <c r="L12">
        <f t="shared" si="1"/>
        <v>4.0999999999999996</v>
      </c>
      <c r="M12">
        <f t="shared" si="2"/>
        <v>4.5</v>
      </c>
      <c r="N12">
        <f t="shared" si="3"/>
        <v>4.3</v>
      </c>
      <c r="O12">
        <f t="shared" si="4"/>
        <v>4.3</v>
      </c>
    </row>
    <row r="13" spans="1:15">
      <c r="A13" t="str">
        <f>Unemployment!A13</f>
        <v>1990q4</v>
      </c>
      <c r="B13" s="17">
        <v>6.2</v>
      </c>
      <c r="C13" s="17">
        <v>6.9</v>
      </c>
      <c r="D13" s="17">
        <v>5.0999999999999996</v>
      </c>
      <c r="E13" s="17">
        <v>4.3</v>
      </c>
      <c r="F13" s="17">
        <v>4.2</v>
      </c>
      <c r="G13" s="17">
        <v>4.2</v>
      </c>
      <c r="H13" s="17"/>
      <c r="I13" s="17"/>
      <c r="J13" s="17"/>
      <c r="K13">
        <f t="shared" si="0"/>
        <v>6.9</v>
      </c>
      <c r="L13">
        <f t="shared" si="1"/>
        <v>5.0999999999999996</v>
      </c>
      <c r="M13">
        <f t="shared" si="2"/>
        <v>4.3</v>
      </c>
      <c r="N13">
        <f t="shared" si="3"/>
        <v>4.2</v>
      </c>
      <c r="O13">
        <f t="shared" si="4"/>
        <v>4.2</v>
      </c>
    </row>
    <row r="14" spans="1:15">
      <c r="A14" t="str">
        <f>Unemployment!A14</f>
        <v>1991q1</v>
      </c>
      <c r="B14" s="17">
        <v>4.7</v>
      </c>
      <c r="C14" s="17">
        <v>4.5</v>
      </c>
      <c r="D14" s="17">
        <v>4</v>
      </c>
      <c r="E14" s="17">
        <v>3.7</v>
      </c>
      <c r="F14" s="17">
        <v>3.7</v>
      </c>
      <c r="G14" s="17">
        <v>3.8</v>
      </c>
      <c r="H14" s="17"/>
      <c r="I14" s="17"/>
      <c r="J14" s="17"/>
      <c r="K14">
        <f t="shared" si="0"/>
        <v>4.5</v>
      </c>
      <c r="L14">
        <f t="shared" si="1"/>
        <v>4</v>
      </c>
      <c r="M14">
        <f t="shared" si="2"/>
        <v>3.7</v>
      </c>
      <c r="N14">
        <f t="shared" si="3"/>
        <v>3.7</v>
      </c>
      <c r="O14">
        <f t="shared" si="4"/>
        <v>3.8</v>
      </c>
    </row>
    <row r="15" spans="1:15">
      <c r="A15" t="str">
        <f>Unemployment!A15</f>
        <v>1991q2</v>
      </c>
      <c r="B15" s="17">
        <v>4.0999999999999996</v>
      </c>
      <c r="C15" s="17">
        <v>3.7</v>
      </c>
      <c r="D15" s="17">
        <v>3.7</v>
      </c>
      <c r="E15" s="17">
        <v>3.6</v>
      </c>
      <c r="F15" s="17">
        <v>3.7</v>
      </c>
      <c r="G15" s="17">
        <v>3.6</v>
      </c>
      <c r="H15" s="17"/>
      <c r="I15" s="17"/>
      <c r="J15" s="17"/>
      <c r="K15">
        <f t="shared" si="0"/>
        <v>3.7</v>
      </c>
      <c r="L15">
        <f t="shared" si="1"/>
        <v>3.7</v>
      </c>
      <c r="M15">
        <f t="shared" si="2"/>
        <v>3.6</v>
      </c>
      <c r="N15">
        <f t="shared" si="3"/>
        <v>3.7</v>
      </c>
      <c r="O15">
        <f t="shared" si="4"/>
        <v>3.6</v>
      </c>
    </row>
    <row r="16" spans="1:15">
      <c r="A16" t="str">
        <f>Unemployment!A16</f>
        <v>1991q3</v>
      </c>
      <c r="B16" s="17">
        <v>3.7</v>
      </c>
      <c r="C16" s="17">
        <v>3.4</v>
      </c>
      <c r="D16" s="17">
        <v>3.5</v>
      </c>
      <c r="E16" s="17">
        <v>3.7</v>
      </c>
      <c r="F16" s="17">
        <v>3.6</v>
      </c>
      <c r="G16" s="17">
        <v>3.6</v>
      </c>
      <c r="H16" s="17"/>
      <c r="I16" s="17"/>
      <c r="J16" s="17"/>
      <c r="K16">
        <f t="shared" si="0"/>
        <v>3.4</v>
      </c>
      <c r="L16">
        <f t="shared" si="1"/>
        <v>3.5</v>
      </c>
      <c r="M16">
        <f t="shared" si="2"/>
        <v>3.7</v>
      </c>
      <c r="N16">
        <f t="shared" si="3"/>
        <v>3.6</v>
      </c>
      <c r="O16">
        <f t="shared" si="4"/>
        <v>3.6</v>
      </c>
    </row>
    <row r="17" spans="1:15">
      <c r="A17" t="str">
        <f>Unemployment!A17</f>
        <v>1991q4</v>
      </c>
      <c r="B17" s="17">
        <v>3</v>
      </c>
      <c r="C17" s="17">
        <v>3.2</v>
      </c>
      <c r="D17" s="17">
        <v>3.5</v>
      </c>
      <c r="E17" s="17">
        <v>3.5</v>
      </c>
      <c r="F17" s="17">
        <v>3.5</v>
      </c>
      <c r="G17" s="17">
        <v>3.5</v>
      </c>
      <c r="H17" s="17"/>
      <c r="I17" s="17"/>
      <c r="J17" s="17"/>
      <c r="K17">
        <f t="shared" si="0"/>
        <v>3.2</v>
      </c>
      <c r="L17">
        <f t="shared" si="1"/>
        <v>3.5</v>
      </c>
      <c r="M17">
        <f t="shared" si="2"/>
        <v>3.5</v>
      </c>
      <c r="N17">
        <f t="shared" si="3"/>
        <v>3.5</v>
      </c>
      <c r="O17">
        <f t="shared" si="4"/>
        <v>3.5</v>
      </c>
    </row>
    <row r="18" spans="1:15">
      <c r="A18" t="str">
        <f>Unemployment!A18</f>
        <v>1992q1</v>
      </c>
      <c r="B18" s="17">
        <v>3.1</v>
      </c>
      <c r="C18" s="17">
        <v>3.4</v>
      </c>
      <c r="D18" s="17">
        <v>3.4</v>
      </c>
      <c r="E18" s="17">
        <v>3.5</v>
      </c>
      <c r="F18" s="17">
        <v>3.6</v>
      </c>
      <c r="G18" s="17">
        <v>3.8</v>
      </c>
      <c r="H18" s="17"/>
      <c r="I18" s="17"/>
      <c r="J18" s="17"/>
      <c r="K18">
        <f t="shared" si="0"/>
        <v>3.4</v>
      </c>
      <c r="L18">
        <f t="shared" si="1"/>
        <v>3.4</v>
      </c>
      <c r="M18">
        <f t="shared" si="2"/>
        <v>3.5</v>
      </c>
      <c r="N18">
        <f t="shared" si="3"/>
        <v>3.6</v>
      </c>
      <c r="O18">
        <f t="shared" si="4"/>
        <v>3.8</v>
      </c>
    </row>
    <row r="19" spans="1:15">
      <c r="A19" t="str">
        <f>Unemployment!A19</f>
        <v>1992q2</v>
      </c>
      <c r="B19" s="17">
        <v>2.7</v>
      </c>
      <c r="C19" s="17">
        <v>3.1</v>
      </c>
      <c r="D19" s="17">
        <v>3.3</v>
      </c>
      <c r="E19" s="17">
        <v>3.5</v>
      </c>
      <c r="F19" s="17">
        <v>3.5</v>
      </c>
      <c r="G19" s="17">
        <v>3.6</v>
      </c>
      <c r="H19" s="17"/>
      <c r="I19" s="17"/>
      <c r="J19" s="17"/>
      <c r="K19">
        <f t="shared" si="0"/>
        <v>3.1</v>
      </c>
      <c r="L19">
        <f t="shared" si="1"/>
        <v>3.3</v>
      </c>
      <c r="M19">
        <f t="shared" si="2"/>
        <v>3.5</v>
      </c>
      <c r="N19">
        <f t="shared" si="3"/>
        <v>3.5</v>
      </c>
      <c r="O19">
        <f t="shared" si="4"/>
        <v>3.6</v>
      </c>
    </row>
    <row r="20" spans="1:15">
      <c r="A20" t="str">
        <f>Unemployment!A20</f>
        <v>1992q3</v>
      </c>
      <c r="B20" s="17">
        <v>3.3</v>
      </c>
      <c r="C20" s="17">
        <v>3.4</v>
      </c>
      <c r="D20" s="17">
        <v>3.5</v>
      </c>
      <c r="E20" s="17">
        <v>3.5</v>
      </c>
      <c r="F20" s="17">
        <v>3.5</v>
      </c>
      <c r="G20" s="17">
        <v>3.6</v>
      </c>
      <c r="H20" s="17"/>
      <c r="I20" s="17"/>
      <c r="J20" s="17"/>
      <c r="K20">
        <f t="shared" si="0"/>
        <v>3.4</v>
      </c>
      <c r="L20">
        <f t="shared" si="1"/>
        <v>3.5</v>
      </c>
      <c r="M20">
        <f t="shared" si="2"/>
        <v>3.5</v>
      </c>
      <c r="N20">
        <f t="shared" si="3"/>
        <v>3.5</v>
      </c>
      <c r="O20">
        <f t="shared" si="4"/>
        <v>3.6</v>
      </c>
    </row>
    <row r="21" spans="1:15">
      <c r="A21" t="str">
        <f>Unemployment!A21</f>
        <v>1992q4</v>
      </c>
      <c r="B21" s="17">
        <v>2.8</v>
      </c>
      <c r="C21" s="17">
        <v>3.2</v>
      </c>
      <c r="D21" s="17">
        <v>3.2</v>
      </c>
      <c r="E21" s="17">
        <v>3.3</v>
      </c>
      <c r="F21" s="17">
        <v>3.3</v>
      </c>
      <c r="G21" s="17">
        <v>3.4</v>
      </c>
      <c r="H21" s="17"/>
      <c r="I21" s="17"/>
      <c r="J21" s="17"/>
      <c r="K21">
        <f t="shared" si="0"/>
        <v>3.2</v>
      </c>
      <c r="L21">
        <f t="shared" si="1"/>
        <v>3.2</v>
      </c>
      <c r="M21">
        <f t="shared" si="2"/>
        <v>3.3</v>
      </c>
      <c r="N21">
        <f t="shared" si="3"/>
        <v>3.3</v>
      </c>
      <c r="O21">
        <f t="shared" si="4"/>
        <v>3.4</v>
      </c>
    </row>
    <row r="22" spans="1:15">
      <c r="A22" t="str">
        <f>Unemployment!A22</f>
        <v>1993q1</v>
      </c>
      <c r="B22" s="17">
        <v>3.2</v>
      </c>
      <c r="C22" s="17">
        <v>3</v>
      </c>
      <c r="D22" s="17">
        <v>3.2</v>
      </c>
      <c r="E22" s="17">
        <v>3.2</v>
      </c>
      <c r="F22" s="17">
        <v>3.3</v>
      </c>
      <c r="G22" s="17">
        <v>3.4</v>
      </c>
      <c r="H22" s="17"/>
      <c r="I22" s="17"/>
      <c r="J22" s="17"/>
      <c r="K22">
        <f t="shared" si="0"/>
        <v>3</v>
      </c>
      <c r="L22">
        <f t="shared" si="1"/>
        <v>3.2</v>
      </c>
      <c r="M22">
        <f t="shared" si="2"/>
        <v>3.2</v>
      </c>
      <c r="N22">
        <f t="shared" si="3"/>
        <v>3.3</v>
      </c>
      <c r="O22">
        <f t="shared" si="4"/>
        <v>3.4</v>
      </c>
    </row>
    <row r="23" spans="1:15">
      <c r="A23" t="str">
        <f>Unemployment!A23</f>
        <v>1993q2</v>
      </c>
      <c r="B23" s="17">
        <v>3.4</v>
      </c>
      <c r="C23" s="17">
        <v>3.1</v>
      </c>
      <c r="D23" s="17">
        <v>3.1</v>
      </c>
      <c r="E23" s="17">
        <v>3.2</v>
      </c>
      <c r="F23" s="17">
        <v>3.3</v>
      </c>
      <c r="G23" s="17">
        <v>3.4</v>
      </c>
      <c r="H23" s="17"/>
      <c r="I23" s="17"/>
      <c r="J23" s="17"/>
      <c r="K23">
        <f t="shared" si="0"/>
        <v>3.1</v>
      </c>
      <c r="L23">
        <f t="shared" si="1"/>
        <v>3.1</v>
      </c>
      <c r="M23">
        <f t="shared" si="2"/>
        <v>3.2</v>
      </c>
      <c r="N23">
        <f t="shared" si="3"/>
        <v>3.3</v>
      </c>
      <c r="O23">
        <f t="shared" si="4"/>
        <v>3.4</v>
      </c>
    </row>
    <row r="24" spans="1:15">
      <c r="A24" t="str">
        <f>Unemployment!A24</f>
        <v>1993q3</v>
      </c>
      <c r="B24" s="17">
        <v>3.1</v>
      </c>
      <c r="C24" s="17">
        <v>3</v>
      </c>
      <c r="D24" s="17">
        <v>3.2</v>
      </c>
      <c r="E24" s="17">
        <v>3.3</v>
      </c>
      <c r="F24" s="17">
        <v>3.3</v>
      </c>
      <c r="G24" s="17">
        <v>3.5</v>
      </c>
      <c r="H24" s="17"/>
      <c r="I24" s="17"/>
      <c r="J24" s="17"/>
      <c r="K24">
        <f t="shared" si="0"/>
        <v>3</v>
      </c>
      <c r="L24">
        <f t="shared" si="1"/>
        <v>3.2</v>
      </c>
      <c r="M24">
        <f t="shared" si="2"/>
        <v>3.3</v>
      </c>
      <c r="N24">
        <f t="shared" si="3"/>
        <v>3.3</v>
      </c>
      <c r="O24">
        <f t="shared" si="4"/>
        <v>3.5</v>
      </c>
    </row>
    <row r="25" spans="1:15">
      <c r="A25" t="str">
        <f>Unemployment!A25</f>
        <v>1993q4</v>
      </c>
      <c r="B25" s="17">
        <v>2</v>
      </c>
      <c r="C25" s="17">
        <v>3.1</v>
      </c>
      <c r="D25" s="17">
        <v>3.1</v>
      </c>
      <c r="E25" s="17">
        <v>3.2</v>
      </c>
      <c r="F25" s="17">
        <v>3.2</v>
      </c>
      <c r="G25" s="17">
        <v>3.3</v>
      </c>
      <c r="H25" s="17"/>
      <c r="I25" s="17"/>
      <c r="J25" s="17"/>
      <c r="K25">
        <f t="shared" si="0"/>
        <v>3.1</v>
      </c>
      <c r="L25">
        <f t="shared" si="1"/>
        <v>3.1</v>
      </c>
      <c r="M25">
        <f t="shared" si="2"/>
        <v>3.2</v>
      </c>
      <c r="N25">
        <f t="shared" si="3"/>
        <v>3.2</v>
      </c>
      <c r="O25">
        <f t="shared" si="4"/>
        <v>3.3</v>
      </c>
    </row>
    <row r="26" spans="1:15">
      <c r="A26" t="str">
        <f>Unemployment!A26</f>
        <v>1994q1</v>
      </c>
      <c r="B26" s="17">
        <v>2.8</v>
      </c>
      <c r="C26" s="17">
        <v>2.9</v>
      </c>
      <c r="D26" s="17">
        <v>3.3</v>
      </c>
      <c r="E26" s="17">
        <v>3</v>
      </c>
      <c r="F26" s="17">
        <v>3.2</v>
      </c>
      <c r="G26" s="17">
        <v>3.2</v>
      </c>
      <c r="H26" s="17"/>
      <c r="I26" s="17"/>
      <c r="J26" s="17"/>
      <c r="K26">
        <f t="shared" si="0"/>
        <v>2.9</v>
      </c>
      <c r="L26">
        <f t="shared" si="1"/>
        <v>3.3</v>
      </c>
      <c r="M26">
        <f t="shared" si="2"/>
        <v>3</v>
      </c>
      <c r="N26">
        <f t="shared" si="3"/>
        <v>3.2</v>
      </c>
      <c r="O26">
        <f t="shared" si="4"/>
        <v>3.2</v>
      </c>
    </row>
    <row r="27" spans="1:15">
      <c r="A27" t="str">
        <f>Unemployment!A27</f>
        <v>1994q2</v>
      </c>
      <c r="B27" s="17">
        <v>2.5</v>
      </c>
      <c r="C27" s="17">
        <v>3.1</v>
      </c>
      <c r="D27" s="17">
        <v>3.1</v>
      </c>
      <c r="E27" s="17">
        <v>3.3</v>
      </c>
      <c r="F27" s="17">
        <v>3.2</v>
      </c>
      <c r="G27" s="17">
        <v>3.3</v>
      </c>
      <c r="H27" s="17"/>
      <c r="I27" s="17"/>
      <c r="J27" s="17"/>
      <c r="K27">
        <f t="shared" si="0"/>
        <v>3.1</v>
      </c>
      <c r="L27">
        <f t="shared" si="1"/>
        <v>3.1</v>
      </c>
      <c r="M27">
        <f t="shared" si="2"/>
        <v>3.3</v>
      </c>
      <c r="N27">
        <f t="shared" si="3"/>
        <v>3.2</v>
      </c>
      <c r="O27">
        <f t="shared" si="4"/>
        <v>3.3</v>
      </c>
    </row>
    <row r="28" spans="1:15">
      <c r="A28" t="str">
        <f>Unemployment!A28</f>
        <v>1994q3</v>
      </c>
      <c r="B28" s="17">
        <v>2.9</v>
      </c>
      <c r="C28" s="17">
        <v>3.1</v>
      </c>
      <c r="D28" s="17">
        <v>3.3</v>
      </c>
      <c r="E28" s="17">
        <v>3.2</v>
      </c>
      <c r="F28" s="17">
        <v>3.4</v>
      </c>
      <c r="G28" s="17">
        <v>3.4</v>
      </c>
      <c r="H28" s="17"/>
      <c r="I28" s="17"/>
      <c r="J28" s="17"/>
      <c r="K28">
        <f t="shared" si="0"/>
        <v>3.1</v>
      </c>
      <c r="L28">
        <f t="shared" si="1"/>
        <v>3.3</v>
      </c>
      <c r="M28">
        <f t="shared" si="2"/>
        <v>3.2</v>
      </c>
      <c r="N28">
        <f t="shared" si="3"/>
        <v>3.4</v>
      </c>
      <c r="O28">
        <f t="shared" si="4"/>
        <v>3.4</v>
      </c>
    </row>
    <row r="29" spans="1:15">
      <c r="A29" t="str">
        <f>Unemployment!A29</f>
        <v>1994q4</v>
      </c>
      <c r="B29" s="17">
        <v>3.4</v>
      </c>
      <c r="C29" s="17">
        <v>3.3</v>
      </c>
      <c r="D29" s="17">
        <v>3.4</v>
      </c>
      <c r="E29" s="17">
        <v>3.5</v>
      </c>
      <c r="F29" s="17">
        <v>3.5</v>
      </c>
      <c r="G29" s="17">
        <v>3.6</v>
      </c>
      <c r="H29" s="17"/>
      <c r="I29" s="17"/>
      <c r="J29" s="17"/>
      <c r="K29">
        <f t="shared" si="0"/>
        <v>3.3</v>
      </c>
      <c r="L29">
        <f t="shared" si="1"/>
        <v>3.4</v>
      </c>
      <c r="M29">
        <f t="shared" si="2"/>
        <v>3.5</v>
      </c>
      <c r="N29">
        <f t="shared" si="3"/>
        <v>3.5</v>
      </c>
      <c r="O29">
        <f t="shared" si="4"/>
        <v>3.6</v>
      </c>
    </row>
    <row r="30" spans="1:15">
      <c r="A30" t="str">
        <f>Unemployment!A30</f>
        <v>1995q1</v>
      </c>
      <c r="B30" s="17">
        <v>3</v>
      </c>
      <c r="C30" s="17">
        <v>3.5</v>
      </c>
      <c r="D30" s="17">
        <v>3.4</v>
      </c>
      <c r="E30" s="17">
        <v>3.5</v>
      </c>
      <c r="F30" s="17">
        <v>3.5</v>
      </c>
      <c r="G30" s="17">
        <v>3.5</v>
      </c>
      <c r="H30" s="17"/>
      <c r="I30" s="17"/>
      <c r="J30" s="17"/>
      <c r="K30">
        <f t="shared" si="0"/>
        <v>3.5</v>
      </c>
      <c r="L30">
        <f t="shared" si="1"/>
        <v>3.4</v>
      </c>
      <c r="M30">
        <f t="shared" si="2"/>
        <v>3.5</v>
      </c>
      <c r="N30">
        <f t="shared" si="3"/>
        <v>3.5</v>
      </c>
      <c r="O30">
        <f t="shared" si="4"/>
        <v>3.5</v>
      </c>
    </row>
    <row r="31" spans="1:15">
      <c r="A31" t="str">
        <f>Unemployment!A31</f>
        <v>1995q2</v>
      </c>
      <c r="B31" s="17">
        <v>3.3</v>
      </c>
      <c r="C31" s="17">
        <v>3.3</v>
      </c>
      <c r="D31" s="17">
        <v>3.4</v>
      </c>
      <c r="E31" s="17">
        <v>3.6</v>
      </c>
      <c r="F31" s="17">
        <v>3.6</v>
      </c>
      <c r="G31" s="17">
        <v>3.7</v>
      </c>
      <c r="H31" s="17"/>
      <c r="I31" s="17"/>
      <c r="J31" s="17"/>
      <c r="K31">
        <f t="shared" si="0"/>
        <v>3.3</v>
      </c>
      <c r="L31">
        <f t="shared" si="1"/>
        <v>3.4</v>
      </c>
      <c r="M31">
        <f t="shared" si="2"/>
        <v>3.6</v>
      </c>
      <c r="N31">
        <f t="shared" si="3"/>
        <v>3.6</v>
      </c>
      <c r="O31">
        <f t="shared" si="4"/>
        <v>3.7</v>
      </c>
    </row>
    <row r="32" spans="1:15">
      <c r="A32" t="str">
        <f>Unemployment!A32</f>
        <v>1995q3</v>
      </c>
      <c r="B32" s="17">
        <v>3.4</v>
      </c>
      <c r="C32" s="17">
        <v>3.5</v>
      </c>
      <c r="D32" s="17">
        <v>3.5</v>
      </c>
      <c r="E32" s="17">
        <v>3.6</v>
      </c>
      <c r="F32" s="17">
        <v>3.6</v>
      </c>
      <c r="G32" s="17">
        <v>3.5</v>
      </c>
      <c r="H32" s="17"/>
      <c r="I32" s="17"/>
      <c r="J32" s="17"/>
      <c r="K32">
        <f t="shared" si="0"/>
        <v>3.5</v>
      </c>
      <c r="L32">
        <f t="shared" si="1"/>
        <v>3.5</v>
      </c>
      <c r="M32">
        <f t="shared" si="2"/>
        <v>3.6</v>
      </c>
      <c r="N32">
        <f t="shared" si="3"/>
        <v>3.6</v>
      </c>
      <c r="O32">
        <f t="shared" si="4"/>
        <v>3.5</v>
      </c>
    </row>
    <row r="33" spans="1:15">
      <c r="A33" t="str">
        <f>Unemployment!A33</f>
        <v>1995q4</v>
      </c>
      <c r="B33" s="17">
        <v>2.6</v>
      </c>
      <c r="C33" s="17">
        <v>3</v>
      </c>
      <c r="D33" s="17">
        <v>3.1</v>
      </c>
      <c r="E33" s="17">
        <v>3.2</v>
      </c>
      <c r="F33" s="17">
        <v>3.2</v>
      </c>
      <c r="G33" s="17">
        <v>3.2</v>
      </c>
      <c r="H33" s="17"/>
      <c r="I33" s="17"/>
      <c r="J33" s="17"/>
      <c r="K33">
        <f t="shared" si="0"/>
        <v>3</v>
      </c>
      <c r="L33">
        <f t="shared" si="1"/>
        <v>3.1</v>
      </c>
      <c r="M33">
        <f t="shared" si="2"/>
        <v>3.2</v>
      </c>
      <c r="N33">
        <f t="shared" si="3"/>
        <v>3.2</v>
      </c>
      <c r="O33">
        <f t="shared" si="4"/>
        <v>3.2</v>
      </c>
    </row>
    <row r="34" spans="1:15">
      <c r="A34" t="str">
        <f>Unemployment!A34</f>
        <v>1996q1</v>
      </c>
      <c r="B34" s="17">
        <v>2.5</v>
      </c>
      <c r="C34" s="17">
        <v>3</v>
      </c>
      <c r="D34" s="17">
        <v>2.9</v>
      </c>
      <c r="E34" s="17">
        <v>2.9</v>
      </c>
      <c r="F34" s="17">
        <v>2.9</v>
      </c>
      <c r="G34" s="17">
        <v>2.9</v>
      </c>
      <c r="H34" s="17"/>
      <c r="I34" s="17"/>
      <c r="J34" s="17"/>
      <c r="K34">
        <f t="shared" si="0"/>
        <v>3</v>
      </c>
      <c r="L34">
        <f t="shared" si="1"/>
        <v>2.9</v>
      </c>
      <c r="M34">
        <f t="shared" si="2"/>
        <v>2.9</v>
      </c>
      <c r="N34">
        <f t="shared" si="3"/>
        <v>2.9</v>
      </c>
      <c r="O34">
        <f t="shared" si="4"/>
        <v>2.9</v>
      </c>
    </row>
    <row r="35" spans="1:15">
      <c r="A35" t="str">
        <f>Unemployment!A35</f>
        <v>1996q2</v>
      </c>
      <c r="B35" s="17">
        <v>3</v>
      </c>
      <c r="C35" s="17">
        <v>2.9</v>
      </c>
      <c r="D35" s="17">
        <v>2.7</v>
      </c>
      <c r="E35" s="17">
        <v>2.8</v>
      </c>
      <c r="F35" s="17">
        <v>2.9</v>
      </c>
      <c r="G35" s="17">
        <v>2.9</v>
      </c>
      <c r="H35" s="17"/>
      <c r="I35" s="17"/>
      <c r="J35" s="17"/>
      <c r="K35">
        <f t="shared" si="0"/>
        <v>2.9</v>
      </c>
      <c r="L35">
        <f t="shared" si="1"/>
        <v>2.7</v>
      </c>
      <c r="M35">
        <f t="shared" si="2"/>
        <v>2.8</v>
      </c>
      <c r="N35">
        <f t="shared" si="3"/>
        <v>2.9</v>
      </c>
      <c r="O35">
        <f t="shared" si="4"/>
        <v>2.9</v>
      </c>
    </row>
    <row r="36" spans="1:15">
      <c r="A36" t="str">
        <f>Unemployment!A36</f>
        <v>1996q3</v>
      </c>
      <c r="B36" s="17">
        <v>3.7</v>
      </c>
      <c r="C36" s="17">
        <v>2.7</v>
      </c>
      <c r="D36" s="17">
        <v>2.8</v>
      </c>
      <c r="E36" s="17">
        <v>3.1</v>
      </c>
      <c r="F36" s="17">
        <v>3</v>
      </c>
      <c r="G36" s="17">
        <v>3</v>
      </c>
      <c r="H36" s="17"/>
      <c r="I36" s="17"/>
      <c r="J36" s="17"/>
      <c r="K36">
        <f t="shared" si="0"/>
        <v>2.7</v>
      </c>
      <c r="L36">
        <f t="shared" si="1"/>
        <v>2.8</v>
      </c>
      <c r="M36">
        <f t="shared" si="2"/>
        <v>3.1</v>
      </c>
      <c r="N36">
        <f t="shared" si="3"/>
        <v>3</v>
      </c>
      <c r="O36">
        <f t="shared" si="4"/>
        <v>3</v>
      </c>
    </row>
    <row r="37" spans="1:15">
      <c r="A37" t="str">
        <f>Unemployment!A37</f>
        <v>1996q4</v>
      </c>
      <c r="B37" s="17">
        <v>2.6</v>
      </c>
      <c r="C37" s="17">
        <v>2.9</v>
      </c>
      <c r="D37" s="17">
        <v>3</v>
      </c>
      <c r="E37" s="17">
        <v>3</v>
      </c>
      <c r="F37" s="17">
        <v>2.9</v>
      </c>
      <c r="G37" s="17">
        <v>3</v>
      </c>
      <c r="H37" s="17"/>
      <c r="I37" s="17"/>
      <c r="J37" s="17"/>
      <c r="K37">
        <f t="shared" si="0"/>
        <v>2.9</v>
      </c>
      <c r="L37">
        <f t="shared" si="1"/>
        <v>3</v>
      </c>
      <c r="M37">
        <f t="shared" si="2"/>
        <v>3</v>
      </c>
      <c r="N37">
        <f t="shared" si="3"/>
        <v>2.9</v>
      </c>
      <c r="O37">
        <f t="shared" si="4"/>
        <v>3</v>
      </c>
    </row>
    <row r="38" spans="1:15">
      <c r="A38" t="str">
        <f>Unemployment!A38</f>
        <v>1997q1</v>
      </c>
      <c r="B38" s="17">
        <v>3.1</v>
      </c>
      <c r="C38" s="17">
        <v>3</v>
      </c>
      <c r="D38" s="17">
        <v>2.9</v>
      </c>
      <c r="E38" s="17">
        <v>2.9</v>
      </c>
      <c r="F38" s="17">
        <v>2.9</v>
      </c>
      <c r="G38" s="17">
        <v>2.9</v>
      </c>
      <c r="H38" s="17"/>
      <c r="I38" s="17"/>
      <c r="J38" s="17"/>
      <c r="K38">
        <f t="shared" si="0"/>
        <v>3</v>
      </c>
      <c r="L38">
        <f t="shared" si="1"/>
        <v>2.9</v>
      </c>
      <c r="M38">
        <f t="shared" si="2"/>
        <v>2.9</v>
      </c>
      <c r="N38">
        <f t="shared" si="3"/>
        <v>2.9</v>
      </c>
      <c r="O38">
        <f t="shared" si="4"/>
        <v>2.9</v>
      </c>
    </row>
    <row r="39" spans="1:15">
      <c r="A39" t="str">
        <f>Unemployment!A39</f>
        <v>1997q2</v>
      </c>
      <c r="B39" s="17">
        <v>2.6</v>
      </c>
      <c r="C39" s="17">
        <v>2.8</v>
      </c>
      <c r="D39" s="17">
        <v>2.9</v>
      </c>
      <c r="E39" s="17">
        <v>2.9</v>
      </c>
      <c r="F39" s="17">
        <v>3</v>
      </c>
      <c r="G39" s="17">
        <v>2.9</v>
      </c>
      <c r="H39" s="17"/>
      <c r="I39" s="17"/>
      <c r="J39" s="17"/>
      <c r="K39">
        <f t="shared" ref="K39:K70" si="5">C39-$H39</f>
        <v>2.8</v>
      </c>
      <c r="L39">
        <f t="shared" ref="L39:L70" si="6">D39-$H39</f>
        <v>2.9</v>
      </c>
      <c r="M39">
        <f t="shared" ref="M39:M70" si="7">E39-$H39</f>
        <v>2.9</v>
      </c>
      <c r="N39">
        <f t="shared" ref="N39:N70" si="8">F39-$H39</f>
        <v>3</v>
      </c>
      <c r="O39">
        <f t="shared" ref="O39:O70" si="9">G39-$H39</f>
        <v>2.9</v>
      </c>
    </row>
    <row r="40" spans="1:15">
      <c r="A40" t="str">
        <f>Unemployment!A40</f>
        <v>1997q3</v>
      </c>
      <c r="B40" s="17">
        <v>1.8</v>
      </c>
      <c r="C40" s="17">
        <v>2.7</v>
      </c>
      <c r="D40" s="17">
        <v>2.9</v>
      </c>
      <c r="E40" s="17">
        <v>2.9</v>
      </c>
      <c r="F40" s="17">
        <v>2.9</v>
      </c>
      <c r="G40" s="17">
        <v>2.9</v>
      </c>
      <c r="H40" s="17"/>
      <c r="I40" s="17"/>
      <c r="J40" s="17"/>
      <c r="K40">
        <f t="shared" si="5"/>
        <v>2.7</v>
      </c>
      <c r="L40">
        <f t="shared" si="6"/>
        <v>2.9</v>
      </c>
      <c r="M40">
        <f t="shared" si="7"/>
        <v>2.9</v>
      </c>
      <c r="N40">
        <f t="shared" si="8"/>
        <v>2.9</v>
      </c>
      <c r="O40">
        <f t="shared" si="9"/>
        <v>2.9</v>
      </c>
    </row>
    <row r="41" spans="1:15">
      <c r="A41" t="str">
        <f>Unemployment!A41</f>
        <v>1997q4</v>
      </c>
      <c r="B41" s="17">
        <v>2.2000000000000002</v>
      </c>
      <c r="C41" s="17">
        <v>2.7</v>
      </c>
      <c r="D41" s="17">
        <v>2.8</v>
      </c>
      <c r="E41" s="17">
        <v>2.8</v>
      </c>
      <c r="F41" s="17">
        <v>2.9</v>
      </c>
      <c r="G41" s="17">
        <v>2.9</v>
      </c>
      <c r="H41" s="17"/>
      <c r="I41" s="17"/>
      <c r="J41" s="17"/>
      <c r="K41">
        <f t="shared" si="5"/>
        <v>2.7</v>
      </c>
      <c r="L41">
        <f t="shared" si="6"/>
        <v>2.8</v>
      </c>
      <c r="M41">
        <f t="shared" si="7"/>
        <v>2.8</v>
      </c>
      <c r="N41">
        <f t="shared" si="8"/>
        <v>2.9</v>
      </c>
      <c r="O41">
        <f t="shared" si="9"/>
        <v>2.9</v>
      </c>
    </row>
    <row r="42" spans="1:15">
      <c r="A42" t="str">
        <f>Unemployment!A42</f>
        <v>1998q1</v>
      </c>
      <c r="B42" s="17">
        <v>2.1</v>
      </c>
      <c r="C42" s="17">
        <v>2.1</v>
      </c>
      <c r="D42" s="17">
        <v>2.2000000000000002</v>
      </c>
      <c r="E42" s="17">
        <v>2.4</v>
      </c>
      <c r="F42" s="17">
        <v>2.4</v>
      </c>
      <c r="G42" s="17">
        <v>2.5</v>
      </c>
      <c r="H42" s="17"/>
      <c r="I42" s="17"/>
      <c r="J42" s="17"/>
      <c r="K42">
        <f t="shared" si="5"/>
        <v>2.1</v>
      </c>
      <c r="L42">
        <f t="shared" si="6"/>
        <v>2.2000000000000002</v>
      </c>
      <c r="M42">
        <f t="shared" si="7"/>
        <v>2.4</v>
      </c>
      <c r="N42">
        <f t="shared" si="8"/>
        <v>2.4</v>
      </c>
      <c r="O42">
        <f t="shared" si="9"/>
        <v>2.5</v>
      </c>
    </row>
    <row r="43" spans="1:15">
      <c r="A43" t="str">
        <f>Unemployment!A43</f>
        <v>1998q2</v>
      </c>
      <c r="B43" s="17">
        <v>1.3</v>
      </c>
      <c r="C43" s="17">
        <v>2</v>
      </c>
      <c r="D43" s="17">
        <v>2.2000000000000002</v>
      </c>
      <c r="E43" s="17">
        <v>2.2999999999999998</v>
      </c>
      <c r="F43" s="17">
        <v>2.5</v>
      </c>
      <c r="G43" s="17">
        <v>2.6</v>
      </c>
      <c r="H43" s="17"/>
      <c r="I43" s="17"/>
      <c r="J43" s="17"/>
      <c r="K43">
        <f t="shared" si="5"/>
        <v>2</v>
      </c>
      <c r="L43">
        <f t="shared" si="6"/>
        <v>2.2000000000000002</v>
      </c>
      <c r="M43">
        <f t="shared" si="7"/>
        <v>2.2999999999999998</v>
      </c>
      <c r="N43">
        <f t="shared" si="8"/>
        <v>2.5</v>
      </c>
      <c r="O43">
        <f t="shared" si="9"/>
        <v>2.6</v>
      </c>
    </row>
    <row r="44" spans="1:15">
      <c r="A44" t="str">
        <f>Unemployment!A44</f>
        <v>1998q3</v>
      </c>
      <c r="B44" s="17">
        <v>2</v>
      </c>
      <c r="C44" s="17">
        <v>2.2000000000000002</v>
      </c>
      <c r="D44" s="17">
        <v>2.2999999999999998</v>
      </c>
      <c r="E44" s="17">
        <v>2.4</v>
      </c>
      <c r="F44" s="17">
        <v>2.5</v>
      </c>
      <c r="G44" s="17">
        <v>2.6</v>
      </c>
      <c r="H44" s="17"/>
      <c r="I44" s="17"/>
      <c r="J44" s="17"/>
      <c r="K44">
        <f t="shared" si="5"/>
        <v>2.2000000000000002</v>
      </c>
      <c r="L44">
        <f t="shared" si="6"/>
        <v>2.2999999999999998</v>
      </c>
      <c r="M44">
        <f t="shared" si="7"/>
        <v>2.4</v>
      </c>
      <c r="N44">
        <f t="shared" si="8"/>
        <v>2.5</v>
      </c>
      <c r="O44">
        <f t="shared" si="9"/>
        <v>2.6</v>
      </c>
    </row>
    <row r="45" spans="1:15">
      <c r="A45" t="str">
        <f>Unemployment!A45</f>
        <v>1998q4</v>
      </c>
      <c r="B45" s="17">
        <v>1.9</v>
      </c>
      <c r="C45" s="17">
        <v>2.2000000000000002</v>
      </c>
      <c r="D45" s="17">
        <v>2.2000000000000002</v>
      </c>
      <c r="E45" s="17">
        <v>2.2000000000000002</v>
      </c>
      <c r="F45" s="17">
        <v>2.2999999999999998</v>
      </c>
      <c r="G45" s="17">
        <v>2.4</v>
      </c>
      <c r="H45" s="17"/>
      <c r="I45" s="17"/>
      <c r="J45" s="17"/>
      <c r="K45">
        <f t="shared" si="5"/>
        <v>2.2000000000000002</v>
      </c>
      <c r="L45">
        <f t="shared" si="6"/>
        <v>2.2000000000000002</v>
      </c>
      <c r="M45">
        <f t="shared" si="7"/>
        <v>2.2000000000000002</v>
      </c>
      <c r="N45">
        <f t="shared" si="8"/>
        <v>2.2999999999999998</v>
      </c>
      <c r="O45">
        <f t="shared" si="9"/>
        <v>2.4</v>
      </c>
    </row>
    <row r="46" spans="1:15">
      <c r="A46" t="str">
        <f>Unemployment!A46</f>
        <v>1999q1</v>
      </c>
      <c r="B46" s="17">
        <v>2</v>
      </c>
      <c r="C46" s="17">
        <v>1.9</v>
      </c>
      <c r="D46" s="17">
        <v>2</v>
      </c>
      <c r="E46" s="17">
        <v>2.1</v>
      </c>
      <c r="F46" s="17">
        <v>2.2000000000000002</v>
      </c>
      <c r="G46" s="17">
        <v>2.4</v>
      </c>
      <c r="H46" s="17"/>
      <c r="I46" s="17"/>
      <c r="J46" s="17"/>
      <c r="K46">
        <f t="shared" si="5"/>
        <v>1.9</v>
      </c>
      <c r="L46">
        <f t="shared" si="6"/>
        <v>2</v>
      </c>
      <c r="M46">
        <f t="shared" si="7"/>
        <v>2.1</v>
      </c>
      <c r="N46">
        <f t="shared" si="8"/>
        <v>2.2000000000000002</v>
      </c>
      <c r="O46">
        <f t="shared" si="9"/>
        <v>2.4</v>
      </c>
    </row>
    <row r="47" spans="1:15">
      <c r="A47" t="str">
        <f>Unemployment!A47</f>
        <v>1999q2</v>
      </c>
      <c r="B47" s="17">
        <v>1.6</v>
      </c>
      <c r="C47" s="17">
        <v>2.2000000000000002</v>
      </c>
      <c r="D47" s="17">
        <v>2.2000000000000002</v>
      </c>
      <c r="E47" s="17">
        <v>2.2999999999999998</v>
      </c>
      <c r="F47" s="17">
        <v>2.2999999999999998</v>
      </c>
      <c r="G47" s="17">
        <v>2.2999999999999998</v>
      </c>
      <c r="H47" s="17"/>
      <c r="I47" s="17"/>
      <c r="J47" s="17"/>
      <c r="K47">
        <f t="shared" si="5"/>
        <v>2.2000000000000002</v>
      </c>
      <c r="L47">
        <f t="shared" si="6"/>
        <v>2.2000000000000002</v>
      </c>
      <c r="M47">
        <f t="shared" si="7"/>
        <v>2.2999999999999998</v>
      </c>
      <c r="N47">
        <f t="shared" si="8"/>
        <v>2.2999999999999998</v>
      </c>
      <c r="O47">
        <f t="shared" si="9"/>
        <v>2.2999999999999998</v>
      </c>
    </row>
    <row r="48" spans="1:15">
      <c r="A48" t="str">
        <f>Unemployment!A48</f>
        <v>1999q3</v>
      </c>
      <c r="B48" s="17">
        <v>3.6</v>
      </c>
      <c r="C48" s="17">
        <v>2.2000000000000002</v>
      </c>
      <c r="D48" s="17">
        <v>2.2000000000000002</v>
      </c>
      <c r="E48" s="17">
        <v>2.2999999999999998</v>
      </c>
      <c r="F48" s="17">
        <v>2.4</v>
      </c>
      <c r="G48" s="17">
        <v>2.2999999999999998</v>
      </c>
      <c r="H48" s="17"/>
      <c r="I48" s="17"/>
      <c r="J48" s="17"/>
      <c r="K48">
        <f t="shared" si="5"/>
        <v>2.2000000000000002</v>
      </c>
      <c r="L48">
        <f t="shared" si="6"/>
        <v>2.2000000000000002</v>
      </c>
      <c r="M48">
        <f t="shared" si="7"/>
        <v>2.2999999999999998</v>
      </c>
      <c r="N48">
        <f t="shared" si="8"/>
        <v>2.4</v>
      </c>
      <c r="O48">
        <f t="shared" si="9"/>
        <v>2.2999999999999998</v>
      </c>
    </row>
    <row r="49" spans="1:15">
      <c r="A49" t="str">
        <f>Unemployment!A49</f>
        <v>1999q4</v>
      </c>
      <c r="B49" s="17">
        <v>2.4</v>
      </c>
      <c r="C49" s="17">
        <v>2.2999999999999998</v>
      </c>
      <c r="D49" s="17">
        <v>2.2000000000000002</v>
      </c>
      <c r="E49" s="17">
        <v>2.2999999999999998</v>
      </c>
      <c r="F49" s="17">
        <v>2.2999999999999998</v>
      </c>
      <c r="G49" s="17">
        <v>2.4</v>
      </c>
      <c r="H49" s="17"/>
      <c r="I49" s="17"/>
      <c r="J49" s="17"/>
      <c r="K49">
        <f t="shared" si="5"/>
        <v>2.2999999999999998</v>
      </c>
      <c r="L49">
        <f t="shared" si="6"/>
        <v>2.2000000000000002</v>
      </c>
      <c r="M49">
        <f t="shared" si="7"/>
        <v>2.2999999999999998</v>
      </c>
      <c r="N49">
        <f t="shared" si="8"/>
        <v>2.2999999999999998</v>
      </c>
      <c r="O49">
        <f t="shared" si="9"/>
        <v>2.4</v>
      </c>
    </row>
    <row r="50" spans="1:15">
      <c r="A50" t="str">
        <f>Unemployment!A50</f>
        <v>2000q1</v>
      </c>
      <c r="B50" s="17">
        <v>2.8</v>
      </c>
      <c r="C50" s="17">
        <v>2.5</v>
      </c>
      <c r="D50" s="17">
        <v>2.4</v>
      </c>
      <c r="E50" s="17">
        <v>2.4</v>
      </c>
      <c r="F50" s="17">
        <v>2.5</v>
      </c>
      <c r="G50" s="17">
        <v>2.6</v>
      </c>
      <c r="H50" s="17"/>
      <c r="I50" s="17"/>
      <c r="J50" s="17"/>
      <c r="K50">
        <f t="shared" si="5"/>
        <v>2.5</v>
      </c>
      <c r="L50">
        <f t="shared" si="6"/>
        <v>2.4</v>
      </c>
      <c r="M50">
        <f t="shared" si="7"/>
        <v>2.4</v>
      </c>
      <c r="N50">
        <f t="shared" si="8"/>
        <v>2.5</v>
      </c>
      <c r="O50">
        <f t="shared" si="9"/>
        <v>2.6</v>
      </c>
    </row>
    <row r="51" spans="1:15">
      <c r="A51" t="str">
        <f>Unemployment!A51</f>
        <v>2000q2</v>
      </c>
      <c r="B51" s="17">
        <v>3.3</v>
      </c>
      <c r="C51" s="17">
        <v>2.8</v>
      </c>
      <c r="D51" s="17">
        <v>2.2999999999999998</v>
      </c>
      <c r="E51" s="17">
        <v>2.2999999999999998</v>
      </c>
      <c r="F51" s="17">
        <v>2.5</v>
      </c>
      <c r="G51" s="17">
        <v>2.6</v>
      </c>
      <c r="H51" s="17"/>
      <c r="I51" s="17"/>
      <c r="J51" s="17"/>
      <c r="K51">
        <f t="shared" si="5"/>
        <v>2.8</v>
      </c>
      <c r="L51">
        <f t="shared" si="6"/>
        <v>2.2999999999999998</v>
      </c>
      <c r="M51">
        <f t="shared" si="7"/>
        <v>2.2999999999999998</v>
      </c>
      <c r="N51">
        <f t="shared" si="8"/>
        <v>2.5</v>
      </c>
      <c r="O51">
        <f t="shared" si="9"/>
        <v>2.6</v>
      </c>
    </row>
    <row r="52" spans="1:15">
      <c r="A52" t="str">
        <f>Unemployment!A52</f>
        <v>2000q3</v>
      </c>
      <c r="B52" s="17">
        <v>3.4</v>
      </c>
      <c r="C52" s="17">
        <v>2.7</v>
      </c>
      <c r="D52" s="17">
        <v>2.5</v>
      </c>
      <c r="E52" s="17">
        <v>2.7</v>
      </c>
      <c r="F52" s="17">
        <v>2.7</v>
      </c>
      <c r="G52" s="17">
        <v>2.6</v>
      </c>
      <c r="H52" s="17"/>
      <c r="I52" s="17"/>
      <c r="J52" s="17"/>
      <c r="K52">
        <f t="shared" si="5"/>
        <v>2.7</v>
      </c>
      <c r="L52">
        <f t="shared" si="6"/>
        <v>2.5</v>
      </c>
      <c r="M52">
        <f t="shared" si="7"/>
        <v>2.7</v>
      </c>
      <c r="N52">
        <f t="shared" si="8"/>
        <v>2.7</v>
      </c>
      <c r="O52">
        <f t="shared" si="9"/>
        <v>2.6</v>
      </c>
    </row>
    <row r="53" spans="1:15">
      <c r="A53" t="str">
        <f>Unemployment!A53</f>
        <v>2000q4</v>
      </c>
      <c r="B53" s="17">
        <v>2.9</v>
      </c>
      <c r="C53" s="17">
        <v>2.9</v>
      </c>
      <c r="D53" s="17">
        <v>2.7</v>
      </c>
      <c r="E53" s="17">
        <v>2.6</v>
      </c>
      <c r="F53" s="17">
        <v>2.6</v>
      </c>
      <c r="G53" s="17">
        <v>2.6</v>
      </c>
      <c r="H53" s="17"/>
      <c r="I53" s="17"/>
      <c r="J53" s="17"/>
      <c r="K53">
        <f t="shared" si="5"/>
        <v>2.9</v>
      </c>
      <c r="L53">
        <f t="shared" si="6"/>
        <v>2.7</v>
      </c>
      <c r="M53">
        <f t="shared" si="7"/>
        <v>2.6</v>
      </c>
      <c r="N53">
        <f t="shared" si="8"/>
        <v>2.6</v>
      </c>
      <c r="O53">
        <f t="shared" si="9"/>
        <v>2.6</v>
      </c>
    </row>
    <row r="54" spans="1:15">
      <c r="A54" t="str">
        <f>Unemployment!A54</f>
        <v>2001q1</v>
      </c>
      <c r="B54" s="17">
        <v>2.8</v>
      </c>
      <c r="C54" s="17">
        <v>2.6</v>
      </c>
      <c r="D54" s="17">
        <v>2.4</v>
      </c>
      <c r="E54" s="17">
        <v>2.2999999999999998</v>
      </c>
      <c r="F54" s="17">
        <v>2.4</v>
      </c>
      <c r="G54" s="17">
        <v>2.4</v>
      </c>
      <c r="H54" s="17"/>
      <c r="I54" s="17"/>
      <c r="J54" s="17"/>
      <c r="K54">
        <f t="shared" si="5"/>
        <v>2.6</v>
      </c>
      <c r="L54">
        <f t="shared" si="6"/>
        <v>2.4</v>
      </c>
      <c r="M54">
        <f t="shared" si="7"/>
        <v>2.2999999999999998</v>
      </c>
      <c r="N54">
        <f t="shared" si="8"/>
        <v>2.4</v>
      </c>
      <c r="O54">
        <f t="shared" si="9"/>
        <v>2.4</v>
      </c>
    </row>
    <row r="55" spans="1:15">
      <c r="A55" t="str">
        <f>Unemployment!A55</f>
        <v>2001q2</v>
      </c>
      <c r="B55" s="17">
        <v>3.8</v>
      </c>
      <c r="C55" s="17">
        <v>2.2999999999999998</v>
      </c>
      <c r="D55" s="17">
        <v>2.2999999999999998</v>
      </c>
      <c r="E55" s="17">
        <v>2.2999999999999998</v>
      </c>
      <c r="F55" s="17">
        <v>2.4</v>
      </c>
      <c r="G55" s="17">
        <v>2.4</v>
      </c>
      <c r="H55" s="17"/>
      <c r="I55" s="17"/>
      <c r="J55" s="17"/>
      <c r="K55">
        <f t="shared" si="5"/>
        <v>2.2999999999999998</v>
      </c>
      <c r="L55">
        <f t="shared" si="6"/>
        <v>2.2999999999999998</v>
      </c>
      <c r="M55">
        <f t="shared" si="7"/>
        <v>2.2999999999999998</v>
      </c>
      <c r="N55">
        <f t="shared" si="8"/>
        <v>2.4</v>
      </c>
      <c r="O55">
        <f t="shared" si="9"/>
        <v>2.4</v>
      </c>
    </row>
    <row r="56" spans="1:15">
      <c r="A56" t="str">
        <f>Unemployment!A56</f>
        <v>2001q3</v>
      </c>
      <c r="B56" s="17">
        <v>3.1</v>
      </c>
      <c r="C56" s="17">
        <v>2.5</v>
      </c>
      <c r="D56" s="17">
        <v>2.4</v>
      </c>
      <c r="E56" s="17">
        <v>2.6</v>
      </c>
      <c r="F56" s="17">
        <v>2.5</v>
      </c>
      <c r="G56" s="17">
        <v>2.6</v>
      </c>
      <c r="H56" s="17"/>
      <c r="I56" s="17"/>
      <c r="J56" s="17"/>
      <c r="K56">
        <f t="shared" si="5"/>
        <v>2.5</v>
      </c>
      <c r="L56">
        <f t="shared" si="6"/>
        <v>2.4</v>
      </c>
      <c r="M56">
        <f t="shared" si="7"/>
        <v>2.6</v>
      </c>
      <c r="N56">
        <f t="shared" si="8"/>
        <v>2.5</v>
      </c>
      <c r="O56">
        <f t="shared" si="9"/>
        <v>2.6</v>
      </c>
    </row>
    <row r="57" spans="1:15">
      <c r="A57" t="str">
        <f>Unemployment!A57</f>
        <v>2001q4</v>
      </c>
      <c r="B57" s="17">
        <v>1.3</v>
      </c>
      <c r="C57" s="17">
        <v>2</v>
      </c>
      <c r="D57" s="17">
        <v>2.2000000000000002</v>
      </c>
      <c r="E57" s="17">
        <v>2.2999999999999998</v>
      </c>
      <c r="F57" s="17">
        <v>2.4</v>
      </c>
      <c r="G57" s="17">
        <v>2.4</v>
      </c>
      <c r="H57" s="17"/>
      <c r="I57" s="17"/>
      <c r="J57" s="17"/>
      <c r="K57">
        <f t="shared" si="5"/>
        <v>2</v>
      </c>
      <c r="L57">
        <f t="shared" si="6"/>
        <v>2.2000000000000002</v>
      </c>
      <c r="M57">
        <f t="shared" si="7"/>
        <v>2.2999999999999998</v>
      </c>
      <c r="N57">
        <f t="shared" si="8"/>
        <v>2.4</v>
      </c>
      <c r="O57">
        <f t="shared" si="9"/>
        <v>2.4</v>
      </c>
    </row>
    <row r="58" spans="1:15">
      <c r="A58" t="str">
        <f>Unemployment!A58</f>
        <v>2002q1</v>
      </c>
      <c r="B58" s="17">
        <v>0.6</v>
      </c>
      <c r="C58" s="17">
        <v>1.7</v>
      </c>
      <c r="D58" s="17">
        <v>2</v>
      </c>
      <c r="E58" s="17">
        <v>2.1</v>
      </c>
      <c r="F58" s="17">
        <v>2.2999999999999998</v>
      </c>
      <c r="G58" s="17">
        <v>2.4</v>
      </c>
      <c r="H58" s="17"/>
      <c r="I58" s="17"/>
      <c r="J58" s="17"/>
      <c r="K58">
        <f t="shared" si="5"/>
        <v>1.7</v>
      </c>
      <c r="L58">
        <f t="shared" si="6"/>
        <v>2</v>
      </c>
      <c r="M58">
        <f t="shared" si="7"/>
        <v>2.1</v>
      </c>
      <c r="N58">
        <f t="shared" si="8"/>
        <v>2.2999999999999998</v>
      </c>
      <c r="O58">
        <f t="shared" si="9"/>
        <v>2.4</v>
      </c>
    </row>
    <row r="59" spans="1:15">
      <c r="A59" t="str">
        <f>Unemployment!A59</f>
        <v>2002q2</v>
      </c>
      <c r="B59" s="17">
        <v>1.4</v>
      </c>
      <c r="C59" s="17">
        <v>2.4</v>
      </c>
      <c r="D59" s="17">
        <v>2.2000000000000002</v>
      </c>
      <c r="E59" s="17">
        <v>2.2000000000000002</v>
      </c>
      <c r="F59" s="17">
        <v>2.4</v>
      </c>
      <c r="G59" s="17">
        <v>2.4</v>
      </c>
      <c r="H59" s="17"/>
      <c r="I59" s="17"/>
      <c r="J59" s="17"/>
      <c r="K59">
        <f t="shared" si="5"/>
        <v>2.4</v>
      </c>
      <c r="L59">
        <f t="shared" si="6"/>
        <v>2.2000000000000002</v>
      </c>
      <c r="M59">
        <f t="shared" si="7"/>
        <v>2.2000000000000002</v>
      </c>
      <c r="N59">
        <f t="shared" si="8"/>
        <v>2.4</v>
      </c>
      <c r="O59">
        <f t="shared" si="9"/>
        <v>2.4</v>
      </c>
    </row>
    <row r="60" spans="1:15">
      <c r="A60" t="str">
        <f>Unemployment!A60</f>
        <v>2002q3</v>
      </c>
      <c r="B60" s="17">
        <v>3.3</v>
      </c>
      <c r="C60" s="17">
        <v>2.2999999999999998</v>
      </c>
      <c r="D60" s="17">
        <v>2.4</v>
      </c>
      <c r="E60" s="17">
        <v>2.5</v>
      </c>
      <c r="F60" s="17">
        <v>2.5</v>
      </c>
      <c r="G60" s="17">
        <v>2.5</v>
      </c>
      <c r="H60" s="17"/>
      <c r="I60" s="17"/>
      <c r="J60" s="17"/>
      <c r="K60">
        <f t="shared" si="5"/>
        <v>2.2999999999999998</v>
      </c>
      <c r="L60">
        <f t="shared" si="6"/>
        <v>2.4</v>
      </c>
      <c r="M60">
        <f t="shared" si="7"/>
        <v>2.5</v>
      </c>
      <c r="N60">
        <f t="shared" si="8"/>
        <v>2.5</v>
      </c>
      <c r="O60">
        <f t="shared" si="9"/>
        <v>2.5</v>
      </c>
    </row>
    <row r="61" spans="1:15">
      <c r="A61" t="str">
        <f>Unemployment!A61</f>
        <v>2002q4</v>
      </c>
      <c r="B61" s="17">
        <v>2</v>
      </c>
      <c r="C61" s="17">
        <v>2.2999999999999998</v>
      </c>
      <c r="D61" s="17">
        <v>2.2999999999999998</v>
      </c>
      <c r="E61" s="17">
        <v>2.1</v>
      </c>
      <c r="F61" s="17">
        <v>2.2999999999999998</v>
      </c>
      <c r="G61" s="17">
        <v>2.5</v>
      </c>
      <c r="H61" s="17"/>
      <c r="I61" s="17"/>
      <c r="J61" s="17"/>
      <c r="K61">
        <f t="shared" si="5"/>
        <v>2.2999999999999998</v>
      </c>
      <c r="L61">
        <f t="shared" si="6"/>
        <v>2.2999999999999998</v>
      </c>
      <c r="M61">
        <f t="shared" si="7"/>
        <v>2.1</v>
      </c>
      <c r="N61">
        <f t="shared" si="8"/>
        <v>2.2999999999999998</v>
      </c>
      <c r="O61">
        <f t="shared" si="9"/>
        <v>2.5</v>
      </c>
    </row>
    <row r="62" spans="1:15">
      <c r="A62" t="str">
        <f>Unemployment!A62</f>
        <v>2003q1</v>
      </c>
      <c r="B62" s="17">
        <v>2.4</v>
      </c>
      <c r="C62" s="17">
        <v>2.2999999999999998</v>
      </c>
      <c r="D62" s="17">
        <v>2</v>
      </c>
      <c r="E62" s="17">
        <v>2</v>
      </c>
      <c r="F62" s="17">
        <v>2.2000000000000002</v>
      </c>
      <c r="G62" s="17">
        <v>2.2999999999999998</v>
      </c>
      <c r="H62" s="17"/>
      <c r="I62" s="17"/>
      <c r="J62" s="17"/>
      <c r="K62">
        <f t="shared" si="5"/>
        <v>2.2999999999999998</v>
      </c>
      <c r="L62">
        <f t="shared" si="6"/>
        <v>2</v>
      </c>
      <c r="M62">
        <f t="shared" si="7"/>
        <v>2</v>
      </c>
      <c r="N62">
        <f t="shared" si="8"/>
        <v>2.2000000000000002</v>
      </c>
      <c r="O62">
        <f t="shared" si="9"/>
        <v>2.2999999999999998</v>
      </c>
    </row>
    <row r="63" spans="1:15">
      <c r="A63" t="str">
        <f>Unemployment!A63</f>
        <v>2003q2</v>
      </c>
      <c r="B63" s="17">
        <v>3.2</v>
      </c>
      <c r="C63" s="17">
        <v>2.2000000000000002</v>
      </c>
      <c r="D63" s="17">
        <v>1.8</v>
      </c>
      <c r="E63" s="17">
        <v>1.9</v>
      </c>
      <c r="F63" s="17">
        <v>2.2000000000000002</v>
      </c>
      <c r="G63" s="17">
        <v>2.2999999999999998</v>
      </c>
      <c r="H63" s="17"/>
      <c r="I63" s="17"/>
      <c r="J63" s="17"/>
      <c r="K63">
        <f t="shared" si="5"/>
        <v>2.2000000000000002</v>
      </c>
      <c r="L63">
        <f t="shared" si="6"/>
        <v>1.8</v>
      </c>
      <c r="M63">
        <f t="shared" si="7"/>
        <v>1.9</v>
      </c>
      <c r="N63">
        <f t="shared" si="8"/>
        <v>2.2000000000000002</v>
      </c>
      <c r="O63">
        <f t="shared" si="9"/>
        <v>2.2999999999999998</v>
      </c>
    </row>
    <row r="64" spans="1:15">
      <c r="A64" t="str">
        <f>Unemployment!A64</f>
        <v>2003q3</v>
      </c>
      <c r="B64" s="17">
        <v>0.6</v>
      </c>
      <c r="C64" s="17">
        <v>1.4</v>
      </c>
      <c r="D64" s="17">
        <v>1.7</v>
      </c>
      <c r="E64" s="17">
        <v>1.9</v>
      </c>
      <c r="F64" s="17">
        <v>2</v>
      </c>
      <c r="G64" s="17">
        <v>2.1</v>
      </c>
      <c r="H64" s="17"/>
      <c r="I64" s="17"/>
      <c r="J64" s="17"/>
      <c r="K64">
        <f t="shared" si="5"/>
        <v>1.4</v>
      </c>
      <c r="L64">
        <f t="shared" si="6"/>
        <v>1.7</v>
      </c>
      <c r="M64">
        <f t="shared" si="7"/>
        <v>1.9</v>
      </c>
      <c r="N64">
        <f t="shared" si="8"/>
        <v>2</v>
      </c>
      <c r="O64">
        <f t="shared" si="9"/>
        <v>2.1</v>
      </c>
    </row>
    <row r="65" spans="1:15">
      <c r="A65" t="str">
        <f>Unemployment!A65</f>
        <v>2003q4</v>
      </c>
      <c r="B65" s="17">
        <v>2</v>
      </c>
      <c r="C65" s="17">
        <v>1.7</v>
      </c>
      <c r="D65" s="17">
        <v>1.8</v>
      </c>
      <c r="E65" s="17">
        <v>1.8</v>
      </c>
      <c r="F65" s="17">
        <v>2</v>
      </c>
      <c r="G65" s="17">
        <v>2.1</v>
      </c>
      <c r="H65" s="17"/>
      <c r="I65" s="17"/>
      <c r="J65" s="17"/>
      <c r="K65">
        <f t="shared" si="5"/>
        <v>1.7</v>
      </c>
      <c r="L65">
        <f t="shared" si="6"/>
        <v>1.8</v>
      </c>
      <c r="M65">
        <f t="shared" si="7"/>
        <v>1.8</v>
      </c>
      <c r="N65">
        <f t="shared" si="8"/>
        <v>2</v>
      </c>
      <c r="O65">
        <f t="shared" si="9"/>
        <v>2.1</v>
      </c>
    </row>
    <row r="66" spans="1:15">
      <c r="A66" t="str">
        <f>Unemployment!A66</f>
        <v>2004q1</v>
      </c>
      <c r="B66" s="17">
        <v>1.3</v>
      </c>
      <c r="C66" s="17">
        <v>1.7</v>
      </c>
      <c r="D66" s="17">
        <v>1.8</v>
      </c>
      <c r="E66" s="17">
        <v>1.9</v>
      </c>
      <c r="F66" s="17">
        <v>2</v>
      </c>
      <c r="G66" s="17">
        <v>2.1</v>
      </c>
      <c r="H66" s="17"/>
      <c r="I66" s="17"/>
      <c r="J66" s="17"/>
      <c r="K66">
        <f t="shared" si="5"/>
        <v>1.7</v>
      </c>
      <c r="L66">
        <f t="shared" si="6"/>
        <v>1.8</v>
      </c>
      <c r="M66">
        <f t="shared" si="7"/>
        <v>1.9</v>
      </c>
      <c r="N66">
        <f t="shared" si="8"/>
        <v>2</v>
      </c>
      <c r="O66">
        <f t="shared" si="9"/>
        <v>2.1</v>
      </c>
    </row>
    <row r="67" spans="1:15">
      <c r="A67" t="str">
        <f>Unemployment!A67</f>
        <v>2004q2</v>
      </c>
      <c r="B67" s="17">
        <v>2.9</v>
      </c>
      <c r="C67" s="17">
        <v>1.9</v>
      </c>
      <c r="D67" s="17">
        <v>1.7</v>
      </c>
      <c r="E67" s="17">
        <v>1.8</v>
      </c>
      <c r="F67" s="17">
        <v>2.1</v>
      </c>
      <c r="G67" s="17">
        <v>2.1</v>
      </c>
      <c r="H67" s="17"/>
      <c r="I67" s="17"/>
      <c r="J67" s="17"/>
      <c r="K67">
        <f t="shared" si="5"/>
        <v>1.9</v>
      </c>
      <c r="L67">
        <f t="shared" si="6"/>
        <v>1.7</v>
      </c>
      <c r="M67">
        <f t="shared" si="7"/>
        <v>1.8</v>
      </c>
      <c r="N67">
        <f t="shared" si="8"/>
        <v>2.1</v>
      </c>
      <c r="O67">
        <f t="shared" si="9"/>
        <v>2.1</v>
      </c>
    </row>
    <row r="68" spans="1:15">
      <c r="A68" t="str">
        <f>Unemployment!A68</f>
        <v>2004q3</v>
      </c>
      <c r="B68" s="17">
        <v>4.2</v>
      </c>
      <c r="C68" s="17">
        <v>2.5</v>
      </c>
      <c r="D68" s="17">
        <v>2</v>
      </c>
      <c r="E68" s="17">
        <v>2.2000000000000002</v>
      </c>
      <c r="F68" s="17">
        <v>2.2999999999999998</v>
      </c>
      <c r="G68" s="17">
        <v>2.2999999999999998</v>
      </c>
      <c r="H68" s="17"/>
      <c r="I68" s="17"/>
      <c r="J68" s="17"/>
      <c r="K68">
        <f t="shared" si="5"/>
        <v>2.5</v>
      </c>
      <c r="L68">
        <f t="shared" si="6"/>
        <v>2</v>
      </c>
      <c r="M68">
        <f t="shared" si="7"/>
        <v>2.2000000000000002</v>
      </c>
      <c r="N68">
        <f t="shared" si="8"/>
        <v>2.2999999999999998</v>
      </c>
      <c r="O68">
        <f t="shared" si="9"/>
        <v>2.2999999999999998</v>
      </c>
    </row>
    <row r="69" spans="1:15">
      <c r="A69" t="str">
        <f>Unemployment!A69</f>
        <v>2004q4</v>
      </c>
      <c r="B69" s="17">
        <v>2.2000000000000002</v>
      </c>
      <c r="C69" s="17">
        <v>2.2999999999999998</v>
      </c>
      <c r="D69" s="17">
        <v>2.2999999999999998</v>
      </c>
      <c r="E69" s="17">
        <v>2.2000000000000002</v>
      </c>
      <c r="F69" s="17">
        <v>2.2999999999999998</v>
      </c>
      <c r="G69" s="17">
        <v>2.4</v>
      </c>
      <c r="H69" s="17"/>
      <c r="I69" s="17"/>
      <c r="J69" s="17"/>
      <c r="K69">
        <f t="shared" si="5"/>
        <v>2.2999999999999998</v>
      </c>
      <c r="L69">
        <f t="shared" si="6"/>
        <v>2.2999999999999998</v>
      </c>
      <c r="M69">
        <f t="shared" si="7"/>
        <v>2.2000000000000002</v>
      </c>
      <c r="N69">
        <f t="shared" si="8"/>
        <v>2.2999999999999998</v>
      </c>
      <c r="O69">
        <f t="shared" si="9"/>
        <v>2.4</v>
      </c>
    </row>
    <row r="70" spans="1:15">
      <c r="A70" t="str">
        <f>Unemployment!A70</f>
        <v>2005q1</v>
      </c>
      <c r="B70" s="17">
        <v>3.2923076923076922</v>
      </c>
      <c r="C70" s="17">
        <v>2.1230188679245279</v>
      </c>
      <c r="D70" s="17">
        <v>2.5867924528301875</v>
      </c>
      <c r="E70" s="17">
        <v>2.1664150943396221</v>
      </c>
      <c r="F70" s="17">
        <v>2.2660377358490571</v>
      </c>
      <c r="G70" s="17">
        <v>2.4333333333333331</v>
      </c>
      <c r="H70" s="17"/>
      <c r="I70" s="17"/>
      <c r="J70" s="17"/>
      <c r="K70">
        <f t="shared" si="5"/>
        <v>2.1230188679245279</v>
      </c>
      <c r="L70">
        <f t="shared" si="6"/>
        <v>2.5867924528301875</v>
      </c>
      <c r="M70">
        <f t="shared" si="7"/>
        <v>2.1664150943396221</v>
      </c>
      <c r="N70">
        <f t="shared" si="8"/>
        <v>2.2660377358490571</v>
      </c>
      <c r="O70">
        <f t="shared" si="9"/>
        <v>2.4333333333333331</v>
      </c>
    </row>
    <row r="71" spans="1:15">
      <c r="A71" t="str">
        <f>Unemployment!A71</f>
        <v>2005q2</v>
      </c>
      <c r="B71" s="17">
        <v>2.2862745098039223</v>
      </c>
      <c r="C71" s="17">
        <v>2.7174509803921563</v>
      </c>
      <c r="D71" s="17">
        <v>2.223529411764706</v>
      </c>
      <c r="E71" s="17">
        <v>2.2843137254901955</v>
      </c>
      <c r="F71" s="17">
        <v>2.4</v>
      </c>
      <c r="G71" s="17">
        <v>2.4638297872340433</v>
      </c>
      <c r="H71" s="17"/>
      <c r="I71" s="17"/>
      <c r="J71" s="17"/>
      <c r="K71">
        <f t="shared" ref="K71:K97" si="10">C71-$H71</f>
        <v>2.7174509803921563</v>
      </c>
      <c r="L71">
        <f t="shared" ref="L71:L97" si="11">D71-$H71</f>
        <v>2.223529411764706</v>
      </c>
      <c r="M71">
        <f t="shared" ref="M71:M97" si="12">E71-$H71</f>
        <v>2.2843137254901955</v>
      </c>
      <c r="N71">
        <f t="shared" ref="N71:N97" si="13">F71-$H71</f>
        <v>2.4</v>
      </c>
      <c r="O71">
        <f t="shared" ref="O71:O97" si="14">G71-$H71</f>
        <v>2.4638297872340433</v>
      </c>
    </row>
    <row r="72" spans="1:15">
      <c r="A72" t="str">
        <f>Unemployment!A72</f>
        <v>2005q3</v>
      </c>
      <c r="B72" s="17">
        <v>4.1519230769230777</v>
      </c>
      <c r="C72" s="17">
        <v>2.4307692307692315</v>
      </c>
      <c r="D72" s="17">
        <v>2.4</v>
      </c>
      <c r="E72" s="17">
        <v>2.3774509803921564</v>
      </c>
      <c r="F72" s="17">
        <v>2.4511764705882357</v>
      </c>
      <c r="G72" s="17">
        <v>2.2509803921568632</v>
      </c>
      <c r="H72" s="17"/>
      <c r="I72" s="17"/>
      <c r="J72" s="17"/>
      <c r="K72">
        <f t="shared" si="10"/>
        <v>2.4307692307692315</v>
      </c>
      <c r="L72">
        <f t="shared" si="11"/>
        <v>2.4</v>
      </c>
      <c r="M72">
        <f t="shared" si="12"/>
        <v>2.3774509803921564</v>
      </c>
      <c r="N72">
        <f t="shared" si="13"/>
        <v>2.4511764705882357</v>
      </c>
      <c r="O72">
        <f t="shared" si="14"/>
        <v>2.2509803921568632</v>
      </c>
    </row>
    <row r="73" spans="1:15">
      <c r="A73" t="str">
        <f>Unemployment!A73</f>
        <v>2005q4</v>
      </c>
      <c r="B73" s="17">
        <v>4.42</v>
      </c>
      <c r="C73" s="17">
        <v>3.4619999999999997</v>
      </c>
      <c r="D73" s="17">
        <v>2.3879999999999999</v>
      </c>
      <c r="E73" s="17">
        <v>2.2840000000000003</v>
      </c>
      <c r="F73" s="17">
        <v>2.2720000000000002</v>
      </c>
      <c r="G73" s="17">
        <v>2.3119999999999998</v>
      </c>
      <c r="H73" s="17"/>
      <c r="I73" s="17"/>
      <c r="J73" s="17"/>
      <c r="K73">
        <f t="shared" si="10"/>
        <v>3.4619999999999997</v>
      </c>
      <c r="L73">
        <f t="shared" si="11"/>
        <v>2.3879999999999999</v>
      </c>
      <c r="M73">
        <f t="shared" si="12"/>
        <v>2.2840000000000003</v>
      </c>
      <c r="N73">
        <f t="shared" si="13"/>
        <v>2.2720000000000002</v>
      </c>
      <c r="O73">
        <f t="shared" si="14"/>
        <v>2.3119999999999998</v>
      </c>
    </row>
    <row r="74" spans="1:15">
      <c r="A74" t="str">
        <f>Unemployment!A74</f>
        <v>2006q1</v>
      </c>
      <c r="B74" s="17">
        <v>3.3942307692307705</v>
      </c>
      <c r="C74" s="17">
        <v>2.0132075471698117</v>
      </c>
      <c r="D74" s="17">
        <v>2.2999999999999998</v>
      </c>
      <c r="E74" s="17">
        <v>2.2132075471698114</v>
      </c>
      <c r="F74" s="17">
        <v>2.2849056603773592</v>
      </c>
      <c r="G74" s="17">
        <v>2.3644444444444446</v>
      </c>
      <c r="H74" s="17"/>
      <c r="I74" s="17"/>
      <c r="J74" s="17"/>
      <c r="K74">
        <f t="shared" si="10"/>
        <v>2.0132075471698117</v>
      </c>
      <c r="L74">
        <f t="shared" si="11"/>
        <v>2.2999999999999998</v>
      </c>
      <c r="M74">
        <f t="shared" si="12"/>
        <v>2.2132075471698114</v>
      </c>
      <c r="N74">
        <f t="shared" si="13"/>
        <v>2.2849056603773592</v>
      </c>
      <c r="O74">
        <f t="shared" si="14"/>
        <v>2.3644444444444446</v>
      </c>
    </row>
    <row r="75" spans="1:15">
      <c r="A75" t="str">
        <f>Unemployment!A75</f>
        <v>2006q2</v>
      </c>
      <c r="B75" s="17">
        <v>2.2833333333333328</v>
      </c>
      <c r="C75" s="17">
        <v>2.4518518518518513</v>
      </c>
      <c r="D75" s="17">
        <v>2.4277777777777776</v>
      </c>
      <c r="E75" s="17">
        <v>2.4388888888888887</v>
      </c>
      <c r="F75" s="17">
        <v>2.3660377358490567</v>
      </c>
      <c r="G75" s="17">
        <v>2.3903846153846158</v>
      </c>
      <c r="H75" s="17"/>
      <c r="I75" s="17"/>
      <c r="J75" s="17"/>
      <c r="K75">
        <f t="shared" si="10"/>
        <v>2.4518518518518513</v>
      </c>
      <c r="L75">
        <f t="shared" si="11"/>
        <v>2.4277777777777776</v>
      </c>
      <c r="M75">
        <f t="shared" si="12"/>
        <v>2.4388888888888887</v>
      </c>
      <c r="N75">
        <f t="shared" si="13"/>
        <v>2.3660377358490567</v>
      </c>
      <c r="O75">
        <f t="shared" si="14"/>
        <v>2.3903846153846158</v>
      </c>
    </row>
    <row r="76" spans="1:15">
      <c r="A76" t="str">
        <f>Unemployment!A76</f>
        <v>2006q3</v>
      </c>
      <c r="B76" s="17">
        <v>4.5056603773584909</v>
      </c>
      <c r="C76" s="17">
        <v>2.7528301886792454</v>
      </c>
      <c r="D76" s="17">
        <v>2.3924528301886796</v>
      </c>
      <c r="E76" s="17">
        <v>2.4427672955974842</v>
      </c>
      <c r="F76" s="17">
        <v>2.4396226415094335</v>
      </c>
      <c r="G76" s="17">
        <v>2.3886792452830181</v>
      </c>
      <c r="H76" s="17"/>
      <c r="I76" s="17"/>
      <c r="J76" s="17"/>
      <c r="K76">
        <f t="shared" si="10"/>
        <v>2.7528301886792454</v>
      </c>
      <c r="L76">
        <f t="shared" si="11"/>
        <v>2.3924528301886796</v>
      </c>
      <c r="M76">
        <f t="shared" si="12"/>
        <v>2.4427672955974842</v>
      </c>
      <c r="N76">
        <f t="shared" si="13"/>
        <v>2.4396226415094335</v>
      </c>
      <c r="O76">
        <f t="shared" si="14"/>
        <v>2.3886792452830181</v>
      </c>
    </row>
    <row r="77" spans="1:15">
      <c r="A77" t="str">
        <f>Unemployment!A77</f>
        <v>2006q4</v>
      </c>
      <c r="B77" s="17">
        <v>3.1962962962962966</v>
      </c>
      <c r="C77" s="17">
        <v>1.7129629629629628</v>
      </c>
      <c r="D77" s="17">
        <v>2.662962962962963</v>
      </c>
      <c r="E77" s="17">
        <v>2.496296296296296</v>
      </c>
      <c r="F77" s="17">
        <v>2.3481481481481481</v>
      </c>
      <c r="G77" s="17">
        <v>2.3092592592592602</v>
      </c>
      <c r="H77" s="17"/>
      <c r="I77" s="17"/>
      <c r="J77" s="17"/>
      <c r="K77">
        <f t="shared" si="10"/>
        <v>1.7129629629629628</v>
      </c>
      <c r="L77">
        <f t="shared" si="11"/>
        <v>2.662962962962963</v>
      </c>
      <c r="M77">
        <f t="shared" si="12"/>
        <v>2.496296296296296</v>
      </c>
      <c r="N77">
        <f t="shared" si="13"/>
        <v>2.3481481481481481</v>
      </c>
      <c r="O77">
        <f t="shared" si="14"/>
        <v>2.3092592592592602</v>
      </c>
    </row>
    <row r="78" spans="1:15">
      <c r="A78" t="str">
        <f>Unemployment!A78</f>
        <v>2007q1</v>
      </c>
      <c r="B78" s="17">
        <v>-2.229411764705882</v>
      </c>
      <c r="C78" s="17">
        <v>2.7269230769230766</v>
      </c>
      <c r="D78" s="17">
        <v>2.6173076923076928</v>
      </c>
      <c r="E78" s="17">
        <v>2.5076923076923072</v>
      </c>
      <c r="F78" s="17">
        <v>2.3230769230769233</v>
      </c>
      <c r="G78" s="17">
        <v>2.3891304347826083</v>
      </c>
      <c r="H78" s="17"/>
      <c r="I78" s="17"/>
      <c r="J78" s="17"/>
      <c r="K78">
        <f t="shared" si="10"/>
        <v>2.7269230769230766</v>
      </c>
      <c r="L78">
        <f t="shared" si="11"/>
        <v>2.6173076923076928</v>
      </c>
      <c r="M78">
        <f t="shared" si="12"/>
        <v>2.5076923076923072</v>
      </c>
      <c r="N78">
        <f t="shared" si="13"/>
        <v>2.3230769230769233</v>
      </c>
      <c r="O78">
        <f t="shared" si="14"/>
        <v>2.3891304347826083</v>
      </c>
    </row>
    <row r="79" spans="1:15">
      <c r="A79" t="str">
        <f>Unemployment!A79</f>
        <v>2007q2</v>
      </c>
      <c r="B79" s="17">
        <v>3.2622641509433965</v>
      </c>
      <c r="C79" s="17">
        <v>2.9226415094339631</v>
      </c>
      <c r="D79" s="17">
        <v>2.433962264150944</v>
      </c>
      <c r="E79" s="17">
        <v>2.2339622641509433</v>
      </c>
      <c r="F79" s="17">
        <v>2.4040816326530616</v>
      </c>
      <c r="G79" s="17">
        <v>2.4346938775510201</v>
      </c>
      <c r="H79" s="17"/>
      <c r="I79" s="17"/>
      <c r="J79" s="17"/>
      <c r="K79">
        <f t="shared" si="10"/>
        <v>2.9226415094339631</v>
      </c>
      <c r="L79">
        <f t="shared" si="11"/>
        <v>2.433962264150944</v>
      </c>
      <c r="M79">
        <f t="shared" si="12"/>
        <v>2.2339622641509433</v>
      </c>
      <c r="N79">
        <f t="shared" si="13"/>
        <v>2.4040816326530616</v>
      </c>
      <c r="O79">
        <f t="shared" si="14"/>
        <v>2.4346938775510201</v>
      </c>
    </row>
    <row r="80" spans="1:15">
      <c r="A80" t="str">
        <f>Unemployment!A80</f>
        <v>2007q3</v>
      </c>
      <c r="B80" s="17">
        <v>5.3811320754716983</v>
      </c>
      <c r="C80" s="17">
        <v>2.3886792452830186</v>
      </c>
      <c r="D80" s="17">
        <v>2.1226415094339623</v>
      </c>
      <c r="E80" s="17">
        <v>2.4211538461538469</v>
      </c>
      <c r="F80" s="17">
        <v>2.4500000000000002</v>
      </c>
      <c r="G80" s="17">
        <v>2.3711538461538462</v>
      </c>
      <c r="H80" s="17"/>
      <c r="I80" s="17"/>
      <c r="J80" s="17"/>
      <c r="K80">
        <f t="shared" si="10"/>
        <v>2.3886792452830186</v>
      </c>
      <c r="L80">
        <f t="shared" si="11"/>
        <v>2.1226415094339623</v>
      </c>
      <c r="M80">
        <f t="shared" si="12"/>
        <v>2.4211538461538469</v>
      </c>
      <c r="N80">
        <f t="shared" si="13"/>
        <v>2.4500000000000002</v>
      </c>
      <c r="O80">
        <f t="shared" si="14"/>
        <v>2.3711538461538462</v>
      </c>
    </row>
    <row r="81" spans="1:15">
      <c r="A81" t="str">
        <f>Unemployment!A81</f>
        <v>2007q4</v>
      </c>
      <c r="B81" s="17">
        <v>1.9365384615384609</v>
      </c>
      <c r="C81" s="17">
        <v>1.9730769230769232</v>
      </c>
      <c r="D81" s="17">
        <v>2.2923076923076922</v>
      </c>
      <c r="E81" s="17">
        <v>2.3480769230769232</v>
      </c>
      <c r="F81" s="17">
        <v>2.2903846153846152</v>
      </c>
      <c r="G81" s="17">
        <v>2.1057692307692308</v>
      </c>
      <c r="H81" s="17"/>
      <c r="I81" s="17"/>
      <c r="J81" s="17"/>
      <c r="K81">
        <f t="shared" si="10"/>
        <v>1.9730769230769232</v>
      </c>
      <c r="L81">
        <f t="shared" si="11"/>
        <v>2.2923076923076922</v>
      </c>
      <c r="M81">
        <f t="shared" si="12"/>
        <v>2.3480769230769232</v>
      </c>
      <c r="N81">
        <f t="shared" si="13"/>
        <v>2.2903846153846152</v>
      </c>
      <c r="O81">
        <f t="shared" si="14"/>
        <v>2.1057692307692308</v>
      </c>
    </row>
    <row r="82" spans="1:15">
      <c r="A82" t="str">
        <f>Unemployment!A82</f>
        <v>2008q1</v>
      </c>
      <c r="B82" s="17">
        <v>4.0235294117647058</v>
      </c>
      <c r="C82" s="17">
        <v>3.0725490196078424</v>
      </c>
      <c r="D82" s="17">
        <v>2.1098039215686275</v>
      </c>
      <c r="E82" s="17">
        <v>2.1980392156862747</v>
      </c>
      <c r="F82" s="17">
        <v>2.107843137254902</v>
      </c>
      <c r="G82" s="17">
        <v>2.2955555555555547</v>
      </c>
      <c r="H82" s="17"/>
      <c r="I82" s="17"/>
      <c r="J82" s="17"/>
      <c r="K82">
        <f t="shared" si="10"/>
        <v>3.0725490196078424</v>
      </c>
      <c r="L82">
        <f t="shared" si="11"/>
        <v>2.1098039215686275</v>
      </c>
      <c r="M82">
        <f t="shared" si="12"/>
        <v>2.1980392156862747</v>
      </c>
      <c r="N82">
        <f t="shared" si="13"/>
        <v>2.107843137254902</v>
      </c>
      <c r="O82">
        <f t="shared" si="14"/>
        <v>2.2955555555555547</v>
      </c>
    </row>
    <row r="83" spans="1:15">
      <c r="A83" t="str">
        <f>Unemployment!A83</f>
        <v>2008q2</v>
      </c>
      <c r="B83" s="17">
        <v>4.05</v>
      </c>
      <c r="C83" s="17">
        <v>2.5259999999999998</v>
      </c>
      <c r="D83" s="17">
        <v>2.5819999999999999</v>
      </c>
      <c r="E83" s="17">
        <v>2.1880000000000002</v>
      </c>
      <c r="F83" s="17">
        <v>2.5645833333333328</v>
      </c>
      <c r="G83" s="17">
        <v>2.2687499999999998</v>
      </c>
      <c r="H83" s="17"/>
      <c r="I83" s="17"/>
      <c r="J83" s="17"/>
      <c r="K83">
        <f t="shared" si="10"/>
        <v>2.5259999999999998</v>
      </c>
      <c r="L83">
        <f t="shared" si="11"/>
        <v>2.5819999999999999</v>
      </c>
      <c r="M83">
        <f t="shared" si="12"/>
        <v>2.1880000000000002</v>
      </c>
      <c r="N83">
        <f t="shared" si="13"/>
        <v>2.5645833333333328</v>
      </c>
      <c r="O83">
        <f t="shared" si="14"/>
        <v>2.2687499999999998</v>
      </c>
    </row>
    <row r="84" spans="1:15">
      <c r="A84" t="str">
        <f>Unemployment!A84</f>
        <v>2008q3</v>
      </c>
      <c r="B84" s="17">
        <v>4.3640000000000008</v>
      </c>
      <c r="C84" s="17">
        <v>4.8780000000000001</v>
      </c>
      <c r="D84" s="17">
        <v>2.9040000000000004</v>
      </c>
      <c r="E84" s="17">
        <v>2.7519999999999998</v>
      </c>
      <c r="F84" s="17">
        <v>2.3460000000000001</v>
      </c>
      <c r="G84" s="17">
        <v>2.5038</v>
      </c>
      <c r="H84" s="17"/>
      <c r="I84" s="17"/>
      <c r="J84" s="17"/>
      <c r="K84">
        <f t="shared" si="10"/>
        <v>4.8780000000000001</v>
      </c>
      <c r="L84">
        <f t="shared" si="11"/>
        <v>2.9040000000000004</v>
      </c>
      <c r="M84">
        <f t="shared" si="12"/>
        <v>2.7519999999999998</v>
      </c>
      <c r="N84">
        <f t="shared" si="13"/>
        <v>2.3460000000000001</v>
      </c>
      <c r="O84">
        <f t="shared" si="14"/>
        <v>2.5038</v>
      </c>
    </row>
    <row r="85" spans="1:15">
      <c r="A85" t="str">
        <f>Unemployment!A85</f>
        <v>2008q4</v>
      </c>
      <c r="B85" s="17">
        <v>6.4829787234042549</v>
      </c>
      <c r="C85" s="17">
        <v>0.71276595744680882</v>
      </c>
      <c r="D85" s="17">
        <v>1.8787234042553187</v>
      </c>
      <c r="E85" s="17">
        <v>1.7255319148936172</v>
      </c>
      <c r="F85" s="17">
        <v>2.3680851063829782</v>
      </c>
      <c r="G85" s="17">
        <v>2.2042553191489356</v>
      </c>
      <c r="H85" s="17"/>
      <c r="I85" s="17"/>
      <c r="J85" s="17"/>
      <c r="K85">
        <f t="shared" si="10"/>
        <v>0.71276595744680882</v>
      </c>
      <c r="L85">
        <f t="shared" si="11"/>
        <v>1.8787234042553187</v>
      </c>
      <c r="M85">
        <f t="shared" si="12"/>
        <v>1.7255319148936172</v>
      </c>
      <c r="N85">
        <f t="shared" si="13"/>
        <v>2.3680851063829782</v>
      </c>
      <c r="O85">
        <f t="shared" si="14"/>
        <v>2.2042553191489356</v>
      </c>
    </row>
    <row r="86" spans="1:15">
      <c r="A86" t="str">
        <f>Unemployment!A86</f>
        <v>2009q1</v>
      </c>
      <c r="B86" s="17">
        <v>-7.9807692307692282</v>
      </c>
      <c r="C86" s="17">
        <v>-2.148076923076923</v>
      </c>
      <c r="D86" s="17">
        <v>1.1192307692307693</v>
      </c>
      <c r="E86" s="17">
        <v>1.9692307692307693</v>
      </c>
      <c r="F86" s="17">
        <v>1.8730769230769237</v>
      </c>
      <c r="G86" s="17">
        <v>2.0595744680851062</v>
      </c>
      <c r="H86" s="17"/>
      <c r="I86" s="17"/>
      <c r="J86" s="17"/>
      <c r="K86">
        <f t="shared" si="10"/>
        <v>-2.148076923076923</v>
      </c>
      <c r="L86">
        <f t="shared" si="11"/>
        <v>1.1192307692307693</v>
      </c>
      <c r="M86">
        <f t="shared" si="12"/>
        <v>1.9692307692307693</v>
      </c>
      <c r="N86">
        <f t="shared" si="13"/>
        <v>1.8730769230769237</v>
      </c>
      <c r="O86">
        <f t="shared" si="14"/>
        <v>2.0595744680851062</v>
      </c>
    </row>
    <row r="87" spans="1:15">
      <c r="A87" t="str">
        <f>Unemployment!A87</f>
        <v>2009q2</v>
      </c>
      <c r="B87" s="17">
        <v>-1.7384615384615378</v>
      </c>
      <c r="C87" s="17">
        <v>0.62692307692307681</v>
      </c>
      <c r="D87" s="17">
        <v>1.4384615384615387</v>
      </c>
      <c r="E87" s="17">
        <v>1.226923076923077</v>
      </c>
      <c r="F87" s="17">
        <v>1.9619999999999995</v>
      </c>
      <c r="G87" s="17">
        <v>2.0380000000000003</v>
      </c>
      <c r="H87" s="17"/>
      <c r="I87" s="17"/>
      <c r="J87" s="17"/>
      <c r="K87">
        <f t="shared" si="10"/>
        <v>0.62692307692307681</v>
      </c>
      <c r="L87">
        <f t="shared" si="11"/>
        <v>1.4384615384615387</v>
      </c>
      <c r="M87">
        <f t="shared" si="12"/>
        <v>1.226923076923077</v>
      </c>
      <c r="N87">
        <f t="shared" si="13"/>
        <v>1.9619999999999995</v>
      </c>
      <c r="O87">
        <f t="shared" si="14"/>
        <v>2.0380000000000003</v>
      </c>
    </row>
    <row r="88" spans="1:15">
      <c r="A88" t="str">
        <f>Unemployment!A88</f>
        <v>2009q3</v>
      </c>
      <c r="B88" s="17">
        <v>1.1245283018867924</v>
      </c>
      <c r="C88" s="17">
        <v>2.5452830188679241</v>
      </c>
      <c r="D88" s="17">
        <v>1.6320754716981132</v>
      </c>
      <c r="E88" s="17">
        <v>1.7377358490566035</v>
      </c>
      <c r="F88" s="17">
        <v>1.9132075471698113</v>
      </c>
      <c r="G88" s="17">
        <v>2</v>
      </c>
      <c r="H88" s="17"/>
      <c r="I88" s="17"/>
      <c r="J88" s="17"/>
      <c r="K88">
        <f t="shared" si="10"/>
        <v>2.5452830188679241</v>
      </c>
      <c r="L88">
        <f t="shared" si="11"/>
        <v>1.6320754716981132</v>
      </c>
      <c r="M88">
        <f t="shared" si="12"/>
        <v>1.7377358490566035</v>
      </c>
      <c r="N88">
        <f t="shared" si="13"/>
        <v>1.9132075471698113</v>
      </c>
      <c r="O88">
        <f t="shared" si="14"/>
        <v>2</v>
      </c>
    </row>
    <row r="89" spans="1:15">
      <c r="A89" t="str">
        <f>Unemployment!A89</f>
        <v>2009q4</v>
      </c>
      <c r="B89" s="17">
        <v>3.0058823529411769</v>
      </c>
      <c r="C89" s="17">
        <v>1.7372549019607839</v>
      </c>
      <c r="D89" s="17">
        <v>1.62156862745098</v>
      </c>
      <c r="E89" s="17">
        <v>1.6450980392156864</v>
      </c>
      <c r="F89" s="17">
        <v>1.93921568627451</v>
      </c>
      <c r="G89" s="17">
        <v>1.9901960784313728</v>
      </c>
      <c r="H89" s="17"/>
      <c r="I89" s="17"/>
      <c r="J89" s="17"/>
      <c r="K89">
        <f t="shared" si="10"/>
        <v>1.7372549019607839</v>
      </c>
      <c r="L89">
        <f t="shared" si="11"/>
        <v>1.62156862745098</v>
      </c>
      <c r="M89">
        <f t="shared" si="12"/>
        <v>1.6450980392156864</v>
      </c>
      <c r="N89">
        <f t="shared" si="13"/>
        <v>1.93921568627451</v>
      </c>
      <c r="O89">
        <f t="shared" si="14"/>
        <v>1.9901960784313728</v>
      </c>
    </row>
    <row r="90" spans="1:15">
      <c r="A90" t="str">
        <f>Unemployment!A90</f>
        <v>2010q1</v>
      </c>
      <c r="B90" s="17">
        <v>3.1442307692307705</v>
      </c>
      <c r="C90" s="17">
        <v>1.7377358490566031</v>
      </c>
      <c r="D90" s="17">
        <v>1.4735849056603767</v>
      </c>
      <c r="E90" s="17">
        <v>1.8547169811320752</v>
      </c>
      <c r="F90" s="17">
        <v>1.8792452830188673</v>
      </c>
      <c r="G90" s="17">
        <v>2.0897959183673471</v>
      </c>
      <c r="H90" s="17"/>
      <c r="I90" s="17"/>
      <c r="J90" s="17"/>
      <c r="K90">
        <f t="shared" si="10"/>
        <v>1.7377358490566031</v>
      </c>
      <c r="L90">
        <f t="shared" si="11"/>
        <v>1.4735849056603767</v>
      </c>
      <c r="M90">
        <f t="shared" si="12"/>
        <v>1.8547169811320752</v>
      </c>
      <c r="N90">
        <f t="shared" si="13"/>
        <v>1.8792452830188673</v>
      </c>
      <c r="O90">
        <f t="shared" si="14"/>
        <v>2.0897959183673471</v>
      </c>
    </row>
    <row r="91" spans="1:15">
      <c r="A91" t="str">
        <f>Unemployment!A91</f>
        <v>2010q2</v>
      </c>
      <c r="B91" s="17">
        <v>1.7116981132075468</v>
      </c>
      <c r="C91" s="17">
        <v>1.3490566037735852</v>
      </c>
      <c r="D91" s="17">
        <v>1.8094339622641502</v>
      </c>
      <c r="E91" s="17">
        <v>1.7603773584905658</v>
      </c>
      <c r="F91" s="17">
        <v>1.973076923076923</v>
      </c>
      <c r="G91" s="17">
        <v>1.8942307692307692</v>
      </c>
      <c r="H91" s="17"/>
      <c r="I91" s="17"/>
      <c r="J91" s="17"/>
      <c r="K91">
        <f t="shared" si="10"/>
        <v>1.3490566037735852</v>
      </c>
      <c r="L91">
        <f t="shared" si="11"/>
        <v>1.8094339622641502</v>
      </c>
      <c r="M91">
        <f t="shared" si="12"/>
        <v>1.7603773584905658</v>
      </c>
      <c r="N91">
        <f t="shared" si="13"/>
        <v>1.973076923076923</v>
      </c>
      <c r="O91">
        <f t="shared" si="14"/>
        <v>1.8942307692307692</v>
      </c>
    </row>
    <row r="92" spans="1:15">
      <c r="A92" t="str">
        <f>Unemployment!A92</f>
        <v>2010q3</v>
      </c>
      <c r="B92" s="17">
        <v>-0.2</v>
      </c>
      <c r="C92" s="17">
        <v>1.2695652173913039</v>
      </c>
      <c r="D92" s="17">
        <v>1.4782608695652173</v>
      </c>
      <c r="E92" s="17">
        <v>1.7347826086956522</v>
      </c>
      <c r="F92" s="17">
        <v>1.5695652173913042</v>
      </c>
      <c r="G92" s="17">
        <v>1.841304347826086</v>
      </c>
      <c r="H92" s="17"/>
      <c r="I92" s="17"/>
      <c r="J92" s="17"/>
      <c r="K92">
        <f t="shared" si="10"/>
        <v>1.2695652173913039</v>
      </c>
      <c r="L92">
        <f t="shared" si="11"/>
        <v>1.4782608695652173</v>
      </c>
      <c r="M92">
        <f t="shared" si="12"/>
        <v>1.7347826086956522</v>
      </c>
      <c r="N92">
        <f t="shared" si="13"/>
        <v>1.5695652173913042</v>
      </c>
      <c r="O92">
        <f t="shared" si="14"/>
        <v>1.841304347826086</v>
      </c>
    </row>
    <row r="93" spans="1:15">
      <c r="A93" t="str">
        <f>Unemployment!A93</f>
        <v>2010q4</v>
      </c>
      <c r="B93" s="17">
        <v>1.453846153846154</v>
      </c>
      <c r="C93" s="17">
        <v>1.6173076923076921</v>
      </c>
      <c r="D93" s="17">
        <v>1.6634615384615385</v>
      </c>
      <c r="E93" s="17">
        <v>1.5576923076923077</v>
      </c>
      <c r="F93" s="17">
        <v>1.8269230769230758</v>
      </c>
      <c r="G93" s="17">
        <v>1.9</v>
      </c>
      <c r="H93" s="17"/>
      <c r="I93" s="17"/>
      <c r="J93" s="17"/>
      <c r="K93">
        <f t="shared" si="10"/>
        <v>1.6173076923076921</v>
      </c>
      <c r="L93">
        <f t="shared" si="11"/>
        <v>1.6634615384615385</v>
      </c>
      <c r="M93">
        <f t="shared" si="12"/>
        <v>1.5576923076923077</v>
      </c>
      <c r="N93">
        <f t="shared" si="13"/>
        <v>1.8269230769230758</v>
      </c>
      <c r="O93">
        <f t="shared" si="14"/>
        <v>1.9</v>
      </c>
    </row>
    <row r="94" spans="1:15">
      <c r="A94" t="str">
        <f>Unemployment!A94</f>
        <v>2011q1</v>
      </c>
      <c r="B94" s="17">
        <v>2.2000000000000002</v>
      </c>
      <c r="C94" s="17">
        <v>2.023076923076923</v>
      </c>
      <c r="D94" s="17">
        <v>1.4826923076923075</v>
      </c>
      <c r="E94" s="17">
        <v>1.7865384615384612</v>
      </c>
      <c r="F94" s="17">
        <v>1.7942307692307691</v>
      </c>
      <c r="G94" s="17">
        <v>1.96875</v>
      </c>
      <c r="H94" s="17"/>
      <c r="I94" s="17"/>
      <c r="J94" s="17"/>
      <c r="K94">
        <f t="shared" si="10"/>
        <v>2.023076923076923</v>
      </c>
      <c r="L94">
        <f t="shared" si="11"/>
        <v>1.4826923076923075</v>
      </c>
      <c r="M94">
        <f t="shared" si="12"/>
        <v>1.7865384615384612</v>
      </c>
      <c r="N94">
        <f t="shared" si="13"/>
        <v>1.7942307692307691</v>
      </c>
      <c r="O94">
        <f t="shared" si="14"/>
        <v>1.96875</v>
      </c>
    </row>
    <row r="95" spans="1:15">
      <c r="A95" t="str">
        <f>Unemployment!A95</f>
        <v>2011q2</v>
      </c>
      <c r="B95" s="17">
        <v>4.6603773584905657</v>
      </c>
      <c r="C95" s="17">
        <v>2.722641509433962</v>
      </c>
      <c r="D95" s="17">
        <v>2.0433962264150938</v>
      </c>
      <c r="E95" s="17">
        <v>1.9962264150943401</v>
      </c>
      <c r="F95" s="17">
        <v>2.1730769230769238</v>
      </c>
      <c r="G95" s="17">
        <v>2.0557692307692306</v>
      </c>
      <c r="H95" s="17"/>
      <c r="I95" s="17"/>
      <c r="J95" s="17"/>
      <c r="K95">
        <f t="shared" si="10"/>
        <v>2.722641509433962</v>
      </c>
      <c r="L95">
        <f t="shared" si="11"/>
        <v>2.0433962264150938</v>
      </c>
      <c r="M95">
        <f t="shared" si="12"/>
        <v>1.9962264150943401</v>
      </c>
      <c r="N95">
        <f t="shared" si="13"/>
        <v>2.1730769230769238</v>
      </c>
      <c r="O95">
        <f t="shared" si="14"/>
        <v>2.0557692307692306</v>
      </c>
    </row>
    <row r="96" spans="1:15">
      <c r="A96" t="str">
        <f>Unemployment!A96</f>
        <v>2011q3</v>
      </c>
      <c r="B96" s="17">
        <v>4.2384615384615394</v>
      </c>
      <c r="C96" s="17">
        <v>2.0076923076923077</v>
      </c>
      <c r="D96" s="17">
        <v>2</v>
      </c>
      <c r="E96" s="17">
        <v>2.2215686274509805</v>
      </c>
      <c r="F96" s="17">
        <v>2.1019607843137247</v>
      </c>
      <c r="G96" s="17">
        <v>2.3156862745098041</v>
      </c>
      <c r="H96" s="17"/>
      <c r="I96" s="17"/>
      <c r="J96" s="17"/>
      <c r="K96">
        <f t="shared" si="10"/>
        <v>2.0076923076923077</v>
      </c>
      <c r="L96">
        <f t="shared" si="11"/>
        <v>2</v>
      </c>
      <c r="M96">
        <f t="shared" si="12"/>
        <v>2.2215686274509805</v>
      </c>
      <c r="N96">
        <f t="shared" si="13"/>
        <v>2.1019607843137247</v>
      </c>
      <c r="O96">
        <f t="shared" si="14"/>
        <v>2.3156862745098041</v>
      </c>
    </row>
    <row r="97" spans="1:15">
      <c r="A97" t="str">
        <f>Unemployment!A97</f>
        <v>2011q4</v>
      </c>
      <c r="B97" s="17">
        <v>2.5340000000000003</v>
      </c>
      <c r="C97" s="17">
        <v>1.8260000000000003</v>
      </c>
      <c r="D97" s="17">
        <v>1.9579999999999995</v>
      </c>
      <c r="E97" s="17">
        <v>1.8820000000000001</v>
      </c>
      <c r="F97" s="17">
        <v>2.2239999999999998</v>
      </c>
      <c r="G97" s="17">
        <v>2.0859999999999999</v>
      </c>
      <c r="H97" s="17"/>
      <c r="I97" s="17"/>
      <c r="J97" s="17"/>
      <c r="K97">
        <f t="shared" si="10"/>
        <v>1.8260000000000003</v>
      </c>
      <c r="L97">
        <f t="shared" si="11"/>
        <v>1.9579999999999995</v>
      </c>
      <c r="M97">
        <f t="shared" si="12"/>
        <v>1.8820000000000001</v>
      </c>
      <c r="N97">
        <f t="shared" si="13"/>
        <v>2.2239999999999998</v>
      </c>
      <c r="O97">
        <f t="shared" si="14"/>
        <v>2.0859999999999999</v>
      </c>
    </row>
  </sheetData>
  <mergeCells count="4">
    <mergeCell ref="B1:J1"/>
    <mergeCell ref="B2:J2"/>
    <mergeCell ref="B3:J3"/>
    <mergeCell ref="B4:J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P97"/>
  <sheetViews>
    <sheetView workbookViewId="0">
      <selection activeCell="K14" sqref="K14"/>
    </sheetView>
  </sheetViews>
  <sheetFormatPr defaultRowHeight="15"/>
  <cols>
    <col min="2" max="3" width="26.140625" customWidth="1"/>
  </cols>
  <sheetData>
    <row r="1" spans="1:16">
      <c r="B1" s="18" t="s">
        <v>526</v>
      </c>
      <c r="C1" s="18"/>
      <c r="D1" s="18"/>
      <c r="E1" s="18"/>
      <c r="F1" s="18"/>
      <c r="G1" s="18"/>
      <c r="H1" s="18"/>
      <c r="I1" s="18"/>
      <c r="J1" s="18"/>
    </row>
    <row r="2" spans="1:16">
      <c r="B2" s="18" t="s">
        <v>527</v>
      </c>
      <c r="C2" s="18"/>
      <c r="D2" s="18"/>
      <c r="E2" s="18"/>
      <c r="F2" s="18"/>
      <c r="G2" s="18"/>
      <c r="H2" s="18"/>
      <c r="I2" s="18"/>
      <c r="J2" s="18"/>
    </row>
    <row r="3" spans="1:16">
      <c r="B3" s="18" t="s">
        <v>528</v>
      </c>
      <c r="C3" s="18"/>
      <c r="D3" s="18"/>
      <c r="E3" s="18"/>
      <c r="F3" s="18"/>
      <c r="G3" s="18"/>
      <c r="H3" s="18"/>
      <c r="I3" s="18"/>
      <c r="J3" s="18"/>
    </row>
    <row r="4" spans="1:16">
      <c r="B4" s="19" t="s">
        <v>529</v>
      </c>
      <c r="C4" s="19"/>
      <c r="D4" s="19"/>
      <c r="E4" s="19"/>
      <c r="F4" s="19"/>
      <c r="G4" s="19"/>
      <c r="H4" s="19"/>
      <c r="I4" s="19"/>
      <c r="J4" s="19"/>
    </row>
    <row r="5" spans="1:16" ht="109.5" customHeight="1">
      <c r="B5" s="14" t="s">
        <v>164</v>
      </c>
      <c r="C5" s="14" t="s">
        <v>197</v>
      </c>
      <c r="D5" s="14" t="s">
        <v>165</v>
      </c>
      <c r="E5" s="14" t="s">
        <v>167</v>
      </c>
      <c r="F5" s="14" t="s">
        <v>166</v>
      </c>
      <c r="G5" s="14" t="s">
        <v>168</v>
      </c>
      <c r="H5" s="14" t="s">
        <v>169</v>
      </c>
      <c r="I5" s="14" t="s">
        <v>170</v>
      </c>
      <c r="J5" s="15"/>
    </row>
    <row r="6" spans="1:16">
      <c r="A6" t="s">
        <v>99</v>
      </c>
      <c r="B6" s="15" t="s">
        <v>129</v>
      </c>
      <c r="C6" s="15" t="s">
        <v>129</v>
      </c>
      <c r="D6" s="15" t="s">
        <v>123</v>
      </c>
      <c r="E6" s="15" t="s">
        <v>124</v>
      </c>
      <c r="F6" s="15" t="s">
        <v>125</v>
      </c>
      <c r="G6" s="15" t="s">
        <v>126</v>
      </c>
      <c r="H6" s="15" t="s">
        <v>127</v>
      </c>
      <c r="I6" s="15" t="s">
        <v>128</v>
      </c>
      <c r="J6" s="15"/>
      <c r="L6" t="s">
        <v>130</v>
      </c>
      <c r="M6" t="s">
        <v>131</v>
      </c>
      <c r="N6" t="s">
        <v>132</v>
      </c>
      <c r="O6" t="s">
        <v>133</v>
      </c>
      <c r="P6" t="s">
        <v>134</v>
      </c>
    </row>
    <row r="7" spans="1:16">
      <c r="A7" t="str">
        <f>FedFundsFutures!A3</f>
        <v>1989q2</v>
      </c>
      <c r="B7" s="15">
        <v>5.3</v>
      </c>
      <c r="C7" s="15">
        <v>5.3</v>
      </c>
      <c r="D7" s="15">
        <v>5.3</v>
      </c>
      <c r="E7" s="15">
        <v>5.4</v>
      </c>
      <c r="F7" s="15">
        <v>5.5</v>
      </c>
      <c r="G7" s="15">
        <v>5.6</v>
      </c>
      <c r="H7" s="15">
        <v>5.7</v>
      </c>
      <c r="I7" s="15">
        <v>5.4</v>
      </c>
      <c r="J7" s="15"/>
      <c r="L7">
        <f>D7-$I7</f>
        <v>-0.10000000000000053</v>
      </c>
      <c r="M7">
        <f t="shared" ref="M7:P7" si="0">E7-$I7</f>
        <v>0</v>
      </c>
      <c r="N7">
        <f t="shared" si="0"/>
        <v>9.9999999999999645E-2</v>
      </c>
      <c r="O7">
        <f t="shared" si="0"/>
        <v>0.19999999999999929</v>
      </c>
      <c r="P7">
        <f t="shared" si="0"/>
        <v>0.29999999999999982</v>
      </c>
    </row>
    <row r="8" spans="1:16">
      <c r="A8" t="str">
        <f>FedFundsFutures!A4</f>
        <v>1989q3</v>
      </c>
      <c r="B8" s="15">
        <v>5.3</v>
      </c>
      <c r="C8" s="15">
        <v>5.3</v>
      </c>
      <c r="D8" s="15">
        <v>5.3</v>
      </c>
      <c r="E8" s="15">
        <v>5.5</v>
      </c>
      <c r="F8" s="15">
        <v>5.6</v>
      </c>
      <c r="G8" s="15">
        <v>5.7</v>
      </c>
      <c r="H8" s="15">
        <v>5.7</v>
      </c>
      <c r="I8" s="15">
        <v>5.4</v>
      </c>
      <c r="J8" s="15"/>
      <c r="L8">
        <f t="shared" ref="L8:L71" si="1">D8-$I8</f>
        <v>-0.10000000000000053</v>
      </c>
      <c r="M8">
        <f t="shared" ref="M8:M71" si="2">E8-$I8</f>
        <v>9.9999999999999645E-2</v>
      </c>
      <c r="N8">
        <f t="shared" ref="N8:N71" si="3">F8-$I8</f>
        <v>0.19999999999999929</v>
      </c>
      <c r="O8">
        <f t="shared" ref="O8:O71" si="4">G8-$I8</f>
        <v>0.29999999999999982</v>
      </c>
      <c r="P8">
        <f t="shared" ref="P8:P71" si="5">H8-$I8</f>
        <v>0.29999999999999982</v>
      </c>
    </row>
    <row r="9" spans="1:16">
      <c r="A9" t="str">
        <f>FedFundsFutures!A5</f>
        <v>1989q4</v>
      </c>
      <c r="B9" s="15">
        <v>5.2</v>
      </c>
      <c r="C9" s="15">
        <v>5.2</v>
      </c>
      <c r="D9" s="15">
        <v>5.3</v>
      </c>
      <c r="E9" s="15">
        <v>5.5</v>
      </c>
      <c r="F9" s="15">
        <v>5.5</v>
      </c>
      <c r="G9" s="15">
        <v>5.6</v>
      </c>
      <c r="H9" s="15">
        <v>5.6</v>
      </c>
      <c r="I9" s="15">
        <v>5.2</v>
      </c>
      <c r="J9" s="15"/>
      <c r="L9">
        <f t="shared" si="1"/>
        <v>9.9999999999999645E-2</v>
      </c>
      <c r="M9">
        <f t="shared" si="2"/>
        <v>0.29999999999999982</v>
      </c>
      <c r="N9">
        <f t="shared" si="3"/>
        <v>0.29999999999999982</v>
      </c>
      <c r="O9">
        <f t="shared" si="4"/>
        <v>0.39999999999999947</v>
      </c>
      <c r="P9">
        <f t="shared" si="5"/>
        <v>0.39999999999999947</v>
      </c>
    </row>
    <row r="10" spans="1:16">
      <c r="A10" t="str">
        <f>FedFundsFutures!A6</f>
        <v>1990q1</v>
      </c>
      <c r="B10" s="15">
        <v>5.4</v>
      </c>
      <c r="C10" s="15">
        <v>5.4</v>
      </c>
      <c r="D10" s="15">
        <v>5.5</v>
      </c>
      <c r="E10" s="15">
        <v>5.6</v>
      </c>
      <c r="F10" s="15">
        <v>5.7</v>
      </c>
      <c r="G10" s="15">
        <v>5.7</v>
      </c>
      <c r="H10" s="15">
        <v>5.7</v>
      </c>
      <c r="I10" s="15">
        <v>5.2</v>
      </c>
      <c r="J10" s="15"/>
      <c r="L10">
        <f t="shared" si="1"/>
        <v>0.29999999999999982</v>
      </c>
      <c r="M10">
        <f t="shared" si="2"/>
        <v>0.39999999999999947</v>
      </c>
      <c r="N10">
        <f t="shared" si="3"/>
        <v>0.5</v>
      </c>
      <c r="O10">
        <f t="shared" si="4"/>
        <v>0.5</v>
      </c>
      <c r="P10">
        <f t="shared" si="5"/>
        <v>0.5</v>
      </c>
    </row>
    <row r="11" spans="1:16">
      <c r="A11" t="str">
        <f>FedFundsFutures!A7</f>
        <v>1990q2</v>
      </c>
      <c r="B11" s="15">
        <v>5.3</v>
      </c>
      <c r="C11" s="15">
        <v>5.3</v>
      </c>
      <c r="D11" s="15">
        <v>5.4</v>
      </c>
      <c r="E11" s="15">
        <v>5.5</v>
      </c>
      <c r="F11" s="15">
        <v>5.6</v>
      </c>
      <c r="G11" s="15">
        <v>5.6</v>
      </c>
      <c r="H11" s="15">
        <v>5.6</v>
      </c>
      <c r="I11" s="15">
        <v>5.2</v>
      </c>
      <c r="J11" s="15"/>
      <c r="L11">
        <f t="shared" si="1"/>
        <v>0.20000000000000018</v>
      </c>
      <c r="M11">
        <f t="shared" si="2"/>
        <v>0.29999999999999982</v>
      </c>
      <c r="N11">
        <f t="shared" si="3"/>
        <v>0.39999999999999947</v>
      </c>
      <c r="O11">
        <f t="shared" si="4"/>
        <v>0.39999999999999947</v>
      </c>
      <c r="P11">
        <f t="shared" si="5"/>
        <v>0.39999999999999947</v>
      </c>
    </row>
    <row r="12" spans="1:16">
      <c r="A12" t="str">
        <f>FedFundsFutures!A8</f>
        <v>1990q3</v>
      </c>
      <c r="B12" s="15">
        <v>5.4</v>
      </c>
      <c r="C12" s="15">
        <v>5.4</v>
      </c>
      <c r="D12" s="15">
        <v>5.5</v>
      </c>
      <c r="E12" s="15">
        <v>5.5</v>
      </c>
      <c r="F12" s="15">
        <v>5.6</v>
      </c>
      <c r="G12" s="15">
        <v>5.5</v>
      </c>
      <c r="H12" s="15">
        <v>5.5</v>
      </c>
      <c r="I12" s="15">
        <v>5.2</v>
      </c>
      <c r="J12" s="15"/>
      <c r="L12">
        <f t="shared" si="1"/>
        <v>0.29999999999999982</v>
      </c>
      <c r="M12">
        <f t="shared" si="2"/>
        <v>0.29999999999999982</v>
      </c>
      <c r="N12">
        <f t="shared" si="3"/>
        <v>0.39999999999999947</v>
      </c>
      <c r="O12">
        <f t="shared" si="4"/>
        <v>0.29999999999999982</v>
      </c>
      <c r="P12">
        <f t="shared" si="5"/>
        <v>0.29999999999999982</v>
      </c>
    </row>
    <row r="13" spans="1:16">
      <c r="A13" t="str">
        <f>FedFundsFutures!A9</f>
        <v>1990q4</v>
      </c>
      <c r="B13" s="15">
        <v>5.6</v>
      </c>
      <c r="C13" s="15">
        <v>5.6</v>
      </c>
      <c r="D13" s="15">
        <v>5.9</v>
      </c>
      <c r="E13" s="15">
        <v>6.1</v>
      </c>
      <c r="F13" s="15">
        <v>6.2</v>
      </c>
      <c r="G13" s="15">
        <v>6.1</v>
      </c>
      <c r="H13" s="15">
        <v>6.1</v>
      </c>
      <c r="I13" s="15">
        <v>5.2</v>
      </c>
      <c r="J13" s="15"/>
      <c r="L13">
        <f t="shared" si="1"/>
        <v>0.70000000000000018</v>
      </c>
      <c r="M13">
        <f t="shared" si="2"/>
        <v>0.89999999999999947</v>
      </c>
      <c r="N13">
        <f t="shared" si="3"/>
        <v>1</v>
      </c>
      <c r="O13">
        <f t="shared" si="4"/>
        <v>0.89999999999999947</v>
      </c>
      <c r="P13">
        <f t="shared" si="5"/>
        <v>0.89999999999999947</v>
      </c>
    </row>
    <row r="14" spans="1:16">
      <c r="A14" t="str">
        <f>FedFundsFutures!A10</f>
        <v>1991q1</v>
      </c>
      <c r="B14" s="15">
        <v>5.9</v>
      </c>
      <c r="C14" s="15">
        <v>5.9</v>
      </c>
      <c r="D14" s="15">
        <v>6.3</v>
      </c>
      <c r="E14" s="15">
        <v>6.5</v>
      </c>
      <c r="F14" s="15">
        <v>6.6</v>
      </c>
      <c r="G14" s="15">
        <v>6.6</v>
      </c>
      <c r="H14" s="15">
        <v>6.5</v>
      </c>
      <c r="I14" s="15">
        <v>5.2</v>
      </c>
      <c r="J14" s="15"/>
      <c r="L14">
        <f t="shared" si="1"/>
        <v>1.0999999999999996</v>
      </c>
      <c r="M14">
        <f t="shared" si="2"/>
        <v>1.2999999999999998</v>
      </c>
      <c r="N14">
        <f t="shared" si="3"/>
        <v>1.3999999999999995</v>
      </c>
      <c r="O14">
        <f t="shared" si="4"/>
        <v>1.3999999999999995</v>
      </c>
      <c r="P14">
        <f t="shared" si="5"/>
        <v>1.2999999999999998</v>
      </c>
    </row>
    <row r="15" spans="1:16">
      <c r="A15" t="str">
        <f>FedFundsFutures!A11</f>
        <v>1991q2</v>
      </c>
      <c r="B15" s="15">
        <v>6.5</v>
      </c>
      <c r="C15" s="15">
        <v>6.5</v>
      </c>
      <c r="D15" s="15">
        <v>6.6</v>
      </c>
      <c r="E15" s="15">
        <v>6.7</v>
      </c>
      <c r="F15" s="15">
        <v>6.7</v>
      </c>
      <c r="G15" s="15">
        <v>6.6</v>
      </c>
      <c r="H15" s="15">
        <v>6.5</v>
      </c>
      <c r="I15" s="15">
        <v>5.5</v>
      </c>
      <c r="J15" s="15"/>
      <c r="L15">
        <f t="shared" si="1"/>
        <v>1.0999999999999996</v>
      </c>
      <c r="M15">
        <f t="shared" si="2"/>
        <v>1.2000000000000002</v>
      </c>
      <c r="N15">
        <f t="shared" si="3"/>
        <v>1.2000000000000002</v>
      </c>
      <c r="O15">
        <f t="shared" si="4"/>
        <v>1.0999999999999996</v>
      </c>
      <c r="P15">
        <f t="shared" si="5"/>
        <v>1</v>
      </c>
    </row>
    <row r="16" spans="1:16">
      <c r="A16" t="str">
        <f>FedFundsFutures!A12</f>
        <v>1991q3</v>
      </c>
      <c r="B16" s="15">
        <v>6.8</v>
      </c>
      <c r="C16" s="15">
        <v>6.8</v>
      </c>
      <c r="D16" s="15">
        <v>6.8</v>
      </c>
      <c r="E16" s="15">
        <v>6.8</v>
      </c>
      <c r="F16" s="15">
        <v>6.7</v>
      </c>
      <c r="G16" s="15">
        <v>6.6</v>
      </c>
      <c r="H16" s="15">
        <v>6.4</v>
      </c>
      <c r="I16" s="15">
        <v>5.5</v>
      </c>
      <c r="J16" s="15"/>
      <c r="L16">
        <f t="shared" si="1"/>
        <v>1.2999999999999998</v>
      </c>
      <c r="M16">
        <f t="shared" si="2"/>
        <v>1.2999999999999998</v>
      </c>
      <c r="N16">
        <f t="shared" si="3"/>
        <v>1.2000000000000002</v>
      </c>
      <c r="O16">
        <f t="shared" si="4"/>
        <v>1.0999999999999996</v>
      </c>
      <c r="P16">
        <f t="shared" si="5"/>
        <v>0.90000000000000036</v>
      </c>
    </row>
    <row r="17" spans="1:16">
      <c r="A17" t="str">
        <f>FedFundsFutures!A13</f>
        <v>1991q4</v>
      </c>
      <c r="B17" s="15">
        <v>6.8</v>
      </c>
      <c r="C17" s="15">
        <v>6.8</v>
      </c>
      <c r="D17" s="15">
        <v>6.8</v>
      </c>
      <c r="E17" s="15">
        <v>6.7</v>
      </c>
      <c r="F17" s="15">
        <v>6.6</v>
      </c>
      <c r="G17" s="15">
        <v>6.5</v>
      </c>
      <c r="H17" s="15">
        <v>6.4</v>
      </c>
      <c r="I17" s="15">
        <v>5.5</v>
      </c>
      <c r="J17" s="15"/>
      <c r="L17">
        <f t="shared" si="1"/>
        <v>1.2999999999999998</v>
      </c>
      <c r="M17">
        <f t="shared" si="2"/>
        <v>1.2000000000000002</v>
      </c>
      <c r="N17">
        <f t="shared" si="3"/>
        <v>1.0999999999999996</v>
      </c>
      <c r="O17">
        <f t="shared" si="4"/>
        <v>1</v>
      </c>
      <c r="P17">
        <f t="shared" si="5"/>
        <v>0.90000000000000036</v>
      </c>
    </row>
    <row r="18" spans="1:16">
      <c r="A18" t="str">
        <f>FedFundsFutures!A14</f>
        <v>1992q1</v>
      </c>
      <c r="B18" s="15">
        <v>6.8</v>
      </c>
      <c r="C18" s="15">
        <v>6.8</v>
      </c>
      <c r="D18" s="15">
        <v>6.9</v>
      </c>
      <c r="E18" s="15">
        <v>6.9</v>
      </c>
      <c r="F18" s="15">
        <v>6.8</v>
      </c>
      <c r="G18" s="15">
        <v>6.7</v>
      </c>
      <c r="H18" s="15">
        <v>6.5</v>
      </c>
      <c r="I18" s="15">
        <v>5.5</v>
      </c>
      <c r="J18" s="15"/>
      <c r="L18">
        <f t="shared" si="1"/>
        <v>1.4000000000000004</v>
      </c>
      <c r="M18">
        <f t="shared" si="2"/>
        <v>1.4000000000000004</v>
      </c>
      <c r="N18">
        <f t="shared" si="3"/>
        <v>1.2999999999999998</v>
      </c>
      <c r="O18">
        <f t="shared" si="4"/>
        <v>1.2000000000000002</v>
      </c>
      <c r="P18">
        <f t="shared" si="5"/>
        <v>1</v>
      </c>
    </row>
    <row r="19" spans="1:16">
      <c r="A19" t="str">
        <f>FedFundsFutures!A15</f>
        <v>1992q2</v>
      </c>
      <c r="B19" s="15">
        <v>7.2</v>
      </c>
      <c r="C19" s="15">
        <v>7.2</v>
      </c>
      <c r="D19" s="15">
        <v>7.1</v>
      </c>
      <c r="E19" s="15">
        <v>7</v>
      </c>
      <c r="F19" s="15">
        <v>6.8</v>
      </c>
      <c r="G19" s="15">
        <v>6.7</v>
      </c>
      <c r="H19" s="15">
        <v>6.6</v>
      </c>
      <c r="I19" s="15">
        <v>5.9</v>
      </c>
      <c r="J19" s="15"/>
      <c r="L19">
        <f t="shared" si="1"/>
        <v>1.1999999999999993</v>
      </c>
      <c r="M19">
        <f t="shared" si="2"/>
        <v>1.0999999999999996</v>
      </c>
      <c r="N19">
        <f t="shared" si="3"/>
        <v>0.89999999999999947</v>
      </c>
      <c r="O19">
        <f t="shared" si="4"/>
        <v>0.79999999999999982</v>
      </c>
      <c r="P19">
        <f t="shared" si="5"/>
        <v>0.69999999999999929</v>
      </c>
    </row>
    <row r="20" spans="1:16">
      <c r="A20" t="str">
        <f>FedFundsFutures!A16</f>
        <v>1992q3</v>
      </c>
      <c r="B20" s="15">
        <v>7.5</v>
      </c>
      <c r="C20" s="15">
        <v>7.5</v>
      </c>
      <c r="D20" s="15">
        <v>7.3</v>
      </c>
      <c r="E20" s="15">
        <v>7.1</v>
      </c>
      <c r="F20" s="15">
        <v>7</v>
      </c>
      <c r="G20" s="15">
        <v>6.8</v>
      </c>
      <c r="H20" s="15">
        <v>6.7</v>
      </c>
      <c r="I20" s="15">
        <v>5.9</v>
      </c>
      <c r="J20" s="15"/>
      <c r="L20">
        <f t="shared" si="1"/>
        <v>1.3999999999999995</v>
      </c>
      <c r="M20">
        <f t="shared" si="2"/>
        <v>1.1999999999999993</v>
      </c>
      <c r="N20">
        <f t="shared" si="3"/>
        <v>1.0999999999999996</v>
      </c>
      <c r="O20">
        <f t="shared" si="4"/>
        <v>0.89999999999999947</v>
      </c>
      <c r="P20">
        <f t="shared" si="5"/>
        <v>0.79999999999999982</v>
      </c>
    </row>
    <row r="21" spans="1:16">
      <c r="A21" t="str">
        <f>FedFundsFutures!A17</f>
        <v>1992q4</v>
      </c>
      <c r="B21" s="15">
        <v>7.6</v>
      </c>
      <c r="C21" s="15">
        <v>7.6</v>
      </c>
      <c r="D21" s="15">
        <v>7.5</v>
      </c>
      <c r="E21" s="15">
        <v>7.4</v>
      </c>
      <c r="F21" s="15">
        <v>7.3</v>
      </c>
      <c r="G21" s="15">
        <v>7.1</v>
      </c>
      <c r="H21" s="15">
        <v>6.9</v>
      </c>
      <c r="I21" s="15">
        <v>5.6</v>
      </c>
      <c r="J21" s="15"/>
      <c r="L21">
        <f t="shared" si="1"/>
        <v>1.9000000000000004</v>
      </c>
      <c r="M21">
        <f t="shared" si="2"/>
        <v>1.8000000000000007</v>
      </c>
      <c r="N21">
        <f t="shared" si="3"/>
        <v>1.7000000000000002</v>
      </c>
      <c r="O21">
        <f t="shared" si="4"/>
        <v>1.5</v>
      </c>
      <c r="P21">
        <f t="shared" si="5"/>
        <v>1.3000000000000007</v>
      </c>
    </row>
    <row r="22" spans="1:16">
      <c r="A22" t="str">
        <f>FedFundsFutures!A18</f>
        <v>1993q1</v>
      </c>
      <c r="B22" s="15">
        <v>7.3</v>
      </c>
      <c r="C22" s="15">
        <v>7.3</v>
      </c>
      <c r="D22" s="15">
        <v>7.2</v>
      </c>
      <c r="E22" s="15">
        <v>7.1</v>
      </c>
      <c r="F22" s="15">
        <v>7</v>
      </c>
      <c r="G22" s="15">
        <v>6.8</v>
      </c>
      <c r="H22" s="15">
        <v>6.7</v>
      </c>
      <c r="I22" s="15">
        <v>5.6</v>
      </c>
      <c r="J22" s="15"/>
      <c r="L22">
        <f t="shared" si="1"/>
        <v>1.6000000000000005</v>
      </c>
      <c r="M22">
        <f t="shared" si="2"/>
        <v>1.5</v>
      </c>
      <c r="N22">
        <f t="shared" si="3"/>
        <v>1.4000000000000004</v>
      </c>
      <c r="O22">
        <f t="shared" si="4"/>
        <v>1.2000000000000002</v>
      </c>
      <c r="P22">
        <f t="shared" si="5"/>
        <v>1.1000000000000005</v>
      </c>
    </row>
    <row r="23" spans="1:16">
      <c r="A23" t="str">
        <f>FedFundsFutures!A19</f>
        <v>1993q2</v>
      </c>
      <c r="B23" s="15">
        <v>7</v>
      </c>
      <c r="C23" s="15">
        <v>7</v>
      </c>
      <c r="D23" s="15">
        <v>7</v>
      </c>
      <c r="E23" s="15">
        <v>6.8</v>
      </c>
      <c r="F23" s="15">
        <v>6.7</v>
      </c>
      <c r="G23" s="15">
        <v>6.6</v>
      </c>
      <c r="H23" s="15">
        <v>6.5</v>
      </c>
      <c r="I23" s="15">
        <v>5.8</v>
      </c>
      <c r="J23" s="15"/>
      <c r="L23">
        <f t="shared" si="1"/>
        <v>1.2000000000000002</v>
      </c>
      <c r="M23">
        <f t="shared" si="2"/>
        <v>1</v>
      </c>
      <c r="N23">
        <f t="shared" si="3"/>
        <v>0.90000000000000036</v>
      </c>
      <c r="O23">
        <f t="shared" si="4"/>
        <v>0.79999999999999982</v>
      </c>
      <c r="P23">
        <f t="shared" si="5"/>
        <v>0.70000000000000018</v>
      </c>
    </row>
    <row r="24" spans="1:16">
      <c r="A24" t="str">
        <f>FedFundsFutures!A20</f>
        <v>1993q3</v>
      </c>
      <c r="B24" s="15">
        <v>7</v>
      </c>
      <c r="C24" s="15">
        <v>7</v>
      </c>
      <c r="D24" s="15">
        <v>6.9</v>
      </c>
      <c r="E24" s="15">
        <v>6.8</v>
      </c>
      <c r="F24" s="15">
        <v>6.7</v>
      </c>
      <c r="G24" s="15">
        <v>6.6</v>
      </c>
      <c r="H24" s="15">
        <v>6.5</v>
      </c>
      <c r="I24" s="15">
        <v>5.8</v>
      </c>
      <c r="J24" s="15"/>
      <c r="L24">
        <f t="shared" si="1"/>
        <v>1.1000000000000005</v>
      </c>
      <c r="M24">
        <f t="shared" si="2"/>
        <v>1</v>
      </c>
      <c r="N24">
        <f t="shared" si="3"/>
        <v>0.90000000000000036</v>
      </c>
      <c r="O24">
        <f t="shared" si="4"/>
        <v>0.79999999999999982</v>
      </c>
      <c r="P24">
        <f t="shared" si="5"/>
        <v>0.70000000000000018</v>
      </c>
    </row>
    <row r="25" spans="1:16">
      <c r="A25" t="str">
        <f>FedFundsFutures!A21</f>
        <v>1993q4</v>
      </c>
      <c r="B25" s="15">
        <v>6.8</v>
      </c>
      <c r="C25" s="15">
        <v>6.8</v>
      </c>
      <c r="D25" s="15">
        <v>6.7</v>
      </c>
      <c r="E25" s="15">
        <v>6.7</v>
      </c>
      <c r="F25" s="15">
        <v>6.6</v>
      </c>
      <c r="G25" s="15">
        <v>6.5</v>
      </c>
      <c r="H25" s="15">
        <v>6.5</v>
      </c>
      <c r="I25" s="15">
        <v>5.9</v>
      </c>
      <c r="J25" s="15"/>
      <c r="L25">
        <f t="shared" si="1"/>
        <v>0.79999999999999982</v>
      </c>
      <c r="M25">
        <f t="shared" si="2"/>
        <v>0.79999999999999982</v>
      </c>
      <c r="N25">
        <f t="shared" si="3"/>
        <v>0.69999999999999929</v>
      </c>
      <c r="O25">
        <f t="shared" si="4"/>
        <v>0.59999999999999964</v>
      </c>
      <c r="P25">
        <f t="shared" si="5"/>
        <v>0.59999999999999964</v>
      </c>
    </row>
    <row r="26" spans="1:16">
      <c r="A26" t="str">
        <f>FedFundsFutures!A22</f>
        <v>1994q1</v>
      </c>
      <c r="B26" s="15">
        <v>6.6</v>
      </c>
      <c r="C26" s="15">
        <v>6.6</v>
      </c>
      <c r="D26" s="15">
        <v>6.5</v>
      </c>
      <c r="E26" s="15">
        <v>6.4</v>
      </c>
      <c r="F26" s="15">
        <v>6.4</v>
      </c>
      <c r="G26" s="15">
        <v>6.3</v>
      </c>
      <c r="H26" s="15">
        <v>6.2</v>
      </c>
      <c r="I26" s="15">
        <v>5.9</v>
      </c>
      <c r="J26" s="15"/>
      <c r="L26">
        <f t="shared" si="1"/>
        <v>0.59999999999999964</v>
      </c>
      <c r="M26">
        <f t="shared" si="2"/>
        <v>0.5</v>
      </c>
      <c r="N26">
        <f t="shared" si="3"/>
        <v>0.5</v>
      </c>
      <c r="O26">
        <f t="shared" si="4"/>
        <v>0.39999999999999947</v>
      </c>
      <c r="P26">
        <f t="shared" si="5"/>
        <v>0.29999999999999982</v>
      </c>
    </row>
    <row r="27" spans="1:16">
      <c r="A27" t="str">
        <f>FedFundsFutures!A23</f>
        <v>1994q2</v>
      </c>
      <c r="B27" s="15">
        <v>6.5</v>
      </c>
      <c r="C27" s="15">
        <v>6.5</v>
      </c>
      <c r="D27" s="15">
        <v>6.4</v>
      </c>
      <c r="E27" s="15">
        <v>6.3</v>
      </c>
      <c r="F27" s="15">
        <v>6.2</v>
      </c>
      <c r="G27" s="15">
        <v>6.1</v>
      </c>
      <c r="H27" s="15">
        <v>6.1</v>
      </c>
      <c r="I27" s="15">
        <v>5.9</v>
      </c>
      <c r="J27" s="15"/>
      <c r="L27">
        <f t="shared" si="1"/>
        <v>0.5</v>
      </c>
      <c r="M27">
        <f t="shared" si="2"/>
        <v>0.39999999999999947</v>
      </c>
      <c r="N27">
        <f t="shared" si="3"/>
        <v>0.29999999999999982</v>
      </c>
      <c r="O27">
        <f t="shared" si="4"/>
        <v>0.19999999999999929</v>
      </c>
      <c r="P27">
        <f t="shared" si="5"/>
        <v>0.19999999999999929</v>
      </c>
    </row>
    <row r="28" spans="1:16">
      <c r="A28" t="str">
        <f>FedFundsFutures!A24</f>
        <v>1994q3</v>
      </c>
      <c r="B28" s="15">
        <v>6.2</v>
      </c>
      <c r="C28" s="15">
        <v>6.2</v>
      </c>
      <c r="D28" s="15">
        <v>6.2</v>
      </c>
      <c r="E28" s="15">
        <v>6.1</v>
      </c>
      <c r="F28" s="15">
        <v>6</v>
      </c>
      <c r="G28" s="15">
        <v>6</v>
      </c>
      <c r="H28" s="15">
        <v>5.9</v>
      </c>
      <c r="I28" s="15">
        <v>5.9</v>
      </c>
      <c r="J28" s="15"/>
      <c r="L28">
        <f t="shared" si="1"/>
        <v>0.29999999999999982</v>
      </c>
      <c r="M28">
        <f t="shared" si="2"/>
        <v>0.19999999999999929</v>
      </c>
      <c r="N28">
        <f t="shared" si="3"/>
        <v>9.9999999999999645E-2</v>
      </c>
      <c r="O28">
        <f t="shared" si="4"/>
        <v>9.9999999999999645E-2</v>
      </c>
      <c r="P28">
        <f t="shared" si="5"/>
        <v>0</v>
      </c>
    </row>
    <row r="29" spans="1:16">
      <c r="A29" t="str">
        <f>FedFundsFutures!A25</f>
        <v>1994q4</v>
      </c>
      <c r="B29" s="15">
        <v>6.1</v>
      </c>
      <c r="C29" s="15">
        <v>6.1</v>
      </c>
      <c r="D29" s="15">
        <v>6</v>
      </c>
      <c r="E29" s="15">
        <v>6</v>
      </c>
      <c r="F29" s="15">
        <v>5.9</v>
      </c>
      <c r="G29" s="15">
        <v>5.9</v>
      </c>
      <c r="H29" s="15">
        <v>5.9</v>
      </c>
      <c r="I29" s="15">
        <v>6</v>
      </c>
      <c r="J29" s="15"/>
      <c r="L29">
        <f t="shared" si="1"/>
        <v>0</v>
      </c>
      <c r="M29">
        <f t="shared" si="2"/>
        <v>0</v>
      </c>
      <c r="N29">
        <f t="shared" si="3"/>
        <v>-9.9999999999999645E-2</v>
      </c>
      <c r="O29">
        <f t="shared" si="4"/>
        <v>-9.9999999999999645E-2</v>
      </c>
      <c r="P29">
        <f t="shared" si="5"/>
        <v>-9.9999999999999645E-2</v>
      </c>
    </row>
    <row r="30" spans="1:16">
      <c r="A30" t="str">
        <f>FedFundsFutures!A26</f>
        <v>1995q1</v>
      </c>
      <c r="B30" s="15" t="s">
        <v>101</v>
      </c>
      <c r="C30" s="15">
        <v>5.6</v>
      </c>
      <c r="D30" s="15">
        <v>5.6</v>
      </c>
      <c r="E30" s="15">
        <v>5.5</v>
      </c>
      <c r="F30" s="15">
        <v>5.5</v>
      </c>
      <c r="G30" s="15">
        <v>5.6</v>
      </c>
      <c r="H30" s="15">
        <v>5.6</v>
      </c>
      <c r="I30" s="15">
        <v>6</v>
      </c>
      <c r="J30" s="15"/>
      <c r="L30">
        <f t="shared" si="1"/>
        <v>-0.40000000000000036</v>
      </c>
      <c r="M30">
        <f t="shared" si="2"/>
        <v>-0.5</v>
      </c>
      <c r="N30">
        <f t="shared" si="3"/>
        <v>-0.5</v>
      </c>
      <c r="O30">
        <f t="shared" si="4"/>
        <v>-0.40000000000000036</v>
      </c>
      <c r="P30">
        <f t="shared" si="5"/>
        <v>-0.40000000000000036</v>
      </c>
    </row>
    <row r="31" spans="1:16">
      <c r="A31" t="str">
        <f>FedFundsFutures!A27</f>
        <v>1995q2</v>
      </c>
      <c r="B31" s="15">
        <v>5.5</v>
      </c>
      <c r="C31" s="15">
        <v>5.5</v>
      </c>
      <c r="D31" s="15">
        <v>5.5</v>
      </c>
      <c r="E31" s="15">
        <v>5.5</v>
      </c>
      <c r="F31" s="15">
        <v>5.5</v>
      </c>
      <c r="G31" s="15">
        <v>5.6</v>
      </c>
      <c r="H31" s="15">
        <v>5.7</v>
      </c>
      <c r="I31" s="15">
        <v>5.9</v>
      </c>
      <c r="J31" s="15"/>
      <c r="L31">
        <f t="shared" si="1"/>
        <v>-0.40000000000000036</v>
      </c>
      <c r="M31">
        <f t="shared" si="2"/>
        <v>-0.40000000000000036</v>
      </c>
      <c r="N31">
        <f t="shared" si="3"/>
        <v>-0.40000000000000036</v>
      </c>
      <c r="O31">
        <f t="shared" si="4"/>
        <v>-0.30000000000000071</v>
      </c>
      <c r="P31">
        <f t="shared" si="5"/>
        <v>-0.20000000000000018</v>
      </c>
    </row>
    <row r="32" spans="1:16">
      <c r="A32" t="str">
        <f>FedFundsFutures!A28</f>
        <v>1995q3</v>
      </c>
      <c r="B32" s="15">
        <v>5.7</v>
      </c>
      <c r="C32" s="15">
        <v>5.7</v>
      </c>
      <c r="D32" s="15">
        <v>5.7</v>
      </c>
      <c r="E32" s="15">
        <v>5.7</v>
      </c>
      <c r="F32" s="15">
        <v>5.8</v>
      </c>
      <c r="G32" s="15">
        <v>5.8</v>
      </c>
      <c r="H32" s="15">
        <v>5.8</v>
      </c>
      <c r="I32" s="15">
        <v>5.9</v>
      </c>
      <c r="J32" s="15"/>
      <c r="L32">
        <f t="shared" si="1"/>
        <v>-0.20000000000000018</v>
      </c>
      <c r="M32">
        <f t="shared" si="2"/>
        <v>-0.20000000000000018</v>
      </c>
      <c r="N32">
        <f t="shared" si="3"/>
        <v>-0.10000000000000053</v>
      </c>
      <c r="O32">
        <f t="shared" si="4"/>
        <v>-0.10000000000000053</v>
      </c>
      <c r="P32">
        <f t="shared" si="5"/>
        <v>-0.10000000000000053</v>
      </c>
    </row>
    <row r="33" spans="1:16">
      <c r="A33" t="str">
        <f>FedFundsFutures!A29</f>
        <v>1995q4</v>
      </c>
      <c r="B33" s="15">
        <v>5.7</v>
      </c>
      <c r="C33" s="15">
        <v>5.7</v>
      </c>
      <c r="D33" s="15">
        <v>5.7</v>
      </c>
      <c r="E33" s="15">
        <v>5.7</v>
      </c>
      <c r="F33" s="15">
        <v>5.8</v>
      </c>
      <c r="G33" s="15">
        <v>5.8</v>
      </c>
      <c r="H33" s="15">
        <v>5.8</v>
      </c>
      <c r="I33" s="15">
        <v>5.8</v>
      </c>
      <c r="J33" s="15"/>
      <c r="L33">
        <f t="shared" si="1"/>
        <v>-9.9999999999999645E-2</v>
      </c>
      <c r="M33">
        <f t="shared" si="2"/>
        <v>-9.9999999999999645E-2</v>
      </c>
      <c r="N33">
        <f t="shared" si="3"/>
        <v>0</v>
      </c>
      <c r="O33">
        <f t="shared" si="4"/>
        <v>0</v>
      </c>
      <c r="P33">
        <f t="shared" si="5"/>
        <v>0</v>
      </c>
    </row>
    <row r="34" spans="1:16">
      <c r="A34" t="str">
        <f>FedFundsFutures!A30</f>
        <v>1996q1</v>
      </c>
      <c r="B34" s="15">
        <v>5.6</v>
      </c>
      <c r="C34" s="15">
        <v>5.6</v>
      </c>
      <c r="D34" s="15">
        <v>5.7</v>
      </c>
      <c r="E34" s="15">
        <v>5.7</v>
      </c>
      <c r="F34" s="15">
        <v>5.7</v>
      </c>
      <c r="G34" s="15">
        <v>5.7</v>
      </c>
      <c r="H34" s="15">
        <v>5.7</v>
      </c>
      <c r="I34" s="15">
        <v>5.8</v>
      </c>
      <c r="J34" s="15"/>
      <c r="L34">
        <f t="shared" si="1"/>
        <v>-9.9999999999999645E-2</v>
      </c>
      <c r="M34">
        <f t="shared" si="2"/>
        <v>-9.9999999999999645E-2</v>
      </c>
      <c r="N34">
        <f t="shared" si="3"/>
        <v>-9.9999999999999645E-2</v>
      </c>
      <c r="O34">
        <f t="shared" si="4"/>
        <v>-9.9999999999999645E-2</v>
      </c>
      <c r="P34">
        <f t="shared" si="5"/>
        <v>-9.9999999999999645E-2</v>
      </c>
    </row>
    <row r="35" spans="1:16">
      <c r="A35" t="str">
        <f>FedFundsFutures!A31</f>
        <v>1996q2</v>
      </c>
      <c r="B35" s="15">
        <v>5.7</v>
      </c>
      <c r="C35" s="15">
        <v>5.7</v>
      </c>
      <c r="D35" s="15">
        <v>5.7</v>
      </c>
      <c r="E35" s="15">
        <v>5.7</v>
      </c>
      <c r="F35" s="15">
        <v>5.7</v>
      </c>
      <c r="G35" s="15">
        <v>5.8</v>
      </c>
      <c r="H35" s="15">
        <v>5.8</v>
      </c>
      <c r="I35" s="15">
        <v>5.9</v>
      </c>
      <c r="J35" s="15"/>
      <c r="L35">
        <f t="shared" si="1"/>
        <v>-0.20000000000000018</v>
      </c>
      <c r="M35">
        <f t="shared" si="2"/>
        <v>-0.20000000000000018</v>
      </c>
      <c r="N35">
        <f t="shared" si="3"/>
        <v>-0.20000000000000018</v>
      </c>
      <c r="O35">
        <f t="shared" si="4"/>
        <v>-0.10000000000000053</v>
      </c>
      <c r="P35">
        <f t="shared" si="5"/>
        <v>-0.10000000000000053</v>
      </c>
    </row>
    <row r="36" spans="1:16">
      <c r="A36" t="str">
        <f>FedFundsFutures!A32</f>
        <v>1996q3</v>
      </c>
      <c r="B36" s="15">
        <v>5.5</v>
      </c>
      <c r="C36" s="15">
        <v>5.5</v>
      </c>
      <c r="D36" s="15">
        <v>5.5</v>
      </c>
      <c r="E36" s="15">
        <v>5.6</v>
      </c>
      <c r="F36" s="15">
        <v>5.6</v>
      </c>
      <c r="G36" s="15">
        <v>5.6</v>
      </c>
      <c r="H36" s="15">
        <v>5.7</v>
      </c>
      <c r="I36" s="15">
        <v>5.9</v>
      </c>
      <c r="J36" s="15"/>
      <c r="L36">
        <f t="shared" si="1"/>
        <v>-0.40000000000000036</v>
      </c>
      <c r="M36">
        <f t="shared" si="2"/>
        <v>-0.30000000000000071</v>
      </c>
      <c r="N36">
        <f t="shared" si="3"/>
        <v>-0.30000000000000071</v>
      </c>
      <c r="O36">
        <f t="shared" si="4"/>
        <v>-0.30000000000000071</v>
      </c>
      <c r="P36">
        <f t="shared" si="5"/>
        <v>-0.20000000000000018</v>
      </c>
    </row>
    <row r="37" spans="1:16">
      <c r="A37" t="str">
        <f>FedFundsFutures!A33</f>
        <v>1996q4</v>
      </c>
      <c r="B37" s="15">
        <v>5.3</v>
      </c>
      <c r="C37" s="15">
        <v>5.3</v>
      </c>
      <c r="D37" s="15">
        <v>5.4</v>
      </c>
      <c r="E37" s="15">
        <v>5.4</v>
      </c>
      <c r="F37" s="15">
        <v>5.5</v>
      </c>
      <c r="G37" s="15">
        <v>5.5</v>
      </c>
      <c r="H37" s="15">
        <v>5.6</v>
      </c>
      <c r="I37" s="15">
        <v>5.7</v>
      </c>
      <c r="J37" s="15"/>
      <c r="L37">
        <f t="shared" si="1"/>
        <v>-0.29999999999999982</v>
      </c>
      <c r="M37">
        <f t="shared" si="2"/>
        <v>-0.29999999999999982</v>
      </c>
      <c r="N37">
        <f t="shared" si="3"/>
        <v>-0.20000000000000018</v>
      </c>
      <c r="O37">
        <f t="shared" si="4"/>
        <v>-0.20000000000000018</v>
      </c>
      <c r="P37">
        <f t="shared" si="5"/>
        <v>-0.10000000000000053</v>
      </c>
    </row>
    <row r="38" spans="1:16">
      <c r="A38" t="str">
        <f>FedFundsFutures!A34</f>
        <v>1997q1</v>
      </c>
      <c r="B38" s="15">
        <v>5.3</v>
      </c>
      <c r="C38" s="15">
        <v>5.3</v>
      </c>
      <c r="D38" s="15">
        <v>5.3</v>
      </c>
      <c r="E38" s="15">
        <v>5.4</v>
      </c>
      <c r="F38" s="15">
        <v>5.4</v>
      </c>
      <c r="G38" s="15">
        <v>5.5</v>
      </c>
      <c r="H38" s="15">
        <v>5.5</v>
      </c>
      <c r="I38" s="15">
        <v>5.7</v>
      </c>
      <c r="J38" s="15"/>
      <c r="L38">
        <f t="shared" si="1"/>
        <v>-0.40000000000000036</v>
      </c>
      <c r="M38">
        <f t="shared" si="2"/>
        <v>-0.29999999999999982</v>
      </c>
      <c r="N38">
        <f t="shared" si="3"/>
        <v>-0.29999999999999982</v>
      </c>
      <c r="O38">
        <f t="shared" si="4"/>
        <v>-0.20000000000000018</v>
      </c>
      <c r="P38">
        <f t="shared" si="5"/>
        <v>-0.20000000000000018</v>
      </c>
    </row>
    <row r="39" spans="1:16">
      <c r="A39" t="str">
        <f>FedFundsFutures!A35</f>
        <v>1997q2</v>
      </c>
      <c r="B39" s="15">
        <v>5.3</v>
      </c>
      <c r="C39" s="15">
        <v>5.3</v>
      </c>
      <c r="D39" s="15">
        <v>5.3</v>
      </c>
      <c r="E39" s="15">
        <v>5.3</v>
      </c>
      <c r="F39" s="15">
        <v>5.4</v>
      </c>
      <c r="G39" s="15">
        <v>5.4</v>
      </c>
      <c r="H39" s="15">
        <v>5.5</v>
      </c>
      <c r="I39" s="15">
        <v>5.6</v>
      </c>
      <c r="J39" s="15"/>
      <c r="L39">
        <f t="shared" si="1"/>
        <v>-0.29999999999999982</v>
      </c>
      <c r="M39">
        <f t="shared" si="2"/>
        <v>-0.29999999999999982</v>
      </c>
      <c r="N39">
        <f t="shared" si="3"/>
        <v>-0.19999999999999929</v>
      </c>
      <c r="O39">
        <f t="shared" si="4"/>
        <v>-0.19999999999999929</v>
      </c>
      <c r="P39">
        <f t="shared" si="5"/>
        <v>-9.9999999999999645E-2</v>
      </c>
    </row>
    <row r="40" spans="1:16">
      <c r="A40" t="str">
        <f>FedFundsFutures!A36</f>
        <v>1997q3</v>
      </c>
      <c r="B40" s="15">
        <v>4.9000000000000004</v>
      </c>
      <c r="C40" s="15">
        <v>4.9000000000000004</v>
      </c>
      <c r="D40" s="15">
        <v>5</v>
      </c>
      <c r="E40" s="15">
        <v>5</v>
      </c>
      <c r="F40" s="15">
        <v>5.0999999999999996</v>
      </c>
      <c r="G40" s="15">
        <v>5.2</v>
      </c>
      <c r="H40" s="15">
        <v>5.2</v>
      </c>
      <c r="I40" s="15">
        <v>5.6</v>
      </c>
      <c r="J40" s="15"/>
      <c r="L40">
        <f t="shared" si="1"/>
        <v>-0.59999999999999964</v>
      </c>
      <c r="M40">
        <f t="shared" si="2"/>
        <v>-0.59999999999999964</v>
      </c>
      <c r="N40">
        <f t="shared" si="3"/>
        <v>-0.5</v>
      </c>
      <c r="O40">
        <f t="shared" si="4"/>
        <v>-0.39999999999999947</v>
      </c>
      <c r="P40">
        <f t="shared" si="5"/>
        <v>-0.39999999999999947</v>
      </c>
    </row>
    <row r="41" spans="1:16">
      <c r="A41" t="str">
        <f>FedFundsFutures!A37</f>
        <v>1997q4</v>
      </c>
      <c r="B41" s="15">
        <v>4.9000000000000004</v>
      </c>
      <c r="C41" s="15">
        <v>4.9000000000000004</v>
      </c>
      <c r="D41" s="15">
        <v>4.8</v>
      </c>
      <c r="E41" s="15">
        <v>4.9000000000000004</v>
      </c>
      <c r="F41" s="15">
        <v>4.9000000000000004</v>
      </c>
      <c r="G41" s="15">
        <v>5</v>
      </c>
      <c r="H41" s="15">
        <v>5.0999999999999996</v>
      </c>
      <c r="I41" s="15">
        <v>5.4</v>
      </c>
      <c r="J41" s="15"/>
      <c r="L41">
        <f t="shared" si="1"/>
        <v>-0.60000000000000053</v>
      </c>
      <c r="M41">
        <f t="shared" si="2"/>
        <v>-0.5</v>
      </c>
      <c r="N41">
        <f t="shared" si="3"/>
        <v>-0.5</v>
      </c>
      <c r="O41">
        <f t="shared" si="4"/>
        <v>-0.40000000000000036</v>
      </c>
      <c r="P41">
        <f t="shared" si="5"/>
        <v>-0.30000000000000071</v>
      </c>
    </row>
    <row r="42" spans="1:16">
      <c r="A42" t="str">
        <f>FedFundsFutures!A38</f>
        <v>1998q1</v>
      </c>
      <c r="B42" s="15" t="s">
        <v>105</v>
      </c>
      <c r="C42" s="15">
        <v>4.7</v>
      </c>
      <c r="D42" s="15">
        <v>4.7</v>
      </c>
      <c r="E42" s="15">
        <v>4.8</v>
      </c>
      <c r="F42" s="15">
        <v>4.8</v>
      </c>
      <c r="G42" s="15">
        <v>4.9000000000000004</v>
      </c>
      <c r="H42" s="15">
        <v>5</v>
      </c>
      <c r="I42" s="15">
        <v>5.4</v>
      </c>
      <c r="J42" s="15"/>
      <c r="L42">
        <f t="shared" si="1"/>
        <v>-0.70000000000000018</v>
      </c>
      <c r="M42">
        <f t="shared" si="2"/>
        <v>-0.60000000000000053</v>
      </c>
      <c r="N42">
        <f t="shared" si="3"/>
        <v>-0.60000000000000053</v>
      </c>
      <c r="O42">
        <f t="shared" si="4"/>
        <v>-0.5</v>
      </c>
      <c r="P42">
        <f t="shared" si="5"/>
        <v>-0.40000000000000036</v>
      </c>
    </row>
    <row r="43" spans="1:16">
      <c r="A43" t="str">
        <f>FedFundsFutures!A39</f>
        <v>1998q2</v>
      </c>
      <c r="B43" s="15">
        <v>4.5999999999999996</v>
      </c>
      <c r="C43" s="15">
        <v>4.5999999999999996</v>
      </c>
      <c r="D43" s="15">
        <v>4.7</v>
      </c>
      <c r="E43" s="15">
        <v>4.7</v>
      </c>
      <c r="F43" s="15">
        <v>4.8</v>
      </c>
      <c r="G43" s="15">
        <v>4.9000000000000004</v>
      </c>
      <c r="H43" s="15">
        <v>4.9000000000000004</v>
      </c>
      <c r="I43" s="15">
        <v>5.3</v>
      </c>
      <c r="J43" s="15"/>
      <c r="L43">
        <f t="shared" si="1"/>
        <v>-0.59999999999999964</v>
      </c>
      <c r="M43">
        <f t="shared" si="2"/>
        <v>-0.59999999999999964</v>
      </c>
      <c r="N43">
        <f t="shared" si="3"/>
        <v>-0.5</v>
      </c>
      <c r="O43">
        <f t="shared" si="4"/>
        <v>-0.39999999999999947</v>
      </c>
      <c r="P43">
        <f t="shared" si="5"/>
        <v>-0.39999999999999947</v>
      </c>
    </row>
    <row r="44" spans="1:16">
      <c r="A44" t="str">
        <f>FedFundsFutures!A40</f>
        <v>1998q3</v>
      </c>
      <c r="B44" s="15">
        <v>4.4000000000000004</v>
      </c>
      <c r="C44" s="15">
        <v>4.4000000000000004</v>
      </c>
      <c r="D44" s="15">
        <v>4.4000000000000004</v>
      </c>
      <c r="E44" s="15">
        <v>4.5</v>
      </c>
      <c r="F44" s="15">
        <v>4.5999999999999996</v>
      </c>
      <c r="G44" s="15">
        <v>4.7</v>
      </c>
      <c r="H44" s="15">
        <v>4.7</v>
      </c>
      <c r="I44" s="15">
        <v>5.3</v>
      </c>
      <c r="J44" s="15"/>
      <c r="L44">
        <f t="shared" si="1"/>
        <v>-0.89999999999999947</v>
      </c>
      <c r="M44">
        <f t="shared" si="2"/>
        <v>-0.79999999999999982</v>
      </c>
      <c r="N44">
        <f t="shared" si="3"/>
        <v>-0.70000000000000018</v>
      </c>
      <c r="O44">
        <f t="shared" si="4"/>
        <v>-0.59999999999999964</v>
      </c>
      <c r="P44">
        <f t="shared" si="5"/>
        <v>-0.59999999999999964</v>
      </c>
    </row>
    <row r="45" spans="1:16">
      <c r="A45" t="str">
        <f>FedFundsFutures!A41</f>
        <v>1998q4</v>
      </c>
      <c r="B45" s="15" t="s">
        <v>104</v>
      </c>
      <c r="C45" s="15">
        <v>4.5</v>
      </c>
      <c r="D45" s="15">
        <v>4.5999999999999996</v>
      </c>
      <c r="E45" s="15">
        <v>4.7</v>
      </c>
      <c r="F45" s="15">
        <v>4.7</v>
      </c>
      <c r="G45" s="15">
        <v>4.8</v>
      </c>
      <c r="H45" s="15">
        <v>4.9000000000000004</v>
      </c>
      <c r="I45" s="15">
        <v>5.2</v>
      </c>
      <c r="J45" s="15"/>
      <c r="L45">
        <f t="shared" si="1"/>
        <v>-0.60000000000000053</v>
      </c>
      <c r="M45">
        <f t="shared" si="2"/>
        <v>-0.5</v>
      </c>
      <c r="N45">
        <f t="shared" si="3"/>
        <v>-0.5</v>
      </c>
      <c r="O45">
        <f t="shared" si="4"/>
        <v>-0.40000000000000036</v>
      </c>
      <c r="P45">
        <f t="shared" si="5"/>
        <v>-0.29999999999999982</v>
      </c>
    </row>
    <row r="46" spans="1:16">
      <c r="A46" t="str">
        <f>FedFundsFutures!A42</f>
        <v>1999q1</v>
      </c>
      <c r="B46" s="15">
        <v>4.4000000000000004</v>
      </c>
      <c r="C46" s="15">
        <v>4.4000000000000004</v>
      </c>
      <c r="D46" s="15">
        <v>4.5999999999999996</v>
      </c>
      <c r="E46" s="15">
        <v>4.7</v>
      </c>
      <c r="F46" s="15">
        <v>4.8</v>
      </c>
      <c r="G46" s="15">
        <v>4.8</v>
      </c>
      <c r="H46" s="15">
        <v>4.8</v>
      </c>
      <c r="I46" s="15">
        <v>5.2</v>
      </c>
      <c r="J46" s="15"/>
      <c r="L46">
        <f t="shared" si="1"/>
        <v>-0.60000000000000053</v>
      </c>
      <c r="M46">
        <f t="shared" si="2"/>
        <v>-0.5</v>
      </c>
      <c r="N46">
        <f t="shared" si="3"/>
        <v>-0.40000000000000036</v>
      </c>
      <c r="O46">
        <f t="shared" si="4"/>
        <v>-0.40000000000000036</v>
      </c>
      <c r="P46">
        <f t="shared" si="5"/>
        <v>-0.40000000000000036</v>
      </c>
    </row>
    <row r="47" spans="1:16">
      <c r="A47" t="str">
        <f>FedFundsFutures!A43</f>
        <v>1999q2</v>
      </c>
      <c r="B47" s="15" t="s">
        <v>107</v>
      </c>
      <c r="C47" s="15">
        <v>4.3</v>
      </c>
      <c r="D47" s="15">
        <v>4.3</v>
      </c>
      <c r="E47" s="15">
        <v>4.3</v>
      </c>
      <c r="F47" s="15">
        <v>4.3</v>
      </c>
      <c r="G47" s="15">
        <v>4.4000000000000004</v>
      </c>
      <c r="H47" s="15">
        <v>4.5</v>
      </c>
      <c r="I47" s="15">
        <v>5.0999999999999996</v>
      </c>
      <c r="J47" s="15"/>
      <c r="L47">
        <f t="shared" si="1"/>
        <v>-0.79999999999999982</v>
      </c>
      <c r="M47">
        <f t="shared" si="2"/>
        <v>-0.79999999999999982</v>
      </c>
      <c r="N47">
        <f t="shared" si="3"/>
        <v>-0.79999999999999982</v>
      </c>
      <c r="O47">
        <f t="shared" si="4"/>
        <v>-0.69999999999999929</v>
      </c>
      <c r="P47">
        <f t="shared" si="5"/>
        <v>-0.59999999999999964</v>
      </c>
    </row>
    <row r="48" spans="1:16">
      <c r="A48" t="str">
        <f>FedFundsFutures!A44</f>
        <v>1999q3</v>
      </c>
      <c r="B48" s="15" t="s">
        <v>107</v>
      </c>
      <c r="C48" s="15">
        <v>4.3</v>
      </c>
      <c r="D48" s="15">
        <v>4.2</v>
      </c>
      <c r="E48" s="15">
        <v>4.2</v>
      </c>
      <c r="F48" s="15">
        <v>4.3</v>
      </c>
      <c r="G48" s="15">
        <v>4.4000000000000004</v>
      </c>
      <c r="H48" s="15">
        <v>4.5</v>
      </c>
      <c r="I48" s="15">
        <v>5.0999999999999996</v>
      </c>
      <c r="J48" s="15"/>
      <c r="L48">
        <f t="shared" si="1"/>
        <v>-0.89999999999999947</v>
      </c>
      <c r="M48">
        <f t="shared" si="2"/>
        <v>-0.89999999999999947</v>
      </c>
      <c r="N48">
        <f t="shared" si="3"/>
        <v>-0.79999999999999982</v>
      </c>
      <c r="O48">
        <f t="shared" si="4"/>
        <v>-0.69999999999999929</v>
      </c>
      <c r="P48">
        <f t="shared" si="5"/>
        <v>-0.59999999999999964</v>
      </c>
    </row>
    <row r="49" spans="1:16">
      <c r="A49" t="str">
        <f>FedFundsFutures!A45</f>
        <v>1999q4</v>
      </c>
      <c r="B49" s="15" t="s">
        <v>106</v>
      </c>
      <c r="C49" s="15">
        <v>4.2</v>
      </c>
      <c r="D49" s="15">
        <v>4.0999999999999996</v>
      </c>
      <c r="E49" s="15">
        <v>4.3</v>
      </c>
      <c r="F49" s="15">
        <v>4.3</v>
      </c>
      <c r="G49" s="15">
        <v>4.4000000000000004</v>
      </c>
      <c r="H49" s="15">
        <v>4.4000000000000004</v>
      </c>
      <c r="I49" s="15">
        <v>4.8</v>
      </c>
      <c r="J49" s="15"/>
      <c r="L49">
        <f t="shared" si="1"/>
        <v>-0.70000000000000018</v>
      </c>
      <c r="M49">
        <f t="shared" si="2"/>
        <v>-0.5</v>
      </c>
      <c r="N49">
        <f t="shared" si="3"/>
        <v>-0.5</v>
      </c>
      <c r="O49">
        <f t="shared" si="4"/>
        <v>-0.39999999999999947</v>
      </c>
      <c r="P49">
        <f t="shared" si="5"/>
        <v>-0.39999999999999947</v>
      </c>
    </row>
    <row r="50" spans="1:16">
      <c r="A50" t="str">
        <f>FedFundsFutures!A46</f>
        <v>2000q1</v>
      </c>
      <c r="B50" s="15" t="s">
        <v>110</v>
      </c>
      <c r="C50" s="15">
        <v>4.0999999999999996</v>
      </c>
      <c r="D50" s="15">
        <v>4.0999999999999996</v>
      </c>
      <c r="E50" s="15">
        <v>4.0999999999999996</v>
      </c>
      <c r="F50" s="15">
        <v>4.0999999999999996</v>
      </c>
      <c r="G50" s="15">
        <v>4.0999999999999996</v>
      </c>
      <c r="H50" s="15">
        <v>4.2</v>
      </c>
      <c r="I50" s="15">
        <v>4.8</v>
      </c>
      <c r="J50" s="15"/>
      <c r="L50">
        <f t="shared" si="1"/>
        <v>-0.70000000000000018</v>
      </c>
      <c r="M50">
        <f t="shared" si="2"/>
        <v>-0.70000000000000018</v>
      </c>
      <c r="N50">
        <f t="shared" si="3"/>
        <v>-0.70000000000000018</v>
      </c>
      <c r="O50">
        <f t="shared" si="4"/>
        <v>-0.70000000000000018</v>
      </c>
      <c r="P50">
        <f t="shared" si="5"/>
        <v>-0.59999999999999964</v>
      </c>
    </row>
    <row r="51" spans="1:16">
      <c r="A51" t="str">
        <f>FedFundsFutures!A47</f>
        <v>2000q2</v>
      </c>
      <c r="B51" s="15">
        <v>4</v>
      </c>
      <c r="C51" s="15">
        <v>4</v>
      </c>
      <c r="D51" s="15">
        <v>3.9</v>
      </c>
      <c r="E51" s="15">
        <v>4</v>
      </c>
      <c r="F51" s="15">
        <v>4</v>
      </c>
      <c r="G51" s="15">
        <v>4.0999999999999996</v>
      </c>
      <c r="H51" s="15">
        <v>4.0999999999999996</v>
      </c>
      <c r="I51" s="15">
        <v>4.7</v>
      </c>
      <c r="J51" s="15"/>
      <c r="L51">
        <f t="shared" si="1"/>
        <v>-0.80000000000000027</v>
      </c>
      <c r="M51">
        <f t="shared" si="2"/>
        <v>-0.70000000000000018</v>
      </c>
      <c r="N51">
        <f t="shared" si="3"/>
        <v>-0.70000000000000018</v>
      </c>
      <c r="O51">
        <f t="shared" si="4"/>
        <v>-0.60000000000000053</v>
      </c>
      <c r="P51">
        <f t="shared" si="5"/>
        <v>-0.60000000000000053</v>
      </c>
    </row>
    <row r="52" spans="1:16">
      <c r="A52" t="str">
        <f>FedFundsFutures!A48</f>
        <v>2000q3</v>
      </c>
      <c r="B52" s="15" t="s">
        <v>109</v>
      </c>
      <c r="C52" s="15">
        <v>4</v>
      </c>
      <c r="D52" s="15">
        <v>4</v>
      </c>
      <c r="E52" s="15">
        <v>4</v>
      </c>
      <c r="F52" s="15">
        <v>4.0999999999999996</v>
      </c>
      <c r="G52" s="15">
        <v>4.0999999999999996</v>
      </c>
      <c r="H52" s="15">
        <v>4.2</v>
      </c>
      <c r="I52" s="15">
        <v>4.7</v>
      </c>
      <c r="J52" s="15"/>
      <c r="L52">
        <f t="shared" si="1"/>
        <v>-0.70000000000000018</v>
      </c>
      <c r="M52">
        <f t="shared" si="2"/>
        <v>-0.70000000000000018</v>
      </c>
      <c r="N52">
        <f t="shared" si="3"/>
        <v>-0.60000000000000053</v>
      </c>
      <c r="O52">
        <f t="shared" si="4"/>
        <v>-0.60000000000000053</v>
      </c>
      <c r="P52">
        <f t="shared" si="5"/>
        <v>-0.5</v>
      </c>
    </row>
    <row r="53" spans="1:16">
      <c r="A53" t="str">
        <f>FedFundsFutures!A49</f>
        <v>2000q4</v>
      </c>
      <c r="B53" s="15">
        <v>4.0999999999999996</v>
      </c>
      <c r="C53" s="15">
        <v>4.0999999999999996</v>
      </c>
      <c r="D53" s="15">
        <v>4.0999999999999996</v>
      </c>
      <c r="E53" s="15">
        <v>4.0999999999999996</v>
      </c>
      <c r="F53" s="15">
        <v>4.2</v>
      </c>
      <c r="G53" s="15">
        <v>4.2</v>
      </c>
      <c r="H53" s="15">
        <v>4.2</v>
      </c>
      <c r="I53" s="15">
        <v>4.5999999999999996</v>
      </c>
      <c r="J53" s="15"/>
      <c r="L53">
        <f t="shared" si="1"/>
        <v>-0.5</v>
      </c>
      <c r="M53">
        <f t="shared" si="2"/>
        <v>-0.5</v>
      </c>
      <c r="N53">
        <f t="shared" si="3"/>
        <v>-0.39999999999999947</v>
      </c>
      <c r="O53">
        <f t="shared" si="4"/>
        <v>-0.39999999999999947</v>
      </c>
      <c r="P53">
        <f t="shared" si="5"/>
        <v>-0.39999999999999947</v>
      </c>
    </row>
    <row r="54" spans="1:16">
      <c r="A54" t="str">
        <f>FedFundsFutures!A50</f>
        <v>2001q1</v>
      </c>
      <c r="B54" s="15">
        <v>4</v>
      </c>
      <c r="C54" s="15">
        <v>4</v>
      </c>
      <c r="D54" s="15">
        <v>4.2</v>
      </c>
      <c r="E54" s="15">
        <v>4.4000000000000004</v>
      </c>
      <c r="F54" s="15">
        <v>4.5</v>
      </c>
      <c r="G54" s="15">
        <v>4.5</v>
      </c>
      <c r="H54" s="15">
        <v>4.5</v>
      </c>
      <c r="I54" s="15">
        <v>4.5999999999999996</v>
      </c>
      <c r="J54" s="15"/>
      <c r="L54">
        <f t="shared" si="1"/>
        <v>-0.39999999999999947</v>
      </c>
      <c r="M54">
        <f t="shared" si="2"/>
        <v>-0.19999999999999929</v>
      </c>
      <c r="N54">
        <f t="shared" si="3"/>
        <v>-9.9999999999999645E-2</v>
      </c>
      <c r="O54">
        <f t="shared" si="4"/>
        <v>-9.9999999999999645E-2</v>
      </c>
      <c r="P54">
        <f t="shared" si="5"/>
        <v>-9.9999999999999645E-2</v>
      </c>
    </row>
    <row r="55" spans="1:16">
      <c r="A55" t="str">
        <f>FedFundsFutures!A51</f>
        <v>2001q2</v>
      </c>
      <c r="B55" s="15" t="s">
        <v>106</v>
      </c>
      <c r="C55" s="15">
        <v>4.2</v>
      </c>
      <c r="D55" s="15">
        <v>4.5</v>
      </c>
      <c r="E55" s="15">
        <v>4.5999999999999996</v>
      </c>
      <c r="F55" s="15">
        <v>4.7</v>
      </c>
      <c r="G55" s="15">
        <v>4.7</v>
      </c>
      <c r="H55" s="15">
        <v>4.7</v>
      </c>
      <c r="I55" s="15">
        <v>4.5999999999999996</v>
      </c>
      <c r="J55" s="15"/>
      <c r="L55">
        <f t="shared" si="1"/>
        <v>-9.9999999999999645E-2</v>
      </c>
      <c r="M55">
        <f t="shared" si="2"/>
        <v>0</v>
      </c>
      <c r="N55">
        <f t="shared" si="3"/>
        <v>0.10000000000000053</v>
      </c>
      <c r="O55">
        <f t="shared" si="4"/>
        <v>0.10000000000000053</v>
      </c>
      <c r="P55">
        <f t="shared" si="5"/>
        <v>0.10000000000000053</v>
      </c>
    </row>
    <row r="56" spans="1:16">
      <c r="A56" t="str">
        <f>FedFundsFutures!A52</f>
        <v>2001q3</v>
      </c>
      <c r="B56" s="15" t="s">
        <v>104</v>
      </c>
      <c r="C56" s="15">
        <v>4.5</v>
      </c>
      <c r="D56" s="15">
        <v>4.7</v>
      </c>
      <c r="E56" s="15">
        <v>4.9000000000000004</v>
      </c>
      <c r="F56" s="15">
        <v>4.9000000000000004</v>
      </c>
      <c r="G56" s="15">
        <v>4.8</v>
      </c>
      <c r="H56" s="15">
        <v>4.8</v>
      </c>
      <c r="I56" s="15">
        <v>4.5999999999999996</v>
      </c>
      <c r="J56" s="15"/>
      <c r="L56">
        <f t="shared" si="1"/>
        <v>0.10000000000000053</v>
      </c>
      <c r="M56">
        <f t="shared" si="2"/>
        <v>0.30000000000000071</v>
      </c>
      <c r="N56">
        <f t="shared" si="3"/>
        <v>0.30000000000000071</v>
      </c>
      <c r="O56">
        <f t="shared" si="4"/>
        <v>0.20000000000000018</v>
      </c>
      <c r="P56">
        <f t="shared" si="5"/>
        <v>0.20000000000000018</v>
      </c>
    </row>
    <row r="57" spans="1:16">
      <c r="A57" t="str">
        <f>FedFundsFutures!A53</f>
        <v>2001q4</v>
      </c>
      <c r="B57" s="15" t="s">
        <v>103</v>
      </c>
      <c r="C57" s="15">
        <v>4.8</v>
      </c>
      <c r="D57" s="15">
        <v>5.3</v>
      </c>
      <c r="E57" s="15">
        <v>5.6</v>
      </c>
      <c r="F57" s="15">
        <v>5.7</v>
      </c>
      <c r="G57" s="15">
        <v>5.7</v>
      </c>
      <c r="H57" s="15">
        <v>5.6</v>
      </c>
      <c r="I57" s="15">
        <v>4.9000000000000004</v>
      </c>
      <c r="J57" s="15"/>
      <c r="L57">
        <f t="shared" si="1"/>
        <v>0.39999999999999947</v>
      </c>
      <c r="M57">
        <f t="shared" si="2"/>
        <v>0.69999999999999929</v>
      </c>
      <c r="N57">
        <f t="shared" si="3"/>
        <v>0.79999999999999982</v>
      </c>
      <c r="O57">
        <f t="shared" si="4"/>
        <v>0.79999999999999982</v>
      </c>
      <c r="P57">
        <f t="shared" si="5"/>
        <v>0.69999999999999929</v>
      </c>
    </row>
    <row r="58" spans="1:16">
      <c r="A58" t="str">
        <f>FedFundsFutures!A54</f>
        <v>2002q1</v>
      </c>
      <c r="B58" s="15" t="s">
        <v>101</v>
      </c>
      <c r="C58" s="15">
        <v>5.6</v>
      </c>
      <c r="D58" s="15">
        <v>6</v>
      </c>
      <c r="E58" s="15">
        <v>6.2</v>
      </c>
      <c r="F58" s="15">
        <v>6.1</v>
      </c>
      <c r="G58" s="15">
        <v>6</v>
      </c>
      <c r="H58" s="15">
        <v>5.8</v>
      </c>
      <c r="I58" s="15">
        <v>4.9000000000000004</v>
      </c>
      <c r="J58" s="15"/>
      <c r="L58">
        <f t="shared" si="1"/>
        <v>1.0999999999999996</v>
      </c>
      <c r="M58">
        <f t="shared" si="2"/>
        <v>1.2999999999999998</v>
      </c>
      <c r="N58">
        <f t="shared" si="3"/>
        <v>1.1999999999999993</v>
      </c>
      <c r="O58">
        <f t="shared" si="4"/>
        <v>1.0999999999999996</v>
      </c>
      <c r="P58">
        <f t="shared" si="5"/>
        <v>0.89999999999999947</v>
      </c>
    </row>
    <row r="59" spans="1:16">
      <c r="A59" t="str">
        <f>FedFundsFutures!A55</f>
        <v>2002q2</v>
      </c>
      <c r="B59" s="15">
        <v>5.6</v>
      </c>
      <c r="C59" s="15">
        <v>5.6</v>
      </c>
      <c r="D59" s="15">
        <v>5.7</v>
      </c>
      <c r="E59" s="15">
        <v>5.6</v>
      </c>
      <c r="F59" s="15">
        <v>5.5</v>
      </c>
      <c r="G59" s="15">
        <v>5.4</v>
      </c>
      <c r="H59" s="15">
        <v>5.3</v>
      </c>
      <c r="I59" s="15">
        <v>4.9000000000000004</v>
      </c>
      <c r="J59" s="15"/>
      <c r="L59">
        <f t="shared" si="1"/>
        <v>0.79999999999999982</v>
      </c>
      <c r="M59">
        <f t="shared" si="2"/>
        <v>0.69999999999999929</v>
      </c>
      <c r="N59">
        <f t="shared" si="3"/>
        <v>0.59999999999999964</v>
      </c>
      <c r="O59">
        <f t="shared" si="4"/>
        <v>0.5</v>
      </c>
      <c r="P59">
        <f t="shared" si="5"/>
        <v>0.39999999999999947</v>
      </c>
    </row>
    <row r="60" spans="1:16">
      <c r="A60" t="str">
        <f>FedFundsFutures!A56</f>
        <v>2002q3</v>
      </c>
      <c r="B60" s="15" t="s">
        <v>102</v>
      </c>
      <c r="C60" s="15">
        <v>5.9</v>
      </c>
      <c r="D60" s="15">
        <v>5.9</v>
      </c>
      <c r="E60" s="15">
        <v>5.8</v>
      </c>
      <c r="F60" s="15">
        <v>5.7</v>
      </c>
      <c r="G60" s="15">
        <v>5.5</v>
      </c>
      <c r="H60" s="15">
        <v>5.4</v>
      </c>
      <c r="I60" s="15">
        <v>4.9000000000000004</v>
      </c>
      <c r="J60" s="15"/>
      <c r="L60">
        <f t="shared" si="1"/>
        <v>1</v>
      </c>
      <c r="M60">
        <f t="shared" si="2"/>
        <v>0.89999999999999947</v>
      </c>
      <c r="N60">
        <f t="shared" si="3"/>
        <v>0.79999999999999982</v>
      </c>
      <c r="O60">
        <f t="shared" si="4"/>
        <v>0.59999999999999964</v>
      </c>
      <c r="P60">
        <f t="shared" si="5"/>
        <v>0.5</v>
      </c>
    </row>
    <row r="61" spans="1:16">
      <c r="A61" t="str">
        <f>FedFundsFutures!A57</f>
        <v>2002q4</v>
      </c>
      <c r="B61" s="15" t="s">
        <v>111</v>
      </c>
      <c r="C61" s="15">
        <v>5.7</v>
      </c>
      <c r="D61" s="15">
        <v>6</v>
      </c>
      <c r="E61" s="15">
        <v>6</v>
      </c>
      <c r="F61" s="15">
        <v>5.8</v>
      </c>
      <c r="G61" s="15">
        <v>5.7</v>
      </c>
      <c r="H61" s="15">
        <v>5.6</v>
      </c>
      <c r="I61" s="15">
        <v>5</v>
      </c>
      <c r="J61" s="15"/>
      <c r="L61">
        <f t="shared" si="1"/>
        <v>1</v>
      </c>
      <c r="M61">
        <f t="shared" si="2"/>
        <v>1</v>
      </c>
      <c r="N61">
        <f t="shared" si="3"/>
        <v>0.79999999999999982</v>
      </c>
      <c r="O61">
        <f t="shared" si="4"/>
        <v>0.70000000000000018</v>
      </c>
      <c r="P61">
        <f t="shared" si="5"/>
        <v>0.59999999999999964</v>
      </c>
    </row>
    <row r="62" spans="1:16">
      <c r="A62" t="str">
        <f>FedFundsFutures!A58</f>
        <v>2003q1</v>
      </c>
      <c r="B62" s="15" t="s">
        <v>102</v>
      </c>
      <c r="C62" s="15">
        <v>5.9</v>
      </c>
      <c r="D62" s="15">
        <v>6</v>
      </c>
      <c r="E62" s="15">
        <v>6</v>
      </c>
      <c r="F62" s="15">
        <v>5.9</v>
      </c>
      <c r="G62" s="15">
        <v>5.7</v>
      </c>
      <c r="H62" s="15">
        <v>5.6</v>
      </c>
      <c r="I62" s="15">
        <v>5</v>
      </c>
      <c r="J62" s="15"/>
      <c r="L62">
        <f t="shared" si="1"/>
        <v>1</v>
      </c>
      <c r="M62">
        <f t="shared" si="2"/>
        <v>1</v>
      </c>
      <c r="N62">
        <f t="shared" si="3"/>
        <v>0.90000000000000036</v>
      </c>
      <c r="O62">
        <f t="shared" si="4"/>
        <v>0.70000000000000018</v>
      </c>
      <c r="P62">
        <f t="shared" si="5"/>
        <v>0.59999999999999964</v>
      </c>
    </row>
    <row r="63" spans="1:16">
      <c r="A63" t="str">
        <f>FedFundsFutures!A59</f>
        <v>2003q2</v>
      </c>
      <c r="B63" s="15" t="s">
        <v>112</v>
      </c>
      <c r="C63" s="15">
        <v>5.8</v>
      </c>
      <c r="D63" s="15">
        <v>6</v>
      </c>
      <c r="E63" s="15">
        <v>6</v>
      </c>
      <c r="F63" s="15">
        <v>5.9</v>
      </c>
      <c r="G63" s="15">
        <v>5.8</v>
      </c>
      <c r="H63" s="15">
        <v>5.7</v>
      </c>
      <c r="I63" s="15">
        <v>5.0999999999999996</v>
      </c>
      <c r="J63" s="15"/>
      <c r="L63">
        <f t="shared" si="1"/>
        <v>0.90000000000000036</v>
      </c>
      <c r="M63">
        <f t="shared" si="2"/>
        <v>0.90000000000000036</v>
      </c>
      <c r="N63">
        <f t="shared" si="3"/>
        <v>0.80000000000000071</v>
      </c>
      <c r="O63">
        <f t="shared" si="4"/>
        <v>0.70000000000000018</v>
      </c>
      <c r="P63">
        <f t="shared" si="5"/>
        <v>0.60000000000000053</v>
      </c>
    </row>
    <row r="64" spans="1:16">
      <c r="A64" t="str">
        <f>FedFundsFutures!A60</f>
        <v>2003q3</v>
      </c>
      <c r="B64" s="15" t="s">
        <v>108</v>
      </c>
      <c r="C64" s="15">
        <v>6.2</v>
      </c>
      <c r="D64" s="15">
        <v>6.1</v>
      </c>
      <c r="E64" s="15">
        <v>6.1</v>
      </c>
      <c r="F64" s="15">
        <v>6</v>
      </c>
      <c r="G64" s="15">
        <v>5.9</v>
      </c>
      <c r="H64" s="15">
        <v>5.8</v>
      </c>
      <c r="I64" s="15">
        <v>5.0999999999999996</v>
      </c>
      <c r="J64" s="15"/>
      <c r="L64">
        <f t="shared" si="1"/>
        <v>1</v>
      </c>
      <c r="M64">
        <f t="shared" si="2"/>
        <v>1</v>
      </c>
      <c r="N64">
        <f t="shared" si="3"/>
        <v>0.90000000000000036</v>
      </c>
      <c r="O64">
        <f t="shared" si="4"/>
        <v>0.80000000000000071</v>
      </c>
      <c r="P64">
        <f t="shared" si="5"/>
        <v>0.70000000000000018</v>
      </c>
    </row>
    <row r="65" spans="1:16">
      <c r="A65" t="str">
        <f>FedFundsFutures!A61</f>
        <v>2003q4</v>
      </c>
      <c r="B65" s="15" t="s">
        <v>108</v>
      </c>
      <c r="C65" s="15">
        <v>6.2</v>
      </c>
      <c r="D65" s="15">
        <v>6.2</v>
      </c>
      <c r="E65" s="15">
        <v>6.1</v>
      </c>
      <c r="F65" s="15">
        <v>6</v>
      </c>
      <c r="G65" s="15">
        <v>5.9</v>
      </c>
      <c r="H65" s="15">
        <v>5.8</v>
      </c>
      <c r="I65" s="15">
        <v>5.2</v>
      </c>
      <c r="J65" s="15"/>
      <c r="L65">
        <f t="shared" si="1"/>
        <v>1</v>
      </c>
      <c r="M65">
        <f t="shared" si="2"/>
        <v>0.89999999999999947</v>
      </c>
      <c r="N65">
        <f t="shared" si="3"/>
        <v>0.79999999999999982</v>
      </c>
      <c r="O65">
        <f t="shared" si="4"/>
        <v>0.70000000000000018</v>
      </c>
      <c r="P65">
        <f t="shared" si="5"/>
        <v>0.59999999999999964</v>
      </c>
    </row>
    <row r="66" spans="1:16">
      <c r="A66" t="str">
        <f>FedFundsFutures!A62</f>
        <v>2004q1</v>
      </c>
      <c r="B66" s="15" t="s">
        <v>102</v>
      </c>
      <c r="C66" s="15">
        <v>5.9</v>
      </c>
      <c r="D66" s="15">
        <v>5.9</v>
      </c>
      <c r="E66" s="15">
        <v>5.8</v>
      </c>
      <c r="F66" s="15">
        <v>5.7</v>
      </c>
      <c r="G66" s="15">
        <v>5.6</v>
      </c>
      <c r="H66" s="15">
        <v>5.5</v>
      </c>
      <c r="I66" s="15">
        <v>5.2</v>
      </c>
      <c r="J66" s="15"/>
      <c r="L66">
        <f t="shared" si="1"/>
        <v>0.70000000000000018</v>
      </c>
      <c r="M66">
        <f t="shared" si="2"/>
        <v>0.59999999999999964</v>
      </c>
      <c r="N66">
        <f t="shared" si="3"/>
        <v>0.5</v>
      </c>
      <c r="O66">
        <f t="shared" si="4"/>
        <v>0.39999999999999947</v>
      </c>
      <c r="P66">
        <f t="shared" si="5"/>
        <v>0.29999999999999982</v>
      </c>
    </row>
    <row r="67" spans="1:16">
      <c r="A67" t="str">
        <f>FedFundsFutures!A63</f>
        <v>2004q2</v>
      </c>
      <c r="B67" s="15" t="s">
        <v>101</v>
      </c>
      <c r="C67" s="15">
        <v>5.6</v>
      </c>
      <c r="D67" s="15">
        <v>5.6</v>
      </c>
      <c r="E67" s="15">
        <v>5.5</v>
      </c>
      <c r="F67" s="15">
        <v>5.4</v>
      </c>
      <c r="G67" s="15">
        <v>5.3</v>
      </c>
      <c r="H67" s="15">
        <v>5.3</v>
      </c>
      <c r="I67" s="15">
        <v>5.0999999999999996</v>
      </c>
      <c r="J67" s="15"/>
      <c r="L67">
        <f t="shared" si="1"/>
        <v>0.5</v>
      </c>
      <c r="M67">
        <f t="shared" si="2"/>
        <v>0.40000000000000036</v>
      </c>
      <c r="N67">
        <f t="shared" si="3"/>
        <v>0.30000000000000071</v>
      </c>
      <c r="O67">
        <f t="shared" si="4"/>
        <v>0.20000000000000018</v>
      </c>
      <c r="P67">
        <f t="shared" si="5"/>
        <v>0.20000000000000018</v>
      </c>
    </row>
    <row r="68" spans="1:16">
      <c r="A68" t="str">
        <f>FedFundsFutures!A64</f>
        <v>2004q3</v>
      </c>
      <c r="B68" s="15" t="s">
        <v>101</v>
      </c>
      <c r="C68" s="15">
        <v>5.6</v>
      </c>
      <c r="D68" s="15">
        <v>5.5</v>
      </c>
      <c r="E68" s="15">
        <v>5.4</v>
      </c>
      <c r="F68" s="15">
        <v>5.3</v>
      </c>
      <c r="G68" s="15">
        <v>5.3</v>
      </c>
      <c r="H68" s="15">
        <v>5.3</v>
      </c>
      <c r="I68" s="15">
        <v>5.0999999999999996</v>
      </c>
      <c r="J68" s="15"/>
      <c r="L68">
        <f t="shared" si="1"/>
        <v>0.40000000000000036</v>
      </c>
      <c r="M68">
        <f t="shared" si="2"/>
        <v>0.30000000000000071</v>
      </c>
      <c r="N68">
        <f t="shared" si="3"/>
        <v>0.20000000000000018</v>
      </c>
      <c r="O68">
        <f t="shared" si="4"/>
        <v>0.20000000000000018</v>
      </c>
      <c r="P68">
        <f t="shared" si="5"/>
        <v>0.20000000000000018</v>
      </c>
    </row>
    <row r="69" spans="1:16">
      <c r="A69" t="str">
        <f>FedFundsFutures!A65</f>
        <v>2004q4</v>
      </c>
      <c r="B69" s="15">
        <v>5.5</v>
      </c>
      <c r="C69" s="15">
        <v>5.5</v>
      </c>
      <c r="D69" s="15">
        <v>5.4</v>
      </c>
      <c r="E69" s="15">
        <v>5.3</v>
      </c>
      <c r="F69" s="15">
        <v>5.3</v>
      </c>
      <c r="G69" s="15">
        <v>5.2</v>
      </c>
      <c r="H69" s="15">
        <v>5.2</v>
      </c>
      <c r="I69" s="15">
        <v>5</v>
      </c>
      <c r="J69" s="15"/>
      <c r="L69">
        <f t="shared" si="1"/>
        <v>0.40000000000000036</v>
      </c>
      <c r="M69">
        <f t="shared" si="2"/>
        <v>0.29999999999999982</v>
      </c>
      <c r="N69">
        <f t="shared" si="3"/>
        <v>0.29999999999999982</v>
      </c>
      <c r="O69">
        <f t="shared" si="4"/>
        <v>0.20000000000000018</v>
      </c>
      <c r="P69">
        <f t="shared" si="5"/>
        <v>0.20000000000000018</v>
      </c>
    </row>
    <row r="70" spans="1:16">
      <c r="A70" t="str">
        <f>FedFundsFutures!A66</f>
        <v>2005q1</v>
      </c>
      <c r="B70" s="15" t="s">
        <v>114</v>
      </c>
      <c r="C70" s="15">
        <v>5.4</v>
      </c>
      <c r="D70" s="15">
        <v>5.3113207547169807</v>
      </c>
      <c r="E70" s="15">
        <v>5.2943396226415098</v>
      </c>
      <c r="F70" s="15">
        <v>5.235471698113205</v>
      </c>
      <c r="G70" s="15">
        <v>5.1981132075471681</v>
      </c>
      <c r="H70" s="15">
        <v>5.1644444444444444</v>
      </c>
      <c r="I70" s="15">
        <v>5</v>
      </c>
      <c r="J70" s="15"/>
      <c r="L70">
        <f t="shared" si="1"/>
        <v>0.31132075471698073</v>
      </c>
      <c r="M70">
        <f t="shared" si="2"/>
        <v>0.29433962264150981</v>
      </c>
      <c r="N70">
        <f t="shared" si="3"/>
        <v>0.23547169811320501</v>
      </c>
      <c r="O70">
        <f t="shared" si="4"/>
        <v>0.1981132075471681</v>
      </c>
      <c r="P70">
        <f t="shared" si="5"/>
        <v>0.16444444444444439</v>
      </c>
    </row>
    <row r="71" spans="1:16">
      <c r="A71" t="str">
        <f>FedFundsFutures!A67</f>
        <v>2005q2</v>
      </c>
      <c r="B71" s="15" t="s">
        <v>100</v>
      </c>
      <c r="C71" s="15">
        <v>5.3</v>
      </c>
      <c r="D71" s="15">
        <v>5.2137254901960768</v>
      </c>
      <c r="E71" s="15">
        <v>5.1529411764705859</v>
      </c>
      <c r="F71" s="15">
        <v>5.1182352941176443</v>
      </c>
      <c r="G71" s="15">
        <v>5.0872340425531899</v>
      </c>
      <c r="H71" s="15">
        <v>5.0702127659574447</v>
      </c>
      <c r="I71" s="15">
        <v>5</v>
      </c>
      <c r="J71" s="15"/>
      <c r="L71">
        <f t="shared" si="1"/>
        <v>0.21372549019607678</v>
      </c>
      <c r="M71">
        <f t="shared" si="2"/>
        <v>0.15294117647058592</v>
      </c>
      <c r="N71">
        <f t="shared" si="3"/>
        <v>0.11823529411764433</v>
      </c>
      <c r="O71">
        <f t="shared" si="4"/>
        <v>8.7234042553189894E-2</v>
      </c>
      <c r="P71">
        <f t="shared" si="5"/>
        <v>7.0212765957444745E-2</v>
      </c>
    </row>
    <row r="72" spans="1:16">
      <c r="A72" t="str">
        <f>FedFundsFutures!A68</f>
        <v>2005q3</v>
      </c>
      <c r="B72" s="15">
        <v>5.1601923076923049</v>
      </c>
      <c r="C72" s="15">
        <v>5.1601923076923004</v>
      </c>
      <c r="D72" s="15">
        <v>5.1217307692307665</v>
      </c>
      <c r="E72" s="15">
        <v>5.0909615384615368</v>
      </c>
      <c r="F72" s="15">
        <v>5.072549019607842</v>
      </c>
      <c r="G72" s="15">
        <v>5.0627450980392155</v>
      </c>
      <c r="H72" s="15">
        <v>5.0490196078431362</v>
      </c>
      <c r="I72" s="15">
        <v>5</v>
      </c>
      <c r="J72" s="15"/>
      <c r="L72">
        <f t="shared" ref="L72" si="6">D72-$I72</f>
        <v>0.12173076923076653</v>
      </c>
      <c r="M72">
        <f t="shared" ref="M72" si="7">E72-$I72</f>
        <v>9.0961538461536762E-2</v>
      </c>
      <c r="N72">
        <f t="shared" ref="N72" si="8">F72-$I72</f>
        <v>7.2549019607841991E-2</v>
      </c>
      <c r="O72">
        <f t="shared" ref="O72" si="9">G72-$I72</f>
        <v>6.2745098039215463E-2</v>
      </c>
      <c r="P72">
        <f t="shared" ref="P72" si="10">H72-$I72</f>
        <v>4.9019607843136193E-2</v>
      </c>
    </row>
    <row r="73" spans="1:16">
      <c r="A73" t="str">
        <f>FedFundsFutures!A69</f>
        <v>2005q4</v>
      </c>
      <c r="B73" s="15">
        <v>5.021399999999999</v>
      </c>
      <c r="C73" s="15">
        <v>5.0213999999999999</v>
      </c>
      <c r="D73" s="15">
        <v>5.0759999999999987</v>
      </c>
      <c r="E73" s="15">
        <v>5.0346000000000002</v>
      </c>
      <c r="F73" s="15">
        <v>5.0060000000000011</v>
      </c>
      <c r="G73" s="15">
        <v>4.9940000000000007</v>
      </c>
      <c r="H73" s="15">
        <v>4.9825999999999997</v>
      </c>
      <c r="I73" s="15">
        <v>4.9000000000000004</v>
      </c>
      <c r="J73" s="15"/>
      <c r="L73">
        <f t="shared" ref="L73:L97" si="11">D73-$I73</f>
        <v>0.17599999999999838</v>
      </c>
      <c r="M73">
        <f t="shared" ref="M73:M97" si="12">E73-$I73</f>
        <v>0.13459999999999983</v>
      </c>
      <c r="N73">
        <f t="shared" ref="N73:N97" si="13">F73-$I73</f>
        <v>0.10600000000000076</v>
      </c>
      <c r="O73">
        <f t="shared" ref="O73:O97" si="14">G73-$I73</f>
        <v>9.4000000000000306E-2</v>
      </c>
      <c r="P73">
        <f t="shared" ref="P73:P97" si="15">H73-$I73</f>
        <v>8.2599999999999341E-2</v>
      </c>
    </row>
    <row r="74" spans="1:16">
      <c r="A74" t="str">
        <f>FedFundsFutures!A70</f>
        <v>2006q1</v>
      </c>
      <c r="B74" s="15" t="s">
        <v>115</v>
      </c>
      <c r="C74" s="15">
        <v>4.9000000000000004</v>
      </c>
      <c r="D74" s="15">
        <v>4.9622641509433976</v>
      </c>
      <c r="E74" s="15">
        <v>4.916981132075473</v>
      </c>
      <c r="F74" s="15">
        <v>4.9075471698113198</v>
      </c>
      <c r="G74" s="15">
        <v>4.9245283018867916</v>
      </c>
      <c r="H74" s="15">
        <v>4.9266666666666667</v>
      </c>
      <c r="I74" s="15">
        <v>4.9000000000000004</v>
      </c>
      <c r="J74" s="15"/>
      <c r="L74">
        <f t="shared" si="11"/>
        <v>6.2264150943397212E-2</v>
      </c>
      <c r="M74">
        <f t="shared" si="12"/>
        <v>1.6981132075472694E-2</v>
      </c>
      <c r="N74">
        <f t="shared" si="13"/>
        <v>7.5471698113194208E-3</v>
      </c>
      <c r="O74">
        <f t="shared" si="14"/>
        <v>2.4528301886791226E-2</v>
      </c>
      <c r="P74">
        <f t="shared" si="15"/>
        <v>2.6666666666666394E-2</v>
      </c>
    </row>
    <row r="75" spans="1:16">
      <c r="A75" t="str">
        <f>FedFundsFutures!A71</f>
        <v>2006q2</v>
      </c>
      <c r="B75" s="15" t="s">
        <v>105</v>
      </c>
      <c r="C75" s="15">
        <v>4.7</v>
      </c>
      <c r="D75" s="15">
        <v>4.757407407407408</v>
      </c>
      <c r="E75" s="15">
        <v>4.761111111111112</v>
      </c>
      <c r="F75" s="15">
        <v>4.7907407407407403</v>
      </c>
      <c r="G75" s="15">
        <v>4.7584905660377368</v>
      </c>
      <c r="H75" s="15">
        <v>4.8499999999999996</v>
      </c>
      <c r="I75" s="15">
        <v>4.9000000000000004</v>
      </c>
      <c r="J75" s="15"/>
      <c r="L75">
        <f t="shared" si="11"/>
        <v>-0.14259259259259238</v>
      </c>
      <c r="M75">
        <f t="shared" si="12"/>
        <v>-0.1388888888888884</v>
      </c>
      <c r="N75">
        <f t="shared" si="13"/>
        <v>-0.10925925925926006</v>
      </c>
      <c r="O75">
        <f t="shared" si="14"/>
        <v>-0.14150943396226356</v>
      </c>
      <c r="P75">
        <f t="shared" si="15"/>
        <v>-5.0000000000000711E-2</v>
      </c>
    </row>
    <row r="76" spans="1:16">
      <c r="A76" t="str">
        <f>FedFundsFutures!A72</f>
        <v>2006q3</v>
      </c>
      <c r="B76" s="15" t="s">
        <v>113</v>
      </c>
      <c r="C76" s="15">
        <v>4.5999999999999996</v>
      </c>
      <c r="D76" s="15">
        <v>4.6981132075471681</v>
      </c>
      <c r="E76" s="15">
        <v>4.7433962264150962</v>
      </c>
      <c r="F76" s="15">
        <v>4.8094339622641513</v>
      </c>
      <c r="G76" s="15">
        <v>4.8490566037735858</v>
      </c>
      <c r="H76" s="15">
        <v>4.8698113207547173</v>
      </c>
      <c r="I76" s="15">
        <v>4.9000000000000004</v>
      </c>
      <c r="J76" s="15"/>
      <c r="L76">
        <f t="shared" si="11"/>
        <v>-0.20188679245283225</v>
      </c>
      <c r="M76">
        <f t="shared" si="12"/>
        <v>-0.15660377358490418</v>
      </c>
      <c r="N76">
        <f t="shared" si="13"/>
        <v>-9.0566037735849036E-2</v>
      </c>
      <c r="O76">
        <f t="shared" si="14"/>
        <v>-5.0943396226414528E-2</v>
      </c>
      <c r="P76">
        <f t="shared" si="15"/>
        <v>-3.0188679245283012E-2</v>
      </c>
    </row>
    <row r="77" spans="1:16">
      <c r="A77" t="str">
        <f>FedFundsFutures!A73</f>
        <v>2006q4</v>
      </c>
      <c r="B77" s="15" t="s">
        <v>105</v>
      </c>
      <c r="C77" s="15">
        <v>4.7</v>
      </c>
      <c r="D77" s="15">
        <v>4.8</v>
      </c>
      <c r="E77" s="15">
        <v>4.8814814814814831</v>
      </c>
      <c r="F77" s="15">
        <v>4.9425925925925931</v>
      </c>
      <c r="G77" s="15">
        <v>4.9685185185185183</v>
      </c>
      <c r="H77" s="15">
        <v>4.9944444444444454</v>
      </c>
      <c r="I77" s="15">
        <v>4.8</v>
      </c>
      <c r="J77" s="15"/>
      <c r="L77">
        <f t="shared" si="11"/>
        <v>0</v>
      </c>
      <c r="M77">
        <f t="shared" si="12"/>
        <v>8.1481481481483264E-2</v>
      </c>
      <c r="N77">
        <f t="shared" si="13"/>
        <v>0.14259259259259327</v>
      </c>
      <c r="O77">
        <f t="shared" si="14"/>
        <v>0.16851851851851851</v>
      </c>
      <c r="P77">
        <f t="shared" si="15"/>
        <v>0.19444444444444553</v>
      </c>
    </row>
    <row r="78" spans="1:16">
      <c r="A78" t="str">
        <f>FedFundsFutures!A74</f>
        <v>2007q1</v>
      </c>
      <c r="B78" s="15" t="s">
        <v>104</v>
      </c>
      <c r="C78" s="15">
        <v>4.5</v>
      </c>
      <c r="D78" s="15">
        <v>4.6754716981132054</v>
      </c>
      <c r="E78" s="15">
        <v>4.7886792452830189</v>
      </c>
      <c r="F78" s="15">
        <v>4.8471698113207546</v>
      </c>
      <c r="G78" s="15">
        <v>4.8773584905660377</v>
      </c>
      <c r="H78" s="15">
        <v>4.8702127659574472</v>
      </c>
      <c r="I78" s="15">
        <v>4.8</v>
      </c>
      <c r="J78" s="15"/>
      <c r="L78">
        <f t="shared" si="11"/>
        <v>-0.12452830188679442</v>
      </c>
      <c r="M78">
        <f t="shared" si="12"/>
        <v>-1.1320754716980908E-2</v>
      </c>
      <c r="N78">
        <f t="shared" si="13"/>
        <v>4.7169811320754818E-2</v>
      </c>
      <c r="O78">
        <f t="shared" si="14"/>
        <v>7.735849056603783E-2</v>
      </c>
      <c r="P78">
        <f t="shared" si="15"/>
        <v>7.0212765957447409E-2</v>
      </c>
    </row>
    <row r="79" spans="1:16">
      <c r="A79" t="str">
        <f>FedFundsFutures!A75</f>
        <v>2007q2</v>
      </c>
      <c r="B79" s="15">
        <v>4.5981132075471676</v>
      </c>
      <c r="C79" s="15">
        <v>4.5981132075471702</v>
      </c>
      <c r="D79" s="15">
        <v>4.7075471698113196</v>
      </c>
      <c r="E79" s="15">
        <v>4.7754716981132086</v>
      </c>
      <c r="F79" s="15">
        <v>4.8245283018867937</v>
      </c>
      <c r="G79" s="15">
        <v>4.83265306122449</v>
      </c>
      <c r="H79" s="15">
        <v>4.8306122448979618</v>
      </c>
      <c r="I79" s="15">
        <v>4.8</v>
      </c>
      <c r="J79" s="15"/>
      <c r="L79">
        <f t="shared" si="11"/>
        <v>-9.2452830188680224E-2</v>
      </c>
      <c r="M79">
        <f t="shared" si="12"/>
        <v>-2.4528301886791226E-2</v>
      </c>
      <c r="N79">
        <f t="shared" si="13"/>
        <v>2.4528301886793891E-2</v>
      </c>
      <c r="O79">
        <f t="shared" si="14"/>
        <v>3.2653061224490187E-2</v>
      </c>
      <c r="P79">
        <f t="shared" si="15"/>
        <v>3.0612244897961993E-2</v>
      </c>
    </row>
    <row r="80" spans="1:16">
      <c r="A80" t="str">
        <f>FedFundsFutures!A76</f>
        <v>2007q3</v>
      </c>
      <c r="B80" s="15" t="s">
        <v>104</v>
      </c>
      <c r="C80" s="15">
        <v>4.5</v>
      </c>
      <c r="D80" s="15">
        <v>4.6226415094339597</v>
      </c>
      <c r="E80" s="15">
        <v>4.6962264150943396</v>
      </c>
      <c r="F80" s="15">
        <v>4.7203846153846154</v>
      </c>
      <c r="G80" s="15">
        <v>4.7230769230769232</v>
      </c>
      <c r="H80" s="15">
        <v>4.7211538461538467</v>
      </c>
      <c r="I80" s="15">
        <v>4.8</v>
      </c>
      <c r="J80" s="15"/>
      <c r="L80">
        <f t="shared" si="11"/>
        <v>-0.17735849056604014</v>
      </c>
      <c r="M80">
        <f t="shared" si="12"/>
        <v>-0.10377358490566024</v>
      </c>
      <c r="N80">
        <f t="shared" si="13"/>
        <v>-7.9615384615384421E-2</v>
      </c>
      <c r="O80">
        <f t="shared" si="14"/>
        <v>-7.692307692307665E-2</v>
      </c>
      <c r="P80">
        <f t="shared" si="15"/>
        <v>-7.8846153846153122E-2</v>
      </c>
    </row>
    <row r="81" spans="1:16">
      <c r="A81" t="str">
        <f>FedFundsFutures!A77</f>
        <v>2007q4</v>
      </c>
      <c r="B81" s="15" t="s">
        <v>113</v>
      </c>
      <c r="C81" s="15">
        <v>4.5999999999999996</v>
      </c>
      <c r="D81" s="15">
        <v>4.7673076923076936</v>
      </c>
      <c r="E81" s="15">
        <v>4.8730769230769244</v>
      </c>
      <c r="F81" s="15">
        <v>4.9192307692307686</v>
      </c>
      <c r="G81" s="15">
        <v>4.944230769230769</v>
      </c>
      <c r="H81" s="15">
        <v>4.9269230769230763</v>
      </c>
      <c r="I81" s="15">
        <v>4.8</v>
      </c>
      <c r="J81" s="15"/>
      <c r="L81">
        <f t="shared" si="11"/>
        <v>-3.2692307692306244E-2</v>
      </c>
      <c r="M81">
        <f t="shared" si="12"/>
        <v>7.3076923076924594E-2</v>
      </c>
      <c r="N81">
        <f t="shared" si="13"/>
        <v>0.11923076923076881</v>
      </c>
      <c r="O81">
        <f t="shared" si="14"/>
        <v>0.14423076923076916</v>
      </c>
      <c r="P81">
        <f t="shared" si="15"/>
        <v>0.12692307692307647</v>
      </c>
    </row>
    <row r="82" spans="1:16">
      <c r="A82" t="str">
        <f>FedFundsFutures!A78</f>
        <v>2008q1</v>
      </c>
      <c r="B82" s="15" t="s">
        <v>103</v>
      </c>
      <c r="C82" s="15">
        <v>4.8</v>
      </c>
      <c r="D82" s="15">
        <v>4.8509803921568651</v>
      </c>
      <c r="E82" s="15">
        <v>4.9686274509803932</v>
      </c>
      <c r="F82" s="15">
        <v>5.0490196078431362</v>
      </c>
      <c r="G82" s="15">
        <v>5.0901960784313705</v>
      </c>
      <c r="H82" s="15">
        <v>5.0422222222222208</v>
      </c>
      <c r="I82" s="15">
        <v>4.8</v>
      </c>
      <c r="J82" s="15"/>
      <c r="L82">
        <f t="shared" si="11"/>
        <v>5.0980392156865229E-2</v>
      </c>
      <c r="M82">
        <f t="shared" si="12"/>
        <v>0.16862745098039333</v>
      </c>
      <c r="N82">
        <f t="shared" si="13"/>
        <v>0.24901960784313637</v>
      </c>
      <c r="O82">
        <f t="shared" si="14"/>
        <v>0.29019607843137063</v>
      </c>
      <c r="P82">
        <f t="shared" si="15"/>
        <v>0.24222222222222101</v>
      </c>
    </row>
    <row r="83" spans="1:16">
      <c r="A83" t="str">
        <f>FedFundsFutures!A79</f>
        <v>2008q2</v>
      </c>
      <c r="B83" s="15" t="s">
        <v>115</v>
      </c>
      <c r="C83" s="15">
        <v>4.9000000000000004</v>
      </c>
      <c r="D83" s="15">
        <v>5.2221999999999991</v>
      </c>
      <c r="E83" s="15">
        <v>5.4320000000000004</v>
      </c>
      <c r="F83" s="15">
        <v>5.5439999999999996</v>
      </c>
      <c r="G83" s="15">
        <v>5.539583333333332</v>
      </c>
      <c r="H83" s="15">
        <v>5.5520833333333348</v>
      </c>
      <c r="I83" s="15">
        <v>4.8</v>
      </c>
      <c r="J83" s="15"/>
      <c r="L83">
        <f t="shared" si="11"/>
        <v>0.42219999999999924</v>
      </c>
      <c r="M83">
        <f t="shared" si="12"/>
        <v>0.63200000000000056</v>
      </c>
      <c r="N83">
        <f t="shared" si="13"/>
        <v>0.74399999999999977</v>
      </c>
      <c r="O83">
        <f t="shared" si="14"/>
        <v>0.73958333333333215</v>
      </c>
      <c r="P83">
        <f t="shared" si="15"/>
        <v>0.75208333333333499</v>
      </c>
    </row>
    <row r="84" spans="1:16">
      <c r="A84" t="str">
        <f>FedFundsFutures!A80</f>
        <v>2008q3</v>
      </c>
      <c r="B84" s="15" t="s">
        <v>100</v>
      </c>
      <c r="C84" s="15">
        <v>5.3</v>
      </c>
      <c r="D84" s="15">
        <v>5.5619999999999985</v>
      </c>
      <c r="E84" s="15">
        <v>5.77</v>
      </c>
      <c r="F84" s="15">
        <v>5.86</v>
      </c>
      <c r="G84" s="15">
        <v>5.91</v>
      </c>
      <c r="H84" s="15">
        <v>5.8719999999999981</v>
      </c>
      <c r="I84" s="15">
        <v>4.8</v>
      </c>
      <c r="J84" s="15"/>
      <c r="L84">
        <f t="shared" si="11"/>
        <v>0.76199999999999868</v>
      </c>
      <c r="M84">
        <f t="shared" si="12"/>
        <v>0.96999999999999975</v>
      </c>
      <c r="N84">
        <f t="shared" si="13"/>
        <v>1.0600000000000005</v>
      </c>
      <c r="O84">
        <f t="shared" si="14"/>
        <v>1.1100000000000003</v>
      </c>
      <c r="P84">
        <f t="shared" si="15"/>
        <v>1.0719999999999983</v>
      </c>
    </row>
    <row r="85" spans="1:16">
      <c r="A85" t="str">
        <f>FedFundsFutures!A81</f>
        <v>2008q4</v>
      </c>
      <c r="B85" s="15">
        <v>5.9872340425531911</v>
      </c>
      <c r="C85" s="15">
        <v>5.9872340425531902</v>
      </c>
      <c r="D85" s="15">
        <v>6.3489361702127667</v>
      </c>
      <c r="E85" s="15">
        <v>6.6595744680851068</v>
      </c>
      <c r="F85" s="15">
        <v>6.8978723404255327</v>
      </c>
      <c r="G85" s="15">
        <v>6.9936170212765951</v>
      </c>
      <c r="H85" s="15">
        <v>6.9872340425531911</v>
      </c>
      <c r="I85" s="15">
        <v>5.0999999999999996</v>
      </c>
      <c r="J85" s="15"/>
      <c r="L85">
        <f t="shared" si="11"/>
        <v>1.248936170212767</v>
      </c>
      <c r="M85">
        <f t="shared" si="12"/>
        <v>1.5595744680851071</v>
      </c>
      <c r="N85">
        <f t="shared" si="13"/>
        <v>1.797872340425533</v>
      </c>
      <c r="O85">
        <f t="shared" si="14"/>
        <v>1.8936170212765955</v>
      </c>
      <c r="P85">
        <f t="shared" si="15"/>
        <v>1.8872340425531915</v>
      </c>
    </row>
    <row r="86" spans="1:16">
      <c r="A86" t="str">
        <f>FedFundsFutures!A82</f>
        <v>2009q1</v>
      </c>
      <c r="B86" s="15" t="s">
        <v>118</v>
      </c>
      <c r="C86" s="15">
        <v>6.9</v>
      </c>
      <c r="D86" s="15">
        <v>7.388461538461538</v>
      </c>
      <c r="E86" s="15">
        <v>7.9076923076923089</v>
      </c>
      <c r="F86" s="15">
        <v>8.2576923076923094</v>
      </c>
      <c r="G86" s="15">
        <v>8.421153846153846</v>
      </c>
      <c r="H86" s="15">
        <v>8.414893617021276</v>
      </c>
      <c r="I86" s="15">
        <v>5.0999999999999996</v>
      </c>
      <c r="J86" s="15"/>
      <c r="L86">
        <f t="shared" si="11"/>
        <v>2.2884615384615383</v>
      </c>
      <c r="M86">
        <f t="shared" si="12"/>
        <v>2.8076923076923093</v>
      </c>
      <c r="N86">
        <f t="shared" si="13"/>
        <v>3.1576923076923098</v>
      </c>
      <c r="O86">
        <f t="shared" si="14"/>
        <v>3.3211538461538463</v>
      </c>
      <c r="P86">
        <f t="shared" si="15"/>
        <v>3.3148936170212764</v>
      </c>
    </row>
    <row r="87" spans="1:16">
      <c r="A87" t="str">
        <f>FedFundsFutures!A83</f>
        <v>2009q2</v>
      </c>
      <c r="B87" s="15">
        <v>8.0442307692307686</v>
      </c>
      <c r="C87" s="15">
        <v>8.0442307692307704</v>
      </c>
      <c r="D87" s="15">
        <v>8.7961538461538442</v>
      </c>
      <c r="E87" s="15">
        <v>9.25</v>
      </c>
      <c r="F87" s="15">
        <v>9.5192307692307701</v>
      </c>
      <c r="G87" s="15">
        <v>9.5860000000000003</v>
      </c>
      <c r="H87" s="15">
        <v>9.5380000000000003</v>
      </c>
      <c r="I87" s="15">
        <v>5.5</v>
      </c>
      <c r="J87" s="15"/>
      <c r="L87">
        <f t="shared" si="11"/>
        <v>3.2961538461538442</v>
      </c>
      <c r="M87">
        <f t="shared" si="12"/>
        <v>3.75</v>
      </c>
      <c r="N87">
        <f t="shared" si="13"/>
        <v>4.0192307692307701</v>
      </c>
      <c r="O87">
        <f t="shared" si="14"/>
        <v>4.0860000000000003</v>
      </c>
      <c r="P87">
        <f t="shared" si="15"/>
        <v>4.0380000000000003</v>
      </c>
    </row>
    <row r="88" spans="1:16">
      <c r="A88" t="str">
        <f>FedFundsFutures!A84</f>
        <v>2009q3</v>
      </c>
      <c r="B88" s="15" t="s">
        <v>117</v>
      </c>
      <c r="C88" s="15">
        <v>9.3000000000000007</v>
      </c>
      <c r="D88" s="15">
        <v>9.7849056603773565</v>
      </c>
      <c r="E88" s="15">
        <v>10.041509433962267</v>
      </c>
      <c r="F88" s="15">
        <v>10.132075471698114</v>
      </c>
      <c r="G88" s="15">
        <v>10.041509433962263</v>
      </c>
      <c r="H88" s="15">
        <v>9.8741509433962236</v>
      </c>
      <c r="I88" s="15">
        <v>5.5</v>
      </c>
      <c r="J88" s="15"/>
      <c r="L88">
        <f t="shared" si="11"/>
        <v>4.2849056603773565</v>
      </c>
      <c r="M88">
        <f t="shared" si="12"/>
        <v>4.5415094339622666</v>
      </c>
      <c r="N88">
        <f t="shared" si="13"/>
        <v>4.6320754716981138</v>
      </c>
      <c r="O88">
        <f t="shared" si="14"/>
        <v>4.541509433962263</v>
      </c>
      <c r="P88">
        <f t="shared" si="15"/>
        <v>4.3741509433962236</v>
      </c>
    </row>
    <row r="89" spans="1:16">
      <c r="A89" t="str">
        <f>FedFundsFutures!A85</f>
        <v>2009q4</v>
      </c>
      <c r="B89" s="15" t="s">
        <v>116</v>
      </c>
      <c r="C89" s="15">
        <v>9.6</v>
      </c>
      <c r="D89" s="15">
        <v>9.9607843137254903</v>
      </c>
      <c r="E89" s="15">
        <v>10.068627450980392</v>
      </c>
      <c r="F89" s="15">
        <v>9.970588235294116</v>
      </c>
      <c r="G89" s="15">
        <v>9.796078431372548</v>
      </c>
      <c r="H89" s="15">
        <v>9.5862745098039195</v>
      </c>
      <c r="I89" s="15">
        <v>5.8</v>
      </c>
      <c r="J89" s="15"/>
      <c r="L89">
        <f t="shared" si="11"/>
        <v>4.1607843137254905</v>
      </c>
      <c r="M89">
        <f t="shared" si="12"/>
        <v>4.2686274509803921</v>
      </c>
      <c r="N89">
        <f t="shared" si="13"/>
        <v>4.1705882352941162</v>
      </c>
      <c r="O89">
        <f t="shared" si="14"/>
        <v>3.9960784313725481</v>
      </c>
      <c r="P89">
        <f t="shared" si="15"/>
        <v>3.7862745098039197</v>
      </c>
    </row>
    <row r="90" spans="1:16">
      <c r="A90" t="str">
        <f>FedFundsFutures!A86</f>
        <v>2010q1</v>
      </c>
      <c r="B90" s="15" t="s">
        <v>120</v>
      </c>
      <c r="C90" s="15">
        <v>10.1</v>
      </c>
      <c r="D90" s="15">
        <v>10.20754716981132</v>
      </c>
      <c r="E90" s="15">
        <v>10.073584905660379</v>
      </c>
      <c r="F90" s="15">
        <v>9.9433962264150964</v>
      </c>
      <c r="G90" s="15">
        <v>9.7811320754716977</v>
      </c>
      <c r="H90" s="15">
        <v>9.5938775510204071</v>
      </c>
      <c r="I90" s="15">
        <v>5.8</v>
      </c>
      <c r="J90" s="15"/>
      <c r="L90">
        <f t="shared" si="11"/>
        <v>4.4075471698113207</v>
      </c>
      <c r="M90">
        <f t="shared" si="12"/>
        <v>4.2735849056603792</v>
      </c>
      <c r="N90">
        <f t="shared" si="13"/>
        <v>4.1433962264150965</v>
      </c>
      <c r="O90">
        <f t="shared" si="14"/>
        <v>3.9811320754716979</v>
      </c>
      <c r="P90">
        <f t="shared" si="15"/>
        <v>3.7938775510204072</v>
      </c>
    </row>
    <row r="91" spans="1:16">
      <c r="A91" t="str">
        <f>FedFundsFutures!A87</f>
        <v>2010q2</v>
      </c>
      <c r="B91" s="15">
        <v>9.7113207547169758</v>
      </c>
      <c r="C91" s="15">
        <v>9.7113207547169793</v>
      </c>
      <c r="D91" s="15">
        <v>9.664150943396228</v>
      </c>
      <c r="E91" s="15">
        <v>9.5867924528301884</v>
      </c>
      <c r="F91" s="15">
        <v>9.4396226415094304</v>
      </c>
      <c r="G91" s="15">
        <v>9.2788461538461533</v>
      </c>
      <c r="H91" s="15">
        <v>9.0884615384615408</v>
      </c>
      <c r="I91" s="15">
        <v>6</v>
      </c>
      <c r="J91" s="15"/>
      <c r="L91">
        <f t="shared" si="11"/>
        <v>3.664150943396228</v>
      </c>
      <c r="M91">
        <f t="shared" si="12"/>
        <v>3.5867924528301884</v>
      </c>
      <c r="N91">
        <f t="shared" si="13"/>
        <v>3.4396226415094304</v>
      </c>
      <c r="O91">
        <f t="shared" si="14"/>
        <v>3.2788461538461533</v>
      </c>
      <c r="P91">
        <f t="shared" si="15"/>
        <v>3.0884615384615408</v>
      </c>
    </row>
    <row r="92" spans="1:16">
      <c r="A92" t="str">
        <f>FedFundsFutures!A88</f>
        <v>2010q3</v>
      </c>
      <c r="B92" s="15" t="s">
        <v>119</v>
      </c>
      <c r="C92" s="15">
        <v>9.6999999999999993</v>
      </c>
      <c r="D92" s="15">
        <v>9.6282608695652172</v>
      </c>
      <c r="E92" s="15">
        <v>9.5434782608695645</v>
      </c>
      <c r="F92" s="15">
        <v>9.3869565217391315</v>
      </c>
      <c r="G92" s="15">
        <v>9.2195652173913043</v>
      </c>
      <c r="H92" s="15">
        <v>9.0173913043478269</v>
      </c>
      <c r="I92" s="15">
        <v>6</v>
      </c>
      <c r="J92" s="15"/>
      <c r="L92">
        <f t="shared" si="11"/>
        <v>3.6282608695652172</v>
      </c>
      <c r="M92">
        <f t="shared" si="12"/>
        <v>3.5434782608695645</v>
      </c>
      <c r="N92">
        <f t="shared" si="13"/>
        <v>3.3869565217391315</v>
      </c>
      <c r="O92">
        <f t="shared" si="14"/>
        <v>3.2195652173913043</v>
      </c>
      <c r="P92">
        <f t="shared" si="15"/>
        <v>3.0173913043478269</v>
      </c>
    </row>
    <row r="93" spans="1:16">
      <c r="A93" t="str">
        <f>FedFundsFutures!A89</f>
        <v>2010q4</v>
      </c>
      <c r="B93" s="15" t="s">
        <v>116</v>
      </c>
      <c r="C93" s="15">
        <v>9.6</v>
      </c>
      <c r="D93" s="15">
        <v>9.615384615384615</v>
      </c>
      <c r="E93" s="15">
        <v>9.5576923076923084</v>
      </c>
      <c r="F93" s="15">
        <v>9.4269230769230798</v>
      </c>
      <c r="G93" s="15">
        <v>9.2788461538461533</v>
      </c>
      <c r="H93" s="15">
        <v>9.0980392156862742</v>
      </c>
      <c r="I93" s="15">
        <v>5.9</v>
      </c>
      <c r="J93" s="15"/>
      <c r="L93">
        <f t="shared" si="11"/>
        <v>3.7153846153846146</v>
      </c>
      <c r="M93">
        <f t="shared" si="12"/>
        <v>3.657692307692308</v>
      </c>
      <c r="N93">
        <f t="shared" si="13"/>
        <v>3.5269230769230795</v>
      </c>
      <c r="O93">
        <f t="shared" si="14"/>
        <v>3.3788461538461529</v>
      </c>
      <c r="P93">
        <f t="shared" si="15"/>
        <v>3.1980392156862738</v>
      </c>
    </row>
    <row r="94" spans="1:16">
      <c r="A94" t="str">
        <f>FedFundsFutures!A90</f>
        <v>2011q1</v>
      </c>
      <c r="B94" s="15" t="s">
        <v>116</v>
      </c>
      <c r="C94" s="15">
        <v>9.6</v>
      </c>
      <c r="D94" s="15">
        <v>9.625</v>
      </c>
      <c r="E94" s="15">
        <v>9.4519230769230731</v>
      </c>
      <c r="F94" s="15">
        <v>9.2615384615384606</v>
      </c>
      <c r="G94" s="15">
        <v>9.0673076923076934</v>
      </c>
      <c r="H94" s="15">
        <v>8.90625</v>
      </c>
      <c r="I94" s="15">
        <v>5.9</v>
      </c>
      <c r="J94" s="15"/>
      <c r="L94">
        <f t="shared" si="11"/>
        <v>3.7249999999999996</v>
      </c>
      <c r="M94">
        <f t="shared" si="12"/>
        <v>3.5519230769230727</v>
      </c>
      <c r="N94">
        <f t="shared" si="13"/>
        <v>3.3615384615384603</v>
      </c>
      <c r="O94">
        <f t="shared" si="14"/>
        <v>3.167307692307693</v>
      </c>
      <c r="P94">
        <f t="shared" si="15"/>
        <v>3.0062499999999996</v>
      </c>
    </row>
    <row r="95" spans="1:16">
      <c r="A95" t="str">
        <f>FedFundsFutures!A91</f>
        <v>2011q2</v>
      </c>
      <c r="B95" s="15" t="s">
        <v>122</v>
      </c>
      <c r="C95" s="15">
        <v>8.9</v>
      </c>
      <c r="D95" s="15">
        <v>8.8169811320754707</v>
      </c>
      <c r="E95" s="15">
        <v>8.6830188679245275</v>
      </c>
      <c r="F95" s="15">
        <v>8.5</v>
      </c>
      <c r="G95" s="15">
        <v>8.3692307692307661</v>
      </c>
      <c r="H95" s="15">
        <v>8.2288461538461526</v>
      </c>
      <c r="I95" s="15">
        <v>5.6</v>
      </c>
      <c r="J95" s="15"/>
      <c r="L95">
        <f t="shared" si="11"/>
        <v>3.2169811320754711</v>
      </c>
      <c r="M95">
        <f t="shared" si="12"/>
        <v>3.0830188679245278</v>
      </c>
      <c r="N95">
        <f t="shared" si="13"/>
        <v>2.9000000000000004</v>
      </c>
      <c r="O95">
        <f t="shared" si="14"/>
        <v>2.7692307692307665</v>
      </c>
      <c r="P95">
        <f t="shared" si="15"/>
        <v>2.6288461538461529</v>
      </c>
    </row>
    <row r="96" spans="1:16">
      <c r="A96" t="str">
        <f>FedFundsFutures!A92</f>
        <v>2011q3</v>
      </c>
      <c r="B96" s="15" t="s">
        <v>121</v>
      </c>
      <c r="C96" s="15">
        <v>9.1</v>
      </c>
      <c r="D96" s="15">
        <v>8.888461538461538</v>
      </c>
      <c r="E96" s="15">
        <v>8.7269230769230788</v>
      </c>
      <c r="F96" s="15">
        <v>8.5784313725490211</v>
      </c>
      <c r="G96" s="15">
        <v>8.4019607843137241</v>
      </c>
      <c r="H96" s="15">
        <v>8.2411764705882344</v>
      </c>
      <c r="I96" s="15">
        <v>5.6</v>
      </c>
      <c r="J96" s="15"/>
      <c r="L96">
        <f t="shared" si="11"/>
        <v>3.2884615384615383</v>
      </c>
      <c r="M96">
        <f t="shared" si="12"/>
        <v>3.1269230769230791</v>
      </c>
      <c r="N96">
        <f t="shared" si="13"/>
        <v>2.9784313725490215</v>
      </c>
      <c r="O96">
        <f t="shared" si="14"/>
        <v>2.8019607843137244</v>
      </c>
      <c r="P96">
        <f t="shared" si="15"/>
        <v>2.6411764705882348</v>
      </c>
    </row>
    <row r="97" spans="1:16">
      <c r="A97" t="str">
        <f>FedFundsFutures!A93</f>
        <v>2011q4</v>
      </c>
      <c r="B97" s="15" t="s">
        <v>121</v>
      </c>
      <c r="C97" s="15">
        <v>9.1</v>
      </c>
      <c r="D97" s="15">
        <v>9.1352941176470601</v>
      </c>
      <c r="E97" s="15">
        <v>9.1039215686274506</v>
      </c>
      <c r="F97" s="15">
        <v>9.0533333333333346</v>
      </c>
      <c r="G97" s="15">
        <v>8.9686274509803887</v>
      </c>
      <c r="H97" s="15">
        <v>8.8549019607843125</v>
      </c>
      <c r="I97" s="15">
        <v>6</v>
      </c>
      <c r="J97" s="15"/>
      <c r="L97">
        <f t="shared" si="11"/>
        <v>3.1352941176470601</v>
      </c>
      <c r="M97">
        <f t="shared" si="12"/>
        <v>3.1039215686274506</v>
      </c>
      <c r="N97">
        <f t="shared" si="13"/>
        <v>3.0533333333333346</v>
      </c>
      <c r="O97">
        <f t="shared" si="14"/>
        <v>2.9686274509803887</v>
      </c>
      <c r="P97">
        <f t="shared" si="15"/>
        <v>2.8549019607843125</v>
      </c>
    </row>
  </sheetData>
  <mergeCells count="4">
    <mergeCell ref="B1:J1"/>
    <mergeCell ref="B2:J2"/>
    <mergeCell ref="B3:J3"/>
    <mergeCell ref="B4:J4"/>
  </mergeCells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C214"/>
  <sheetViews>
    <sheetView workbookViewId="0">
      <selection activeCell="B5" sqref="B5"/>
    </sheetView>
  </sheetViews>
  <sheetFormatPr defaultRowHeight="15"/>
  <cols>
    <col min="2" max="2" width="41" bestFit="1" customWidth="1"/>
    <col min="3" max="3" width="31.7109375" bestFit="1" customWidth="1"/>
    <col min="4" max="4" width="16.7109375" customWidth="1"/>
  </cols>
  <sheetData>
    <row r="1" spans="1:3">
      <c r="A1" s="3" t="s">
        <v>240</v>
      </c>
      <c r="B1" s="4" t="s">
        <v>241</v>
      </c>
      <c r="C1" s="4" t="s">
        <v>242</v>
      </c>
    </row>
    <row r="2" spans="1:3">
      <c r="A2" s="5" t="s">
        <v>243</v>
      </c>
      <c r="B2" s="5" t="s">
        <v>244</v>
      </c>
      <c r="C2" s="6" t="s">
        <v>245</v>
      </c>
    </row>
    <row r="3" spans="1:3">
      <c r="A3" s="5" t="s">
        <v>246</v>
      </c>
      <c r="B3" s="5" t="s">
        <v>247</v>
      </c>
      <c r="C3" s="6" t="s">
        <v>248</v>
      </c>
    </row>
    <row r="4" spans="1:3">
      <c r="A4" s="5" t="s">
        <v>249</v>
      </c>
      <c r="B4" s="5" t="s">
        <v>250</v>
      </c>
      <c r="C4" s="6" t="s">
        <v>250</v>
      </c>
    </row>
    <row r="5" spans="1:3">
      <c r="A5" s="5" t="s">
        <v>251</v>
      </c>
      <c r="B5" s="5" t="s">
        <v>253</v>
      </c>
      <c r="C5" s="6" t="s">
        <v>253</v>
      </c>
    </row>
    <row r="6" spans="1:3">
      <c r="A6" s="5" t="s">
        <v>254</v>
      </c>
      <c r="B6" s="5" t="s">
        <v>255</v>
      </c>
      <c r="C6" s="6" t="s">
        <v>256</v>
      </c>
    </row>
    <row r="7" spans="1:3">
      <c r="A7" s="5" t="s">
        <v>257</v>
      </c>
      <c r="B7" s="5">
        <v>5.1333333333333337</v>
      </c>
      <c r="C7" s="6">
        <v>29.396666666666665</v>
      </c>
    </row>
    <row r="8" spans="1:3">
      <c r="A8" t="s">
        <v>258</v>
      </c>
      <c r="B8" s="5">
        <v>5.2333333333333334</v>
      </c>
      <c r="C8" s="6">
        <v>29.573333333333334</v>
      </c>
    </row>
    <row r="9" spans="1:3">
      <c r="A9" t="s">
        <v>259</v>
      </c>
      <c r="B9" s="5">
        <v>5.5333333333333341</v>
      </c>
      <c r="C9" s="6">
        <v>29.59</v>
      </c>
    </row>
    <row r="10" spans="1:3">
      <c r="A10" t="s">
        <v>260</v>
      </c>
      <c r="B10" s="5">
        <v>6.2666666666666657</v>
      </c>
      <c r="C10" s="6">
        <v>29.78</v>
      </c>
    </row>
    <row r="11" spans="1:3">
      <c r="A11" t="s">
        <v>261</v>
      </c>
      <c r="B11" s="5">
        <v>6.8</v>
      </c>
      <c r="C11" s="6">
        <v>29.84</v>
      </c>
    </row>
    <row r="12" spans="1:3">
      <c r="A12" t="s">
        <v>262</v>
      </c>
      <c r="B12" s="5">
        <v>7</v>
      </c>
      <c r="C12" s="6">
        <v>29.83</v>
      </c>
    </row>
    <row r="13" spans="1:3">
      <c r="A13" t="s">
        <v>263</v>
      </c>
      <c r="B13" s="5">
        <v>6.7666666666666666</v>
      </c>
      <c r="C13" s="6">
        <v>29.946666666666669</v>
      </c>
    </row>
    <row r="14" spans="1:3">
      <c r="A14" t="s">
        <v>264</v>
      </c>
      <c r="B14" s="5">
        <v>6.2</v>
      </c>
      <c r="C14" s="6">
        <v>29.99</v>
      </c>
    </row>
    <row r="15" spans="1:3">
      <c r="A15" t="s">
        <v>265</v>
      </c>
      <c r="B15" s="5">
        <v>5.6333333333333329</v>
      </c>
      <c r="C15" s="6">
        <v>30.106666666666666</v>
      </c>
    </row>
    <row r="16" spans="1:3">
      <c r="A16" t="s">
        <v>266</v>
      </c>
      <c r="B16" s="5">
        <v>5.5333333333333341</v>
      </c>
      <c r="C16" s="6">
        <v>30.22</v>
      </c>
    </row>
    <row r="17" spans="1:3">
      <c r="A17" t="s">
        <v>267</v>
      </c>
      <c r="B17" s="5">
        <v>5.5666666666666673</v>
      </c>
      <c r="C17" s="6">
        <v>30.306666666666668</v>
      </c>
    </row>
    <row r="18" spans="1:3">
      <c r="A18" t="s">
        <v>268</v>
      </c>
      <c r="B18" s="5">
        <v>5.5333333333333341</v>
      </c>
      <c r="C18" s="6">
        <v>30.38</v>
      </c>
    </row>
    <row r="19" spans="1:3">
      <c r="A19" t="s">
        <v>269</v>
      </c>
      <c r="B19" s="5">
        <v>5.7666666666666666</v>
      </c>
      <c r="C19" s="6">
        <v>30.47666666666667</v>
      </c>
    </row>
    <row r="20" spans="1:3">
      <c r="A20" t="s">
        <v>270</v>
      </c>
      <c r="B20" s="5">
        <v>5.7333333333333343</v>
      </c>
      <c r="C20" s="6">
        <v>30.533333333333331</v>
      </c>
    </row>
    <row r="21" spans="1:3">
      <c r="A21" t="s">
        <v>271</v>
      </c>
      <c r="B21" s="5">
        <v>5.5</v>
      </c>
      <c r="C21" s="6">
        <v>30.72</v>
      </c>
    </row>
    <row r="22" spans="1:3">
      <c r="A22" t="s">
        <v>272</v>
      </c>
      <c r="B22" s="5">
        <v>5.5666666666666664</v>
      </c>
      <c r="C22" s="6">
        <v>30.803333333333331</v>
      </c>
    </row>
    <row r="23" spans="1:3">
      <c r="A23" t="s">
        <v>273</v>
      </c>
      <c r="B23" s="5">
        <v>5.4666666666666659</v>
      </c>
      <c r="C23" s="6">
        <v>30.930000000000003</v>
      </c>
    </row>
    <row r="24" spans="1:3">
      <c r="A24" t="s">
        <v>274</v>
      </c>
      <c r="B24" s="5">
        <v>5.1999999999999993</v>
      </c>
      <c r="C24" s="6">
        <v>30.98</v>
      </c>
    </row>
    <row r="25" spans="1:3">
      <c r="A25" t="s">
        <v>275</v>
      </c>
      <c r="B25" s="5">
        <v>5</v>
      </c>
      <c r="C25" s="6">
        <v>31.05</v>
      </c>
    </row>
    <row r="26" spans="1:3">
      <c r="A26" t="s">
        <v>276</v>
      </c>
      <c r="B26" s="5">
        <v>4.9666666666666659</v>
      </c>
      <c r="C26" s="6">
        <v>31.193333333333332</v>
      </c>
    </row>
    <row r="27" spans="1:3">
      <c r="A27" t="s">
        <v>277</v>
      </c>
      <c r="B27" s="5">
        <v>4.8999999999999995</v>
      </c>
      <c r="C27" s="6">
        <v>31.290000000000003</v>
      </c>
    </row>
    <row r="28" spans="1:3">
      <c r="A28" t="s">
        <v>278</v>
      </c>
      <c r="B28" s="5">
        <v>4.6666666666666661</v>
      </c>
      <c r="C28" s="6">
        <v>31.49</v>
      </c>
    </row>
    <row r="29" spans="1:3">
      <c r="A29" t="s">
        <v>279</v>
      </c>
      <c r="B29" s="5">
        <v>4.3666666666666671</v>
      </c>
      <c r="C29" s="6">
        <v>31.583333333333332</v>
      </c>
    </row>
    <row r="30" spans="1:3">
      <c r="A30" t="s">
        <v>280</v>
      </c>
      <c r="B30" s="5">
        <v>4.1000000000000005</v>
      </c>
      <c r="C30" s="6">
        <v>31.75</v>
      </c>
    </row>
    <row r="31" spans="1:3">
      <c r="A31" t="s">
        <v>281</v>
      </c>
      <c r="B31" s="5">
        <v>3.8666666666666667</v>
      </c>
      <c r="C31" s="6">
        <v>32.04666666666666</v>
      </c>
    </row>
    <row r="32" spans="1:3">
      <c r="A32" t="s">
        <v>282</v>
      </c>
      <c r="B32" s="5">
        <v>3.8333333333333335</v>
      </c>
      <c r="C32" s="6">
        <v>32.336666666666666</v>
      </c>
    </row>
    <row r="33" spans="1:3">
      <c r="A33" t="s">
        <v>283</v>
      </c>
      <c r="B33" s="5">
        <v>3.7666666666666671</v>
      </c>
      <c r="C33" s="6">
        <v>32.616666666666667</v>
      </c>
    </row>
    <row r="34" spans="1:3">
      <c r="A34" t="s">
        <v>284</v>
      </c>
      <c r="B34" s="5">
        <v>3.7000000000000006</v>
      </c>
      <c r="C34" s="6">
        <v>32.883333333333333</v>
      </c>
    </row>
    <row r="35" spans="1:3">
      <c r="A35" t="s">
        <v>285</v>
      </c>
      <c r="B35" s="5">
        <v>3.8333333333333335</v>
      </c>
      <c r="C35" s="6">
        <v>32.966666666666669</v>
      </c>
    </row>
    <row r="36" spans="1:3">
      <c r="A36" t="s">
        <v>286</v>
      </c>
      <c r="B36" s="5">
        <v>3.8333333333333335</v>
      </c>
      <c r="C36" s="6">
        <v>33.166666666666664</v>
      </c>
    </row>
    <row r="37" spans="1:3">
      <c r="A37" t="s">
        <v>287</v>
      </c>
      <c r="B37" s="5">
        <v>3.7999999999999994</v>
      </c>
      <c r="C37" s="6">
        <v>33.5</v>
      </c>
    </row>
    <row r="38" spans="1:3">
      <c r="A38" t="s">
        <v>288</v>
      </c>
      <c r="B38" s="5">
        <v>3.9</v>
      </c>
      <c r="C38" s="6">
        <v>33.866666666666667</v>
      </c>
    </row>
    <row r="39" spans="1:3">
      <c r="A39" t="s">
        <v>289</v>
      </c>
      <c r="B39" s="5">
        <v>3.7333333333333329</v>
      </c>
      <c r="C39" s="6">
        <v>34.200000000000003</v>
      </c>
    </row>
    <row r="40" spans="1:3">
      <c r="A40" t="s">
        <v>290</v>
      </c>
      <c r="B40" s="5">
        <v>3.5666666666666664</v>
      </c>
      <c r="C40" s="6">
        <v>34.533333333333339</v>
      </c>
    </row>
    <row r="41" spans="1:3">
      <c r="A41" t="s">
        <v>291</v>
      </c>
      <c r="B41" s="5">
        <v>3.5333333333333332</v>
      </c>
      <c r="C41" s="6">
        <v>35</v>
      </c>
    </row>
    <row r="42" spans="1:3">
      <c r="A42" t="s">
        <v>292</v>
      </c>
      <c r="B42" s="5">
        <v>3.4</v>
      </c>
      <c r="C42" s="6">
        <v>35.43333333333333</v>
      </c>
    </row>
    <row r="43" spans="1:3">
      <c r="A43" t="s">
        <v>293</v>
      </c>
      <c r="B43" s="5">
        <v>3.4</v>
      </c>
      <c r="C43" s="6">
        <v>35.866666666666667</v>
      </c>
    </row>
    <row r="44" spans="1:3">
      <c r="A44" t="s">
        <v>294</v>
      </c>
      <c r="B44" s="5">
        <v>3.4333333333333336</v>
      </c>
      <c r="C44" s="6">
        <v>36.43333333333333</v>
      </c>
    </row>
    <row r="45" spans="1:3">
      <c r="A45" t="s">
        <v>295</v>
      </c>
      <c r="B45" s="5">
        <v>3.5666666666666664</v>
      </c>
      <c r="C45" s="6">
        <v>36.93333333333333</v>
      </c>
    </row>
    <row r="46" spans="1:3">
      <c r="A46" t="s">
        <v>296</v>
      </c>
      <c r="B46" s="5">
        <v>3.5666666666666664</v>
      </c>
      <c r="C46" s="6">
        <v>37.5</v>
      </c>
    </row>
    <row r="47" spans="1:3">
      <c r="A47" t="s">
        <v>297</v>
      </c>
      <c r="B47" s="5">
        <v>4.166666666666667</v>
      </c>
      <c r="C47" s="6">
        <v>38.1</v>
      </c>
    </row>
    <row r="48" spans="1:3">
      <c r="A48" t="s">
        <v>298</v>
      </c>
      <c r="B48" s="5">
        <v>4.7666666666666666</v>
      </c>
      <c r="C48" s="6">
        <v>38.633333333333333</v>
      </c>
    </row>
    <row r="49" spans="1:3">
      <c r="A49" t="s">
        <v>299</v>
      </c>
      <c r="B49" s="5">
        <v>5.166666666666667</v>
      </c>
      <c r="C49" s="6">
        <v>39.033333333333339</v>
      </c>
    </row>
    <row r="50" spans="1:3">
      <c r="A50" t="s">
        <v>300</v>
      </c>
      <c r="B50" s="5">
        <v>5.833333333333333</v>
      </c>
      <c r="C50" s="6">
        <v>39.6</v>
      </c>
    </row>
    <row r="51" spans="1:3">
      <c r="A51" t="s">
        <v>301</v>
      </c>
      <c r="B51" s="5">
        <v>5.9333333333333336</v>
      </c>
      <c r="C51" s="6">
        <v>39.93333333333333</v>
      </c>
    </row>
    <row r="52" spans="1:3">
      <c r="A52" t="s">
        <v>302</v>
      </c>
      <c r="B52" s="5">
        <v>5.9000000000000012</v>
      </c>
      <c r="C52" s="6">
        <v>40.300000000000004</v>
      </c>
    </row>
    <row r="53" spans="1:3">
      <c r="A53" t="s">
        <v>303</v>
      </c>
      <c r="B53" s="5">
        <v>6.0333333333333341</v>
      </c>
      <c r="C53" s="6">
        <v>40.700000000000003</v>
      </c>
    </row>
    <row r="54" spans="1:3">
      <c r="A54" t="s">
        <v>304</v>
      </c>
      <c r="B54" s="5">
        <v>5.9333333333333336</v>
      </c>
      <c r="C54" s="6">
        <v>41</v>
      </c>
    </row>
    <row r="55" spans="1:3">
      <c r="A55" t="s">
        <v>305</v>
      </c>
      <c r="B55" s="5">
        <v>5.7666666666666666</v>
      </c>
      <c r="C55" s="6">
        <v>41.333333333333336</v>
      </c>
    </row>
    <row r="56" spans="1:3">
      <c r="A56" t="s">
        <v>306</v>
      </c>
      <c r="B56" s="5">
        <v>5.7</v>
      </c>
      <c r="C56" s="6">
        <v>41.6</v>
      </c>
    </row>
    <row r="57" spans="1:3">
      <c r="A57" t="s">
        <v>307</v>
      </c>
      <c r="B57" s="5">
        <v>5.5666666666666664</v>
      </c>
      <c r="C57" s="6">
        <v>41.93333333333333</v>
      </c>
    </row>
    <row r="58" spans="1:3">
      <c r="A58" t="s">
        <v>308</v>
      </c>
      <c r="B58" s="5">
        <v>5.3666666666666663</v>
      </c>
      <c r="C58" s="6">
        <v>42.366666666666667</v>
      </c>
    </row>
    <row r="59" spans="1:3">
      <c r="A59" t="s">
        <v>309</v>
      </c>
      <c r="B59" s="5">
        <v>4.9333333333333336</v>
      </c>
      <c r="C59" s="6">
        <v>43.033333333333331</v>
      </c>
    </row>
    <row r="60" spans="1:3">
      <c r="A60" t="s">
        <v>310</v>
      </c>
      <c r="B60" s="5">
        <v>4.9333333333333336</v>
      </c>
      <c r="C60" s="6">
        <v>43.933333333333337</v>
      </c>
    </row>
    <row r="61" spans="1:3">
      <c r="A61" t="s">
        <v>311</v>
      </c>
      <c r="B61" s="5">
        <v>4.8</v>
      </c>
      <c r="C61" s="6">
        <v>44.800000000000004</v>
      </c>
    </row>
    <row r="62" spans="1:3">
      <c r="A62" t="s">
        <v>312</v>
      </c>
      <c r="B62" s="5">
        <v>4.7666666666666666</v>
      </c>
      <c r="C62" s="6">
        <v>45.933333333333337</v>
      </c>
    </row>
    <row r="63" spans="1:3">
      <c r="A63" t="s">
        <v>313</v>
      </c>
      <c r="B63" s="5">
        <v>5.1333333333333337</v>
      </c>
      <c r="C63" s="6">
        <v>47.29999999999999</v>
      </c>
    </row>
    <row r="64" spans="1:3">
      <c r="A64" t="s">
        <v>314</v>
      </c>
      <c r="B64" s="5">
        <v>5.2</v>
      </c>
      <c r="C64" s="6">
        <v>48.566666666666663</v>
      </c>
    </row>
    <row r="65" spans="1:3">
      <c r="A65" t="s">
        <v>315</v>
      </c>
      <c r="B65" s="5">
        <v>5.6333333333333329</v>
      </c>
      <c r="C65" s="6">
        <v>49.93333333333333</v>
      </c>
    </row>
    <row r="66" spans="1:3">
      <c r="A66" t="s">
        <v>316</v>
      </c>
      <c r="B66" s="5">
        <v>6.6000000000000005</v>
      </c>
      <c r="C66" s="6">
        <v>51.466666666666669</v>
      </c>
    </row>
    <row r="67" spans="1:3">
      <c r="A67" t="s">
        <v>317</v>
      </c>
      <c r="B67" s="5">
        <v>8.2666666666666657</v>
      </c>
      <c r="C67" s="6">
        <v>52.566666666666663</v>
      </c>
    </row>
    <row r="68" spans="1:3">
      <c r="A68" t="s">
        <v>318</v>
      </c>
      <c r="B68" s="5">
        <v>8.8666666666666671</v>
      </c>
      <c r="C68" s="6">
        <v>53.199999999999996</v>
      </c>
    </row>
    <row r="69" spans="1:3">
      <c r="A69" t="s">
        <v>319</v>
      </c>
      <c r="B69" s="5">
        <v>8.4666666666666668</v>
      </c>
      <c r="C69" s="6">
        <v>54.266666666666673</v>
      </c>
    </row>
    <row r="70" spans="1:3">
      <c r="A70" t="s">
        <v>320</v>
      </c>
      <c r="B70" s="5">
        <v>8.3000000000000007</v>
      </c>
      <c r="C70" s="6">
        <v>55.266666666666659</v>
      </c>
    </row>
    <row r="71" spans="1:3">
      <c r="A71" t="s">
        <v>321</v>
      </c>
      <c r="B71" s="5">
        <v>7.7333333333333343</v>
      </c>
      <c r="C71" s="6">
        <v>55.9</v>
      </c>
    </row>
    <row r="72" spans="1:3">
      <c r="A72" t="s">
        <v>322</v>
      </c>
      <c r="B72" s="5">
        <v>7.5666666666666673</v>
      </c>
      <c r="C72" s="6">
        <v>56.4</v>
      </c>
    </row>
    <row r="73" spans="1:3">
      <c r="A73" t="s">
        <v>323</v>
      </c>
      <c r="B73" s="5">
        <v>7.7333333333333334</v>
      </c>
      <c r="C73" s="6">
        <v>57.300000000000004</v>
      </c>
    </row>
    <row r="74" spans="1:3">
      <c r="A74" t="s">
        <v>324</v>
      </c>
      <c r="B74" s="5">
        <v>7.7666666666666666</v>
      </c>
      <c r="C74" s="6">
        <v>58.133333333333333</v>
      </c>
    </row>
    <row r="75" spans="1:3">
      <c r="A75" t="s">
        <v>325</v>
      </c>
      <c r="B75" s="5">
        <v>7.5</v>
      </c>
      <c r="C75" s="6">
        <v>59.199999999999996</v>
      </c>
    </row>
    <row r="76" spans="1:3">
      <c r="A76" t="s">
        <v>326</v>
      </c>
      <c r="B76" s="5">
        <v>7.1333333333333329</v>
      </c>
      <c r="C76" s="6">
        <v>60.233333333333327</v>
      </c>
    </row>
    <row r="77" spans="1:3">
      <c r="A77" t="s">
        <v>327</v>
      </c>
      <c r="B77" s="5">
        <v>6.8999999999999995</v>
      </c>
      <c r="C77" s="6">
        <v>61.066666666666663</v>
      </c>
    </row>
    <row r="78" spans="1:3">
      <c r="A78" t="s">
        <v>328</v>
      </c>
      <c r="B78" s="5">
        <v>6.666666666666667</v>
      </c>
      <c r="C78" s="6">
        <v>61.966666666666661</v>
      </c>
    </row>
    <row r="79" spans="1:3">
      <c r="A79" t="s">
        <v>329</v>
      </c>
      <c r="B79" s="5">
        <v>6.333333333333333</v>
      </c>
      <c r="C79" s="6">
        <v>63.033333333333331</v>
      </c>
    </row>
    <row r="80" spans="1:3">
      <c r="A80" t="s">
        <v>330</v>
      </c>
      <c r="B80" s="5">
        <v>6</v>
      </c>
      <c r="C80" s="6">
        <v>64.466666666666669</v>
      </c>
    </row>
    <row r="81" spans="1:3">
      <c r="A81" t="s">
        <v>331</v>
      </c>
      <c r="B81" s="5">
        <v>6.0333333333333341</v>
      </c>
      <c r="C81" s="6">
        <v>65.966666666666669</v>
      </c>
    </row>
    <row r="82" spans="1:3">
      <c r="A82" t="s">
        <v>332</v>
      </c>
      <c r="B82" s="5">
        <v>5.8999999999999995</v>
      </c>
      <c r="C82" s="6">
        <v>67.5</v>
      </c>
    </row>
    <row r="83" spans="1:3">
      <c r="A83" t="s">
        <v>333</v>
      </c>
      <c r="B83" s="5">
        <v>5.8666666666666671</v>
      </c>
      <c r="C83" s="6">
        <v>69.2</v>
      </c>
    </row>
    <row r="84" spans="1:3">
      <c r="A84" t="s">
        <v>334</v>
      </c>
      <c r="B84" s="5">
        <v>5.6999999999999993</v>
      </c>
      <c r="C84" s="6">
        <v>71.399999999999991</v>
      </c>
    </row>
    <row r="85" spans="1:3">
      <c r="A85" t="s">
        <v>335</v>
      </c>
      <c r="B85" s="5">
        <v>5.8666666666666671</v>
      </c>
      <c r="C85" s="6">
        <v>73.7</v>
      </c>
    </row>
    <row r="86" spans="1:3">
      <c r="A86" t="s">
        <v>336</v>
      </c>
      <c r="B86" s="5">
        <v>5.9666666666666659</v>
      </c>
      <c r="C86" s="6">
        <v>76.033333333333331</v>
      </c>
    </row>
    <row r="87" spans="1:3">
      <c r="A87" t="s">
        <v>337</v>
      </c>
      <c r="B87" s="5">
        <v>6.3</v>
      </c>
      <c r="C87" s="6">
        <v>79.033333333333331</v>
      </c>
    </row>
    <row r="88" spans="1:3">
      <c r="A88" t="s">
        <v>338</v>
      </c>
      <c r="B88" s="5">
        <v>7.333333333333333</v>
      </c>
      <c r="C88" s="6">
        <v>81.7</v>
      </c>
    </row>
    <row r="89" spans="1:3">
      <c r="A89" t="s">
        <v>339</v>
      </c>
      <c r="B89" s="5">
        <v>7.666666666666667</v>
      </c>
      <c r="C89" s="6">
        <v>83.233333333333334</v>
      </c>
    </row>
    <row r="90" spans="1:3">
      <c r="A90" t="s">
        <v>340</v>
      </c>
      <c r="B90" s="5">
        <v>7.3999999999999995</v>
      </c>
      <c r="C90" s="6">
        <v>85.566666666666677</v>
      </c>
    </row>
    <row r="91" spans="1:3">
      <c r="A91" t="s">
        <v>341</v>
      </c>
      <c r="B91" s="5">
        <v>7.4333333333333336</v>
      </c>
      <c r="C91" s="6">
        <v>87.933333333333323</v>
      </c>
    </row>
    <row r="92" spans="1:3">
      <c r="A92" t="s">
        <v>342</v>
      </c>
      <c r="B92" s="5">
        <v>7.3999999999999995</v>
      </c>
      <c r="C92" s="6">
        <v>89.766666666666666</v>
      </c>
    </row>
    <row r="93" spans="1:3">
      <c r="A93" t="s">
        <v>343</v>
      </c>
      <c r="B93" s="5">
        <v>7.4000000000000012</v>
      </c>
      <c r="C93" s="6">
        <v>92.266666666666652</v>
      </c>
    </row>
    <row r="94" spans="1:3">
      <c r="A94" t="s">
        <v>344</v>
      </c>
      <c r="B94" s="5">
        <v>8.2333333333333343</v>
      </c>
      <c r="C94" s="6">
        <v>93.766666666666652</v>
      </c>
    </row>
    <row r="95" spans="1:3">
      <c r="A95" t="s">
        <v>345</v>
      </c>
      <c r="B95" s="5">
        <v>8.8333333333333339</v>
      </c>
      <c r="C95" s="6">
        <v>94.600000000000009</v>
      </c>
    </row>
    <row r="96" spans="1:3">
      <c r="A96" t="s">
        <v>346</v>
      </c>
      <c r="B96" s="5">
        <v>9.4333333333333353</v>
      </c>
      <c r="C96" s="6">
        <v>95.966666666666654</v>
      </c>
    </row>
    <row r="97" spans="1:3">
      <c r="A97" t="s">
        <v>347</v>
      </c>
      <c r="B97" s="5">
        <v>9.9</v>
      </c>
      <c r="C97" s="6">
        <v>97.633333333333326</v>
      </c>
    </row>
    <row r="98" spans="1:3">
      <c r="A98" t="s">
        <v>348</v>
      </c>
      <c r="B98" s="5">
        <v>10.666666666666666</v>
      </c>
      <c r="C98" s="6">
        <v>97.933333333333337</v>
      </c>
    </row>
    <row r="99" spans="1:3">
      <c r="A99" t="s">
        <v>349</v>
      </c>
      <c r="B99" s="5">
        <v>10.366666666666667</v>
      </c>
      <c r="C99" s="6">
        <v>98</v>
      </c>
    </row>
    <row r="100" spans="1:3">
      <c r="A100" t="s">
        <v>350</v>
      </c>
      <c r="B100" s="5">
        <v>10.133333333333333</v>
      </c>
      <c r="C100" s="6">
        <v>99.133333333333326</v>
      </c>
    </row>
    <row r="101" spans="1:3">
      <c r="A101" t="s">
        <v>351</v>
      </c>
      <c r="B101" s="5">
        <v>9.3666666666666654</v>
      </c>
      <c r="C101" s="6">
        <v>100.09999999999998</v>
      </c>
    </row>
    <row r="102" spans="1:3">
      <c r="A102" t="s">
        <v>352</v>
      </c>
      <c r="B102" s="5">
        <v>8.5333333333333332</v>
      </c>
      <c r="C102" s="6">
        <v>101.09999999999998</v>
      </c>
    </row>
    <row r="103" spans="1:3">
      <c r="A103" t="s">
        <v>353</v>
      </c>
      <c r="B103" s="5">
        <v>7.8666666666666671</v>
      </c>
      <c r="C103" s="6">
        <v>102.53333333333335</v>
      </c>
    </row>
    <row r="104" spans="1:3">
      <c r="A104" t="s">
        <v>354</v>
      </c>
      <c r="B104" s="5">
        <v>7.4333333333333336</v>
      </c>
      <c r="C104" s="6">
        <v>103.5</v>
      </c>
    </row>
    <row r="105" spans="1:3">
      <c r="A105" t="s">
        <v>355</v>
      </c>
      <c r="B105" s="5">
        <v>7.4333333333333336</v>
      </c>
      <c r="C105" s="6">
        <v>104.39999999999999</v>
      </c>
    </row>
    <row r="106" spans="1:3">
      <c r="A106" t="s">
        <v>356</v>
      </c>
      <c r="B106" s="5">
        <v>7.3000000000000007</v>
      </c>
      <c r="C106" s="6">
        <v>105.3</v>
      </c>
    </row>
    <row r="107" spans="1:3">
      <c r="A107" t="s">
        <v>357</v>
      </c>
      <c r="B107" s="5">
        <v>7.2333333333333334</v>
      </c>
      <c r="C107" s="6">
        <v>106.26666666666667</v>
      </c>
    </row>
    <row r="108" spans="1:3">
      <c r="A108" t="s">
        <v>358</v>
      </c>
      <c r="B108" s="5">
        <v>7.3</v>
      </c>
      <c r="C108" s="6">
        <v>107.23333333333333</v>
      </c>
    </row>
    <row r="109" spans="1:3">
      <c r="A109" t="s">
        <v>359</v>
      </c>
      <c r="B109" s="5">
        <v>7.2</v>
      </c>
      <c r="C109" s="6">
        <v>107.90000000000002</v>
      </c>
    </row>
    <row r="110" spans="1:3">
      <c r="A110" t="s">
        <v>360</v>
      </c>
      <c r="B110" s="5">
        <v>7.0333333333333341</v>
      </c>
      <c r="C110" s="6">
        <v>109</v>
      </c>
    </row>
    <row r="111" spans="1:3">
      <c r="A111" t="s">
        <v>361</v>
      </c>
      <c r="B111" s="5">
        <v>7.0333333333333341</v>
      </c>
      <c r="C111" s="6">
        <v>109.56666666666668</v>
      </c>
    </row>
    <row r="112" spans="1:3">
      <c r="A112" t="s">
        <v>362</v>
      </c>
      <c r="B112" s="5">
        <v>7.166666666666667</v>
      </c>
      <c r="C112" s="6">
        <v>109.03333333333335</v>
      </c>
    </row>
    <row r="113" spans="1:3">
      <c r="A113" t="s">
        <v>363</v>
      </c>
      <c r="B113" s="5">
        <v>6.9666666666666659</v>
      </c>
      <c r="C113" s="6">
        <v>109.7</v>
      </c>
    </row>
    <row r="114" spans="1:3">
      <c r="A114" t="s">
        <v>364</v>
      </c>
      <c r="B114" s="5">
        <v>6.833333333333333</v>
      </c>
      <c r="C114" s="6">
        <v>110.46666666666668</v>
      </c>
    </row>
    <row r="115" spans="1:3">
      <c r="A115" t="s">
        <v>365</v>
      </c>
      <c r="B115" s="5">
        <v>6.5999999999999988</v>
      </c>
      <c r="C115" s="6">
        <v>111.8</v>
      </c>
    </row>
    <row r="116" spans="1:3">
      <c r="A116" t="s">
        <v>366</v>
      </c>
      <c r="B116" s="5">
        <v>6.2666666666666666</v>
      </c>
      <c r="C116" s="6">
        <v>113.06666666666666</v>
      </c>
    </row>
    <row r="117" spans="1:3">
      <c r="A117" t="s">
        <v>367</v>
      </c>
      <c r="B117" s="5">
        <v>6</v>
      </c>
      <c r="C117" s="6">
        <v>114.26666666666667</v>
      </c>
    </row>
    <row r="118" spans="1:3">
      <c r="A118" t="s">
        <v>368</v>
      </c>
      <c r="B118" s="5">
        <v>5.833333333333333</v>
      </c>
      <c r="C118" s="6">
        <v>115.33333333333333</v>
      </c>
    </row>
    <row r="119" spans="1:3">
      <c r="A119" t="s">
        <v>369</v>
      </c>
      <c r="B119" s="5">
        <v>5.7</v>
      </c>
      <c r="C119" s="6">
        <v>116.23333333333333</v>
      </c>
    </row>
    <row r="120" spans="1:3">
      <c r="A120" t="s">
        <v>370</v>
      </c>
      <c r="B120" s="5">
        <v>5.4666666666666659</v>
      </c>
      <c r="C120" s="6">
        <v>117.56666666666666</v>
      </c>
    </row>
    <row r="121" spans="1:3">
      <c r="A121" t="s">
        <v>371</v>
      </c>
      <c r="B121" s="5">
        <v>5.4666666666666659</v>
      </c>
      <c r="C121" s="6">
        <v>119</v>
      </c>
    </row>
    <row r="122" spans="1:3">
      <c r="A122" t="s">
        <v>372</v>
      </c>
      <c r="B122" s="5">
        <v>5.333333333333333</v>
      </c>
      <c r="C122" s="6">
        <v>120.3</v>
      </c>
    </row>
    <row r="123" spans="1:3">
      <c r="A123" t="s">
        <v>373</v>
      </c>
      <c r="B123" s="5">
        <v>5.2</v>
      </c>
      <c r="C123" s="6">
        <v>121.66666666666667</v>
      </c>
    </row>
    <row r="124" spans="1:3">
      <c r="A124" t="s">
        <v>374</v>
      </c>
      <c r="B124" s="5">
        <v>5.2333333333333334</v>
      </c>
      <c r="C124" s="6">
        <v>123.63333333333333</v>
      </c>
    </row>
    <row r="125" spans="1:3">
      <c r="A125" t="s">
        <v>375</v>
      </c>
      <c r="B125" s="5">
        <v>5.2333333333333334</v>
      </c>
      <c r="C125" s="6">
        <v>124.60000000000001</v>
      </c>
    </row>
    <row r="126" spans="1:3">
      <c r="A126" t="s">
        <v>376</v>
      </c>
      <c r="B126" s="5">
        <v>5.3666666666666671</v>
      </c>
      <c r="C126" s="6">
        <v>125.86666666666667</v>
      </c>
    </row>
    <row r="127" spans="1:3">
      <c r="A127" t="s">
        <v>377</v>
      </c>
      <c r="B127" s="5">
        <v>5.3</v>
      </c>
      <c r="C127" s="6">
        <v>128.03333333333333</v>
      </c>
    </row>
    <row r="128" spans="1:3">
      <c r="A128" t="s">
        <v>378</v>
      </c>
      <c r="B128" s="5">
        <v>5.333333333333333</v>
      </c>
      <c r="C128" s="6">
        <v>129.29999999999998</v>
      </c>
    </row>
    <row r="129" spans="1:3">
      <c r="A129" t="s">
        <v>379</v>
      </c>
      <c r="B129" s="5">
        <v>5.7</v>
      </c>
      <c r="C129" s="6">
        <v>131.53333333333333</v>
      </c>
    </row>
    <row r="130" spans="1:3">
      <c r="A130" t="s">
        <v>380</v>
      </c>
      <c r="B130" s="5">
        <v>6.1333333333333337</v>
      </c>
      <c r="C130" s="6">
        <v>133.76666666666668</v>
      </c>
    </row>
    <row r="131" spans="1:3">
      <c r="A131" t="s">
        <v>381</v>
      </c>
      <c r="B131" s="5">
        <v>6.6000000000000005</v>
      </c>
      <c r="C131" s="6">
        <v>134.76666666666668</v>
      </c>
    </row>
    <row r="132" spans="1:3">
      <c r="A132" t="s">
        <v>382</v>
      </c>
      <c r="B132" s="5">
        <v>6.833333333333333</v>
      </c>
      <c r="C132" s="6">
        <v>135.56666666666666</v>
      </c>
    </row>
    <row r="133" spans="1:3">
      <c r="A133" t="s">
        <v>383</v>
      </c>
      <c r="B133" s="5">
        <v>6.8666666666666671</v>
      </c>
      <c r="C133" s="6">
        <v>136.6</v>
      </c>
    </row>
    <row r="134" spans="1:3">
      <c r="A134" t="s">
        <v>384</v>
      </c>
      <c r="B134" s="5">
        <v>7.1000000000000005</v>
      </c>
      <c r="C134" s="6">
        <v>137.73333333333332</v>
      </c>
    </row>
    <row r="135" spans="1:3">
      <c r="A135" t="s">
        <v>385</v>
      </c>
      <c r="B135" s="5">
        <v>7.3666666666666671</v>
      </c>
      <c r="C135" s="6">
        <v>138.66666666666666</v>
      </c>
    </row>
    <row r="136" spans="1:3">
      <c r="A136" t="s">
        <v>386</v>
      </c>
      <c r="B136" s="5">
        <v>7.6000000000000005</v>
      </c>
      <c r="C136" s="6">
        <v>139.73333333333335</v>
      </c>
    </row>
    <row r="137" spans="1:3">
      <c r="A137" t="s">
        <v>387</v>
      </c>
      <c r="B137" s="5">
        <v>7.6333333333333329</v>
      </c>
      <c r="C137" s="6">
        <v>140.79999999999998</v>
      </c>
    </row>
    <row r="138" spans="1:3">
      <c r="A138" t="s">
        <v>388</v>
      </c>
      <c r="B138" s="5">
        <v>7.3666666666666671</v>
      </c>
      <c r="C138" s="6">
        <v>142.03333333333333</v>
      </c>
    </row>
    <row r="139" spans="1:3">
      <c r="A139" t="s">
        <v>389</v>
      </c>
      <c r="B139" s="5">
        <v>7.1333333333333329</v>
      </c>
      <c r="C139" s="6">
        <v>143.06666666666666</v>
      </c>
    </row>
    <row r="140" spans="1:3">
      <c r="A140" t="s">
        <v>390</v>
      </c>
      <c r="B140" s="5">
        <v>7.0666666666666664</v>
      </c>
      <c r="C140" s="6">
        <v>144.1</v>
      </c>
    </row>
    <row r="141" spans="1:3">
      <c r="A141" t="s">
        <v>391</v>
      </c>
      <c r="B141" s="5">
        <v>6.8</v>
      </c>
      <c r="C141" s="6">
        <v>144.76666666666668</v>
      </c>
    </row>
    <row r="142" spans="1:3">
      <c r="A142" t="s">
        <v>392</v>
      </c>
      <c r="B142" s="5">
        <v>6.6333333333333329</v>
      </c>
      <c r="C142" s="6">
        <v>145.96666666666667</v>
      </c>
    </row>
    <row r="143" spans="1:3">
      <c r="A143" t="s">
        <v>393</v>
      </c>
      <c r="B143" s="5">
        <v>6.5666666666666664</v>
      </c>
      <c r="C143" s="6">
        <v>146.70000000000002</v>
      </c>
    </row>
    <row r="144" spans="1:3">
      <c r="A144" t="s">
        <v>394</v>
      </c>
      <c r="B144" s="5">
        <v>6.2</v>
      </c>
      <c r="C144" s="6">
        <v>147.53333333333333</v>
      </c>
    </row>
    <row r="145" spans="1:3">
      <c r="A145" t="s">
        <v>395</v>
      </c>
      <c r="B145" s="5">
        <v>6</v>
      </c>
      <c r="C145" s="6">
        <v>148.9</v>
      </c>
    </row>
    <row r="146" spans="1:3">
      <c r="A146" t="s">
        <v>396</v>
      </c>
      <c r="B146" s="5">
        <v>5.6333333333333329</v>
      </c>
      <c r="C146" s="6">
        <v>149.76666666666668</v>
      </c>
    </row>
    <row r="147" spans="1:3">
      <c r="A147" t="s">
        <v>397</v>
      </c>
      <c r="B147" s="5">
        <v>5.4666666666666659</v>
      </c>
      <c r="C147" s="6">
        <v>150.86666666666665</v>
      </c>
    </row>
    <row r="148" spans="1:3">
      <c r="A148" t="s">
        <v>398</v>
      </c>
      <c r="B148" s="5">
        <v>5.666666666666667</v>
      </c>
      <c r="C148" s="6">
        <v>152.1</v>
      </c>
    </row>
    <row r="149" spans="1:3">
      <c r="A149" t="s">
        <v>399</v>
      </c>
      <c r="B149" s="5">
        <v>5.666666666666667</v>
      </c>
      <c r="C149" s="6">
        <v>152.86666666666667</v>
      </c>
    </row>
    <row r="150" spans="1:3">
      <c r="A150" t="s">
        <v>400</v>
      </c>
      <c r="B150" s="5">
        <v>5.5666666666666664</v>
      </c>
      <c r="C150" s="6">
        <v>153.70000000000002</v>
      </c>
    </row>
    <row r="151" spans="1:3">
      <c r="A151" t="s">
        <v>401</v>
      </c>
      <c r="B151" s="5">
        <v>5.5333333333333341</v>
      </c>
      <c r="C151" s="6">
        <v>155.06666666666666</v>
      </c>
    </row>
    <row r="152" spans="1:3">
      <c r="A152" t="s">
        <v>402</v>
      </c>
      <c r="B152" s="5">
        <v>5.5</v>
      </c>
      <c r="C152" s="6">
        <v>156.4</v>
      </c>
    </row>
    <row r="153" spans="1:3">
      <c r="A153" t="s">
        <v>403</v>
      </c>
      <c r="B153" s="5">
        <v>5.2666666666666666</v>
      </c>
      <c r="C153" s="6">
        <v>157.29999999999998</v>
      </c>
    </row>
    <row r="154" spans="1:3">
      <c r="A154" t="s">
        <v>404</v>
      </c>
      <c r="B154" s="5">
        <v>5.333333333333333</v>
      </c>
      <c r="C154" s="6">
        <v>158.66666666666666</v>
      </c>
    </row>
    <row r="155" spans="1:3">
      <c r="A155" t="s">
        <v>405</v>
      </c>
      <c r="B155" s="5">
        <v>5.2333333333333334</v>
      </c>
      <c r="C155" s="6">
        <v>159.63333333333335</v>
      </c>
    </row>
    <row r="156" spans="1:3">
      <c r="A156" t="s">
        <v>406</v>
      </c>
      <c r="B156" s="5">
        <v>5</v>
      </c>
      <c r="C156" s="6">
        <v>160</v>
      </c>
    </row>
    <row r="157" spans="1:3">
      <c r="A157" t="s">
        <v>407</v>
      </c>
      <c r="B157" s="5">
        <v>4.8666666666666663</v>
      </c>
      <c r="C157" s="6">
        <v>160.80000000000001</v>
      </c>
    </row>
    <row r="158" spans="1:3">
      <c r="A158" t="s">
        <v>408</v>
      </c>
      <c r="B158" s="5">
        <v>4.666666666666667</v>
      </c>
      <c r="C158" s="6">
        <v>161.66666666666666</v>
      </c>
    </row>
    <row r="159" spans="1:3">
      <c r="A159" t="s">
        <v>409</v>
      </c>
      <c r="B159" s="5">
        <v>4.6333333333333329</v>
      </c>
      <c r="C159" s="6">
        <v>162</v>
      </c>
    </row>
    <row r="160" spans="1:3">
      <c r="A160" t="s">
        <v>410</v>
      </c>
      <c r="B160" s="5">
        <v>4.3999999999999995</v>
      </c>
      <c r="C160" s="6">
        <v>162.53333333333333</v>
      </c>
    </row>
    <row r="161" spans="1:3">
      <c r="A161" t="s">
        <v>411</v>
      </c>
      <c r="B161" s="5">
        <v>4.5333333333333332</v>
      </c>
      <c r="C161" s="6">
        <v>163.36666666666667</v>
      </c>
    </row>
    <row r="162" spans="1:3">
      <c r="A162" t="s">
        <v>412</v>
      </c>
      <c r="B162" s="5">
        <v>4.4333333333333336</v>
      </c>
      <c r="C162" s="6">
        <v>164.13333333333333</v>
      </c>
    </row>
    <row r="163" spans="1:3">
      <c r="A163" t="s">
        <v>413</v>
      </c>
      <c r="B163" s="5">
        <v>4.3</v>
      </c>
      <c r="C163" s="6">
        <v>164.73333333333332</v>
      </c>
    </row>
    <row r="164" spans="1:3">
      <c r="A164" t="s">
        <v>414</v>
      </c>
      <c r="B164" s="5">
        <v>4.2666666666666666</v>
      </c>
      <c r="C164" s="6">
        <v>165.96666666666667</v>
      </c>
    </row>
    <row r="165" spans="1:3">
      <c r="A165" t="s">
        <v>415</v>
      </c>
      <c r="B165" s="5">
        <v>4.2333333333333334</v>
      </c>
      <c r="C165" s="6">
        <v>167.2</v>
      </c>
    </row>
    <row r="166" spans="1:3">
      <c r="A166" t="s">
        <v>416</v>
      </c>
      <c r="B166" s="5">
        <v>4.0666666666666664</v>
      </c>
      <c r="C166" s="6">
        <v>168.43333333333334</v>
      </c>
    </row>
    <row r="167" spans="1:3">
      <c r="A167" t="s">
        <v>417</v>
      </c>
      <c r="B167" s="5">
        <v>4.0333333333333332</v>
      </c>
      <c r="C167" s="6">
        <v>170.1</v>
      </c>
    </row>
    <row r="168" spans="1:3">
      <c r="A168" t="s">
        <v>418</v>
      </c>
      <c r="B168" s="5">
        <v>3.9333333333333336</v>
      </c>
      <c r="C168" s="6">
        <v>171.43333333333331</v>
      </c>
    </row>
    <row r="169" spans="1:3">
      <c r="A169" t="s">
        <v>419</v>
      </c>
      <c r="B169" s="5">
        <v>4</v>
      </c>
      <c r="C169" s="6">
        <v>173</v>
      </c>
    </row>
    <row r="170" spans="1:3">
      <c r="A170" t="s">
        <v>420</v>
      </c>
      <c r="B170" s="5">
        <v>3.9</v>
      </c>
      <c r="C170" s="6">
        <v>174.23333333333335</v>
      </c>
    </row>
    <row r="171" spans="1:3">
      <c r="A171" t="s">
        <v>421</v>
      </c>
      <c r="B171" s="5">
        <v>4.2333333333333334</v>
      </c>
      <c r="C171" s="6">
        <v>175.9</v>
      </c>
    </row>
    <row r="172" spans="1:3">
      <c r="A172" t="s">
        <v>422</v>
      </c>
      <c r="B172" s="5">
        <v>4.3999999999999995</v>
      </c>
      <c r="C172" s="6">
        <v>177.13333333333335</v>
      </c>
    </row>
    <row r="173" spans="1:3">
      <c r="A173" t="s">
        <v>423</v>
      </c>
      <c r="B173" s="5">
        <v>4.833333333333333</v>
      </c>
      <c r="C173" s="6">
        <v>177.63333333333333</v>
      </c>
    </row>
    <row r="174" spans="1:3">
      <c r="A174" t="s">
        <v>424</v>
      </c>
      <c r="B174" s="5">
        <v>5.5</v>
      </c>
      <c r="C174" s="6">
        <v>177.5</v>
      </c>
    </row>
    <row r="175" spans="1:3">
      <c r="A175" t="s">
        <v>425</v>
      </c>
      <c r="B175" s="5">
        <v>5.7</v>
      </c>
      <c r="C175" s="6">
        <v>178.06666666666669</v>
      </c>
    </row>
    <row r="176" spans="1:3">
      <c r="A176" t="s">
        <v>426</v>
      </c>
      <c r="B176" s="5">
        <v>5.833333333333333</v>
      </c>
      <c r="C176" s="6">
        <v>179.46666666666667</v>
      </c>
    </row>
    <row r="177" spans="1:3">
      <c r="A177" t="s">
        <v>427</v>
      </c>
      <c r="B177" s="5">
        <v>5.7333333333333334</v>
      </c>
      <c r="C177" s="6">
        <v>180.43333333333331</v>
      </c>
    </row>
    <row r="178" spans="1:3">
      <c r="A178" t="s">
        <v>428</v>
      </c>
      <c r="B178" s="5">
        <v>5.8666666666666671</v>
      </c>
      <c r="C178" s="6">
        <v>181.5</v>
      </c>
    </row>
    <row r="179" spans="1:3">
      <c r="A179" t="s">
        <v>429</v>
      </c>
      <c r="B179" s="5">
        <v>5.8666666666666671</v>
      </c>
      <c r="C179" s="6">
        <v>183.36666666666667</v>
      </c>
    </row>
    <row r="180" spans="1:3">
      <c r="A180" t="s">
        <v>430</v>
      </c>
      <c r="B180" s="5">
        <v>6.1333333333333329</v>
      </c>
      <c r="C180" s="6">
        <v>183.06666666666669</v>
      </c>
    </row>
    <row r="181" spans="1:3">
      <c r="A181" t="s">
        <v>431</v>
      </c>
      <c r="B181" s="5">
        <v>6.1333333333333329</v>
      </c>
      <c r="C181" s="6">
        <v>184.43333333333331</v>
      </c>
    </row>
    <row r="182" spans="1:3">
      <c r="A182" t="s">
        <v>432</v>
      </c>
      <c r="B182" s="5">
        <v>5.833333333333333</v>
      </c>
      <c r="C182" s="6">
        <v>185.13333333333333</v>
      </c>
    </row>
    <row r="183" spans="1:3">
      <c r="A183" t="s">
        <v>433</v>
      </c>
      <c r="B183" s="5">
        <v>5.7</v>
      </c>
      <c r="C183" s="6">
        <v>186.70000000000002</v>
      </c>
    </row>
    <row r="184" spans="1:3">
      <c r="A184" t="s">
        <v>434</v>
      </c>
      <c r="B184" s="5">
        <v>5.5999999999999988</v>
      </c>
      <c r="C184" s="6">
        <v>188.16666666666666</v>
      </c>
    </row>
    <row r="185" spans="1:3">
      <c r="A185" t="s">
        <v>435</v>
      </c>
      <c r="B185" s="5">
        <v>5.4333333333333336</v>
      </c>
      <c r="C185" s="6">
        <v>189.36666666666665</v>
      </c>
    </row>
    <row r="186" spans="1:3">
      <c r="A186" t="s">
        <v>436</v>
      </c>
      <c r="B186" s="5">
        <v>5.4333333333333336</v>
      </c>
      <c r="C186" s="6">
        <v>191.4</v>
      </c>
    </row>
    <row r="187" spans="1:3">
      <c r="A187" t="s">
        <v>437</v>
      </c>
      <c r="B187" s="5">
        <v>5.3</v>
      </c>
      <c r="C187" s="6">
        <v>192.36666666666667</v>
      </c>
    </row>
    <row r="188" spans="1:3">
      <c r="A188" t="s">
        <v>438</v>
      </c>
      <c r="B188" s="5">
        <v>5.1000000000000005</v>
      </c>
      <c r="C188" s="6">
        <v>193.66666666666666</v>
      </c>
    </row>
    <row r="189" spans="1:3">
      <c r="A189" t="s">
        <v>439</v>
      </c>
      <c r="B189" s="5">
        <v>4.9666666666666668</v>
      </c>
      <c r="C189" s="6">
        <v>196.6</v>
      </c>
    </row>
    <row r="190" spans="1:3">
      <c r="A190" t="s">
        <v>440</v>
      </c>
      <c r="B190" s="5">
        <v>4.9666666666666668</v>
      </c>
      <c r="C190" s="6">
        <v>198.43333333333331</v>
      </c>
    </row>
    <row r="191" spans="1:3">
      <c r="A191" t="s">
        <v>441</v>
      </c>
      <c r="B191" s="5">
        <v>4.7333333333333334</v>
      </c>
      <c r="C191" s="6">
        <v>199.4666666666667</v>
      </c>
    </row>
    <row r="192" spans="1:3">
      <c r="A192" t="s">
        <v>442</v>
      </c>
      <c r="B192" s="5">
        <v>4.6333333333333337</v>
      </c>
      <c r="C192" s="6">
        <v>201.26666666666665</v>
      </c>
    </row>
    <row r="193" spans="1:3">
      <c r="A193" t="s">
        <v>443</v>
      </c>
      <c r="B193" s="5">
        <v>4.6333333333333337</v>
      </c>
      <c r="C193" s="6">
        <v>203.16666666666666</v>
      </c>
    </row>
    <row r="194" spans="1:3">
      <c r="A194" t="s">
        <v>444</v>
      </c>
      <c r="B194" s="5">
        <v>4.4333333333333336</v>
      </c>
      <c r="C194" s="6">
        <v>202.33333333333334</v>
      </c>
    </row>
    <row r="195" spans="1:3">
      <c r="A195" t="s">
        <v>445</v>
      </c>
      <c r="B195" s="5">
        <v>4.5</v>
      </c>
      <c r="C195" s="6">
        <v>204.31700000000001</v>
      </c>
    </row>
    <row r="196" spans="1:3">
      <c r="A196" t="s">
        <v>446</v>
      </c>
      <c r="B196" s="5">
        <v>4.5</v>
      </c>
      <c r="C196" s="6">
        <v>206.631</v>
      </c>
    </row>
    <row r="197" spans="1:3">
      <c r="A197" t="s">
        <v>447</v>
      </c>
      <c r="B197" s="5">
        <v>4.666666666666667</v>
      </c>
      <c r="C197" s="6">
        <v>207.93899999999999</v>
      </c>
    </row>
    <row r="198" spans="1:3">
      <c r="A198" t="s">
        <v>448</v>
      </c>
      <c r="B198" s="5">
        <v>4.8</v>
      </c>
      <c r="C198" s="6">
        <v>210.48966666666669</v>
      </c>
    </row>
    <row r="199" spans="1:3">
      <c r="A199" t="s">
        <v>449</v>
      </c>
      <c r="B199" s="5">
        <v>5</v>
      </c>
      <c r="C199" s="6">
        <v>212.75433333333334</v>
      </c>
    </row>
    <row r="200" spans="1:3">
      <c r="A200" t="s">
        <v>450</v>
      </c>
      <c r="B200" s="5">
        <v>5.333333333333333</v>
      </c>
      <c r="C200" s="6">
        <v>215.54900000000001</v>
      </c>
    </row>
    <row r="201" spans="1:3">
      <c r="A201" t="s">
        <v>451</v>
      </c>
      <c r="B201" s="5">
        <v>6</v>
      </c>
      <c r="C201" s="6">
        <v>218.90366666666668</v>
      </c>
    </row>
    <row r="202" spans="1:3">
      <c r="A202" t="s">
        <v>452</v>
      </c>
      <c r="B202" s="5">
        <v>6.8666666666666671</v>
      </c>
      <c r="C202" s="6">
        <v>213.81366666666668</v>
      </c>
    </row>
    <row r="203" spans="1:3">
      <c r="A203" t="s">
        <v>453</v>
      </c>
      <c r="B203" s="5">
        <v>8.2666666666666675</v>
      </c>
      <c r="C203" s="6">
        <v>212.44866666666667</v>
      </c>
    </row>
    <row r="204" spans="1:3">
      <c r="A204" t="s">
        <v>454</v>
      </c>
      <c r="B204" s="5">
        <v>9.2666666666666675</v>
      </c>
      <c r="C204" s="6">
        <v>213.47533333333334</v>
      </c>
    </row>
    <row r="205" spans="1:3">
      <c r="A205" t="s">
        <v>455</v>
      </c>
      <c r="B205" s="5">
        <v>9.6333333333333346</v>
      </c>
      <c r="C205" s="6">
        <v>215.36266666666668</v>
      </c>
    </row>
    <row r="206" spans="1:3">
      <c r="A206" t="s">
        <v>456</v>
      </c>
      <c r="B206" s="5">
        <v>9.9333333333333318</v>
      </c>
      <c r="C206" s="6">
        <v>216.97299999999998</v>
      </c>
    </row>
    <row r="207" spans="1:3">
      <c r="A207" t="s">
        <v>457</v>
      </c>
      <c r="B207" s="5">
        <v>9.7666666666666675</v>
      </c>
      <c r="C207" s="6">
        <v>217.43533333333335</v>
      </c>
    </row>
    <row r="208" spans="1:3">
      <c r="A208" t="s">
        <v>458</v>
      </c>
      <c r="B208" s="5">
        <v>9.6333333333333329</v>
      </c>
      <c r="C208" s="6">
        <v>217.25366666666665</v>
      </c>
    </row>
    <row r="209" spans="1:3">
      <c r="A209" t="s">
        <v>459</v>
      </c>
      <c r="B209" s="5">
        <v>9.5333333333333332</v>
      </c>
      <c r="C209" s="6">
        <v>218.02500000000001</v>
      </c>
    </row>
    <row r="210" spans="1:3">
      <c r="A210" t="s">
        <v>460</v>
      </c>
      <c r="B210" s="5">
        <v>9.5666666666666682</v>
      </c>
      <c r="C210" s="6">
        <v>219.625</v>
      </c>
    </row>
    <row r="211" spans="1:3">
      <c r="A211" t="s">
        <v>461</v>
      </c>
      <c r="B211" s="5">
        <v>9</v>
      </c>
      <c r="C211" s="6">
        <v>222.07899999999998</v>
      </c>
    </row>
    <row r="212" spans="1:3">
      <c r="A212" t="s">
        <v>462</v>
      </c>
      <c r="B212" s="5">
        <v>9.0333333333333332</v>
      </c>
      <c r="C212" s="6">
        <v>224.50033333333332</v>
      </c>
    </row>
    <row r="213" spans="1:3">
      <c r="A213" t="s">
        <v>463</v>
      </c>
      <c r="B213" s="5">
        <v>9.0666666666666664</v>
      </c>
      <c r="C213" s="6">
        <v>226.21699999999998</v>
      </c>
    </row>
    <row r="214" spans="1:3">
      <c r="A214" t="s">
        <v>464</v>
      </c>
      <c r="B214" s="5">
        <v>8.7000000000000011</v>
      </c>
      <c r="C214" s="6">
        <v>226.95033333333333</v>
      </c>
    </row>
  </sheetData>
  <hyperlinks>
    <hyperlink ref="B1" r:id="rId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2:F134"/>
  <sheetViews>
    <sheetView tabSelected="1" workbookViewId="0">
      <selection activeCell="F29" sqref="F29"/>
    </sheetView>
  </sheetViews>
  <sheetFormatPr defaultRowHeight="15"/>
  <cols>
    <col min="1" max="1" width="9.42578125" style="7" bestFit="1" customWidth="1"/>
    <col min="2" max="2" width="4.42578125" style="7" bestFit="1" customWidth="1"/>
    <col min="3" max="3" width="7.42578125" style="7" bestFit="1" customWidth="1"/>
    <col min="4" max="4" width="24.140625" style="7" customWidth="1"/>
    <col min="5" max="5" width="22" style="7" customWidth="1"/>
    <col min="6" max="6" width="25.28515625" style="7" customWidth="1"/>
  </cols>
  <sheetData>
    <row r="2" spans="1:6">
      <c r="A2" s="11">
        <v>1</v>
      </c>
      <c r="B2" s="11" t="s">
        <v>480</v>
      </c>
      <c r="C2" s="11" t="s">
        <v>479</v>
      </c>
      <c r="D2" s="10" t="s">
        <v>473</v>
      </c>
      <c r="E2" s="10" t="s">
        <v>472</v>
      </c>
      <c r="F2" s="10" t="s">
        <v>471</v>
      </c>
    </row>
    <row r="3" spans="1:6">
      <c r="A3" s="9" t="s">
        <v>243</v>
      </c>
      <c r="B3" s="9"/>
      <c r="C3" s="9"/>
      <c r="D3" s="8" t="s">
        <v>470</v>
      </c>
      <c r="E3" s="8" t="s">
        <v>469</v>
      </c>
      <c r="F3" s="8" t="s">
        <v>468</v>
      </c>
    </row>
    <row r="4" spans="1:6">
      <c r="A4" s="9" t="s">
        <v>467</v>
      </c>
      <c r="B4" s="9"/>
      <c r="C4" s="9"/>
      <c r="D4" s="8" t="s">
        <v>466</v>
      </c>
      <c r="E4" s="8" t="s">
        <v>466</v>
      </c>
      <c r="F4" s="8" t="s">
        <v>466</v>
      </c>
    </row>
    <row r="5" spans="1:6">
      <c r="A5" s="9" t="s">
        <v>251</v>
      </c>
      <c r="B5" s="9"/>
      <c r="C5" s="9"/>
      <c r="D5" s="8" t="s">
        <v>252</v>
      </c>
      <c r="E5" s="8" t="s">
        <v>252</v>
      </c>
      <c r="F5" s="8" t="s">
        <v>252</v>
      </c>
    </row>
    <row r="6" spans="1:6">
      <c r="A6" s="9" t="s">
        <v>254</v>
      </c>
      <c r="B6" s="9"/>
      <c r="C6" s="9"/>
      <c r="D6" s="8" t="s">
        <v>465</v>
      </c>
      <c r="E6" s="8" t="s">
        <v>465</v>
      </c>
      <c r="F6" s="8" t="s">
        <v>465</v>
      </c>
    </row>
    <row r="7" spans="1:6">
      <c r="A7" s="7">
        <v>31</v>
      </c>
      <c r="B7" s="7" t="s">
        <v>478</v>
      </c>
      <c r="C7" s="7">
        <v>1980</v>
      </c>
      <c r="D7" s="8">
        <v>14.63</v>
      </c>
      <c r="E7" s="8">
        <v>13.31</v>
      </c>
      <c r="F7" s="8">
        <v>12.64</v>
      </c>
    </row>
    <row r="8" spans="1:6">
      <c r="A8" s="7">
        <v>30</v>
      </c>
      <c r="B8" s="7" t="s">
        <v>477</v>
      </c>
      <c r="C8" s="7">
        <v>1980</v>
      </c>
      <c r="D8" s="8">
        <v>8.9700000000000006</v>
      </c>
      <c r="E8" s="8">
        <v>9.48</v>
      </c>
      <c r="F8" s="8">
        <v>10.09</v>
      </c>
    </row>
    <row r="9" spans="1:6">
      <c r="A9" s="7">
        <v>30</v>
      </c>
      <c r="B9" s="7" t="s">
        <v>476</v>
      </c>
      <c r="C9" s="7">
        <v>1980</v>
      </c>
      <c r="D9" s="8">
        <v>12.13</v>
      </c>
      <c r="E9" s="8">
        <v>11.88</v>
      </c>
      <c r="F9" s="8">
        <v>11.86</v>
      </c>
    </row>
    <row r="10" spans="1:6">
      <c r="A10" s="7">
        <v>31</v>
      </c>
      <c r="B10" s="7" t="s">
        <v>475</v>
      </c>
      <c r="C10" s="7">
        <v>1980</v>
      </c>
      <c r="D10" s="8">
        <v>13.06</v>
      </c>
      <c r="E10" s="8">
        <v>12.59</v>
      </c>
      <c r="F10" s="8">
        <v>12.43</v>
      </c>
    </row>
    <row r="11" spans="1:6">
      <c r="A11" s="7">
        <v>31</v>
      </c>
      <c r="B11" s="7" t="s">
        <v>478</v>
      </c>
      <c r="C11" s="7">
        <v>1981</v>
      </c>
      <c r="D11" s="8">
        <v>13.17</v>
      </c>
      <c r="E11" s="8">
        <v>13.39</v>
      </c>
      <c r="F11" s="8">
        <v>13.13</v>
      </c>
    </row>
    <row r="12" spans="1:6">
      <c r="A12" s="7">
        <v>30</v>
      </c>
      <c r="B12" s="7" t="s">
        <v>477</v>
      </c>
      <c r="C12" s="7">
        <v>1981</v>
      </c>
      <c r="D12" s="8">
        <v>14.66</v>
      </c>
      <c r="E12" s="8">
        <v>14.25</v>
      </c>
      <c r="F12" s="8">
        <v>13.86</v>
      </c>
    </row>
    <row r="13" spans="1:6">
      <c r="A13" s="7">
        <v>30</v>
      </c>
      <c r="B13" s="7" t="s">
        <v>476</v>
      </c>
      <c r="C13" s="7">
        <v>1981</v>
      </c>
      <c r="D13" s="8">
        <v>16.690000000000001</v>
      </c>
      <c r="E13" s="8">
        <v>16.27</v>
      </c>
      <c r="F13" s="8">
        <v>15.84</v>
      </c>
    </row>
    <row r="14" spans="1:6">
      <c r="A14" s="7">
        <v>31</v>
      </c>
      <c r="B14" s="7" t="s">
        <v>475</v>
      </c>
      <c r="C14" s="7">
        <v>1981</v>
      </c>
      <c r="D14" s="8">
        <v>13.63</v>
      </c>
      <c r="E14" s="8">
        <v>13.97</v>
      </c>
      <c r="F14" s="8">
        <v>13.98</v>
      </c>
    </row>
    <row r="15" spans="1:6">
      <c r="A15" s="7">
        <v>31</v>
      </c>
      <c r="B15" s="7" t="s">
        <v>478</v>
      </c>
      <c r="C15" s="7">
        <v>1982</v>
      </c>
      <c r="D15" s="8">
        <v>14.52</v>
      </c>
      <c r="E15" s="8">
        <v>14.39</v>
      </c>
      <c r="F15" s="8">
        <v>14.18</v>
      </c>
    </row>
    <row r="16" spans="1:6">
      <c r="A16" s="7">
        <v>30</v>
      </c>
      <c r="B16" s="7" t="s">
        <v>477</v>
      </c>
      <c r="C16" s="7">
        <v>1982</v>
      </c>
      <c r="D16" s="8">
        <v>14.66</v>
      </c>
      <c r="E16" s="8">
        <v>14.65</v>
      </c>
      <c r="F16" s="8">
        <v>14.44</v>
      </c>
    </row>
    <row r="17" spans="1:6">
      <c r="A17" s="7">
        <v>30</v>
      </c>
      <c r="B17" s="7" t="s">
        <v>476</v>
      </c>
      <c r="C17" s="7">
        <v>1982</v>
      </c>
      <c r="D17" s="8">
        <v>11.23</v>
      </c>
      <c r="E17" s="8">
        <v>11.69</v>
      </c>
      <c r="F17" s="8">
        <v>11.73</v>
      </c>
    </row>
    <row r="18" spans="1:6">
      <c r="A18" s="7">
        <v>31</v>
      </c>
      <c r="B18" s="7" t="s">
        <v>475</v>
      </c>
      <c r="C18" s="7">
        <v>1982</v>
      </c>
      <c r="D18" s="8">
        <v>9.48</v>
      </c>
      <c r="E18" s="8">
        <v>10.09</v>
      </c>
      <c r="F18" s="8">
        <v>10.36</v>
      </c>
    </row>
    <row r="19" spans="1:6">
      <c r="A19" s="7">
        <v>31</v>
      </c>
      <c r="B19" s="7" t="s">
        <v>478</v>
      </c>
      <c r="C19" s="7">
        <v>1983</v>
      </c>
      <c r="D19" s="8">
        <v>9.8699999999999992</v>
      </c>
      <c r="E19" s="8">
        <v>10.27</v>
      </c>
      <c r="F19" s="8">
        <v>10.62</v>
      </c>
    </row>
    <row r="20" spans="1:6">
      <c r="A20" s="7">
        <v>30</v>
      </c>
      <c r="B20" s="7" t="s">
        <v>477</v>
      </c>
      <c r="C20" s="7">
        <v>1983</v>
      </c>
      <c r="D20" s="8">
        <v>10.23</v>
      </c>
      <c r="E20" s="8">
        <v>10.76</v>
      </c>
      <c r="F20" s="8">
        <v>10.96</v>
      </c>
    </row>
    <row r="21" spans="1:6">
      <c r="A21" s="7">
        <v>30</v>
      </c>
      <c r="B21" s="7" t="s">
        <v>476</v>
      </c>
      <c r="C21" s="7">
        <v>1983</v>
      </c>
      <c r="D21" s="8">
        <v>10.53</v>
      </c>
      <c r="E21" s="8">
        <v>11.2</v>
      </c>
      <c r="F21" s="8">
        <v>11.44</v>
      </c>
    </row>
    <row r="22" spans="1:6">
      <c r="A22" s="7">
        <v>30</v>
      </c>
      <c r="B22" s="7" t="s">
        <v>475</v>
      </c>
      <c r="C22" s="7">
        <v>1983</v>
      </c>
      <c r="D22" s="8">
        <v>10.85</v>
      </c>
      <c r="E22" s="8">
        <v>11.57</v>
      </c>
      <c r="F22" s="8">
        <v>11.82</v>
      </c>
    </row>
    <row r="23" spans="1:6">
      <c r="A23" s="7">
        <v>30</v>
      </c>
      <c r="B23" s="7" t="s">
        <v>478</v>
      </c>
      <c r="C23" s="7">
        <v>1984</v>
      </c>
      <c r="D23" s="8">
        <v>11.6</v>
      </c>
      <c r="E23" s="8">
        <v>12.28</v>
      </c>
      <c r="F23" s="8">
        <v>12.53</v>
      </c>
    </row>
    <row r="24" spans="1:6">
      <c r="A24" s="7">
        <v>29</v>
      </c>
      <c r="B24" s="7" t="s">
        <v>477</v>
      </c>
      <c r="C24" s="7">
        <v>1984</v>
      </c>
      <c r="D24" s="8">
        <v>13.17</v>
      </c>
      <c r="E24" s="8">
        <v>13.72</v>
      </c>
      <c r="F24" s="8">
        <v>13.84</v>
      </c>
    </row>
    <row r="25" spans="1:6">
      <c r="A25" s="7">
        <v>28</v>
      </c>
      <c r="B25" s="7" t="s">
        <v>476</v>
      </c>
      <c r="C25" s="7">
        <v>1984</v>
      </c>
      <c r="D25" s="8">
        <v>12.07</v>
      </c>
      <c r="E25" s="8">
        <v>12.48</v>
      </c>
      <c r="F25" s="8">
        <v>12.47</v>
      </c>
    </row>
    <row r="26" spans="1:6">
      <c r="A26" s="7">
        <v>31</v>
      </c>
      <c r="B26" s="7" t="s">
        <v>475</v>
      </c>
      <c r="C26" s="7">
        <v>1984</v>
      </c>
      <c r="D26" s="8">
        <v>10.02</v>
      </c>
      <c r="E26" s="8">
        <v>11.08</v>
      </c>
      <c r="F26" s="8">
        <v>11.55</v>
      </c>
    </row>
    <row r="27" spans="1:6">
      <c r="A27" s="7">
        <v>29</v>
      </c>
      <c r="B27" s="7" t="s">
        <v>478</v>
      </c>
      <c r="C27" s="7">
        <v>1985</v>
      </c>
      <c r="D27" s="8">
        <v>10.43</v>
      </c>
      <c r="E27" s="8">
        <v>11.29</v>
      </c>
      <c r="F27" s="8">
        <v>11.65</v>
      </c>
    </row>
    <row r="28" spans="1:6">
      <c r="A28" s="7">
        <v>28</v>
      </c>
      <c r="B28" s="7" t="s">
        <v>477</v>
      </c>
      <c r="C28" s="7">
        <v>1985</v>
      </c>
      <c r="D28" s="8">
        <v>8.67</v>
      </c>
      <c r="E28" s="8">
        <v>9.65</v>
      </c>
      <c r="F28" s="8">
        <v>10.25</v>
      </c>
    </row>
    <row r="29" spans="1:6">
      <c r="A29" s="7">
        <v>30</v>
      </c>
      <c r="B29" s="7" t="s">
        <v>476</v>
      </c>
      <c r="C29" s="7">
        <v>1985</v>
      </c>
      <c r="D29" s="8">
        <v>8.8800000000000008</v>
      </c>
      <c r="E29" s="8">
        <v>9.73</v>
      </c>
      <c r="F29" s="8">
        <v>10.31</v>
      </c>
    </row>
    <row r="30" spans="1:6">
      <c r="A30" s="7">
        <v>31</v>
      </c>
      <c r="B30" s="7" t="s">
        <v>475</v>
      </c>
      <c r="C30" s="7">
        <v>1985</v>
      </c>
      <c r="D30" s="8">
        <v>7.98</v>
      </c>
      <c r="E30" s="8">
        <v>8.49</v>
      </c>
      <c r="F30" s="8">
        <v>9</v>
      </c>
    </row>
    <row r="31" spans="1:6">
      <c r="A31" s="7">
        <v>31</v>
      </c>
      <c r="B31" s="7" t="s">
        <v>478</v>
      </c>
      <c r="C31" s="7">
        <v>1986</v>
      </c>
      <c r="D31" s="8">
        <v>6.92</v>
      </c>
      <c r="E31" s="8">
        <v>7.19</v>
      </c>
      <c r="F31" s="8">
        <v>7.39</v>
      </c>
    </row>
    <row r="32" spans="1:6">
      <c r="A32" s="7">
        <v>30</v>
      </c>
      <c r="B32" s="7" t="s">
        <v>477</v>
      </c>
      <c r="C32" s="7">
        <v>1986</v>
      </c>
      <c r="D32" s="8">
        <v>6.81</v>
      </c>
      <c r="E32" s="8">
        <v>7.23</v>
      </c>
      <c r="F32" s="8">
        <v>7.35</v>
      </c>
    </row>
    <row r="33" spans="1:6">
      <c r="A33" s="7">
        <v>30</v>
      </c>
      <c r="B33" s="7" t="s">
        <v>476</v>
      </c>
      <c r="C33" s="7">
        <v>1986</v>
      </c>
      <c r="D33" s="8">
        <v>6.38</v>
      </c>
      <c r="E33" s="8">
        <v>6.98</v>
      </c>
      <c r="F33" s="8">
        <v>7.45</v>
      </c>
    </row>
    <row r="34" spans="1:6">
      <c r="A34" s="7">
        <v>31</v>
      </c>
      <c r="B34" s="7" t="s">
        <v>475</v>
      </c>
      <c r="C34" s="7">
        <v>1986</v>
      </c>
      <c r="D34" s="8">
        <v>6.35</v>
      </c>
      <c r="E34" s="8">
        <v>6.81</v>
      </c>
      <c r="F34" s="8">
        <v>7.23</v>
      </c>
    </row>
    <row r="35" spans="1:6">
      <c r="A35" s="7">
        <v>31</v>
      </c>
      <c r="B35" s="7" t="s">
        <v>478</v>
      </c>
      <c r="C35" s="7">
        <v>1987</v>
      </c>
      <c r="D35" s="8">
        <v>6.54</v>
      </c>
      <c r="E35" s="8">
        <v>7.02</v>
      </c>
      <c r="F35" s="8">
        <v>7.51</v>
      </c>
    </row>
    <row r="36" spans="1:6">
      <c r="A36" s="7">
        <v>30</v>
      </c>
      <c r="B36" s="7" t="s">
        <v>477</v>
      </c>
      <c r="C36" s="7">
        <v>1987</v>
      </c>
      <c r="D36" s="8">
        <v>7.48</v>
      </c>
      <c r="E36" s="8">
        <v>8.02</v>
      </c>
      <c r="F36" s="8">
        <v>8.3800000000000008</v>
      </c>
    </row>
    <row r="37" spans="1:6">
      <c r="A37" s="7">
        <v>30</v>
      </c>
      <c r="B37" s="7" t="s">
        <v>476</v>
      </c>
      <c r="C37" s="7">
        <v>1987</v>
      </c>
      <c r="D37" s="8">
        <v>8.6</v>
      </c>
      <c r="E37" s="8">
        <v>9.2100000000000009</v>
      </c>
      <c r="F37" s="8">
        <v>9.6300000000000008</v>
      </c>
    </row>
    <row r="38" spans="1:6">
      <c r="A38" s="7">
        <v>31</v>
      </c>
      <c r="B38" s="7" t="s">
        <v>475</v>
      </c>
      <c r="C38" s="7">
        <v>1987</v>
      </c>
      <c r="D38" s="8">
        <v>7.77</v>
      </c>
      <c r="E38" s="8">
        <v>8.33</v>
      </c>
      <c r="F38" s="8">
        <v>8.83</v>
      </c>
    </row>
    <row r="39" spans="1:6">
      <c r="A39" s="7">
        <v>31</v>
      </c>
      <c r="B39" s="7" t="s">
        <v>478</v>
      </c>
      <c r="C39" s="7">
        <v>1988</v>
      </c>
      <c r="D39" s="8">
        <v>7.41</v>
      </c>
      <c r="E39" s="8">
        <v>8.0399999999999991</v>
      </c>
      <c r="F39" s="8">
        <v>8.57</v>
      </c>
    </row>
    <row r="40" spans="1:6">
      <c r="A40" s="7">
        <v>30</v>
      </c>
      <c r="B40" s="7" t="s">
        <v>477</v>
      </c>
      <c r="C40" s="7">
        <v>1988</v>
      </c>
      <c r="D40" s="8">
        <v>8.02</v>
      </c>
      <c r="E40" s="8">
        <v>8.41</v>
      </c>
      <c r="F40" s="8">
        <v>8.82</v>
      </c>
    </row>
    <row r="41" spans="1:6">
      <c r="A41" s="7">
        <v>30</v>
      </c>
      <c r="B41" s="7" t="s">
        <v>476</v>
      </c>
      <c r="C41" s="7">
        <v>1988</v>
      </c>
      <c r="D41" s="8">
        <v>8.43</v>
      </c>
      <c r="E41" s="8">
        <v>8.61</v>
      </c>
      <c r="F41" s="8">
        <v>8.8699999999999992</v>
      </c>
    </row>
    <row r="42" spans="1:6">
      <c r="A42" s="7">
        <v>30</v>
      </c>
      <c r="B42" s="7" t="s">
        <v>475</v>
      </c>
      <c r="C42" s="7">
        <v>1988</v>
      </c>
      <c r="D42" s="8">
        <v>9.14</v>
      </c>
      <c r="E42" s="8">
        <v>9.14</v>
      </c>
      <c r="F42" s="8">
        <v>9.14</v>
      </c>
    </row>
    <row r="43" spans="1:6">
      <c r="A43" s="7">
        <v>31</v>
      </c>
      <c r="B43" s="7" t="s">
        <v>478</v>
      </c>
      <c r="C43" s="7">
        <v>1989</v>
      </c>
      <c r="D43" s="8">
        <v>9.73</v>
      </c>
      <c r="E43" s="8">
        <v>9.5299999999999994</v>
      </c>
      <c r="F43" s="8">
        <v>9.3000000000000007</v>
      </c>
    </row>
    <row r="44" spans="1:6">
      <c r="A44" s="7">
        <v>30</v>
      </c>
      <c r="B44" s="7" t="s">
        <v>477</v>
      </c>
      <c r="C44" s="7">
        <v>1989</v>
      </c>
      <c r="D44" s="8">
        <v>8.08</v>
      </c>
      <c r="E44" s="8">
        <v>8.0299999999999994</v>
      </c>
      <c r="F44" s="8">
        <v>8.1</v>
      </c>
    </row>
    <row r="45" spans="1:6">
      <c r="A45" s="7">
        <v>29</v>
      </c>
      <c r="B45" s="7" t="s">
        <v>476</v>
      </c>
      <c r="C45" s="7">
        <v>1989</v>
      </c>
      <c r="D45" s="8">
        <v>8.4600000000000009</v>
      </c>
      <c r="E45" s="8">
        <v>8.36</v>
      </c>
      <c r="F45" s="8">
        <v>8.31</v>
      </c>
    </row>
    <row r="46" spans="1:6">
      <c r="A46" s="7">
        <v>29</v>
      </c>
      <c r="B46" s="7" t="s">
        <v>475</v>
      </c>
      <c r="C46" s="7">
        <v>1989</v>
      </c>
      <c r="D46" s="8">
        <v>7.87</v>
      </c>
      <c r="E46" s="8">
        <v>7.86</v>
      </c>
      <c r="F46" s="8">
        <v>7.93</v>
      </c>
    </row>
    <row r="47" spans="1:6">
      <c r="A47" s="7">
        <v>30</v>
      </c>
      <c r="B47" s="7" t="s">
        <v>478</v>
      </c>
      <c r="C47" s="7">
        <v>1990</v>
      </c>
      <c r="D47" s="8">
        <v>8.64</v>
      </c>
      <c r="E47" s="8">
        <v>8.65</v>
      </c>
      <c r="F47" s="8">
        <v>8.65</v>
      </c>
    </row>
    <row r="48" spans="1:6">
      <c r="A48" s="7">
        <v>29</v>
      </c>
      <c r="B48" s="7" t="s">
        <v>477</v>
      </c>
      <c r="C48" s="7">
        <v>1990</v>
      </c>
      <c r="D48" s="8">
        <v>8.24</v>
      </c>
      <c r="E48" s="8">
        <v>8.35</v>
      </c>
      <c r="F48" s="8">
        <v>8.43</v>
      </c>
    </row>
    <row r="49" spans="1:6">
      <c r="A49" s="7">
        <v>28</v>
      </c>
      <c r="B49" s="7" t="s">
        <v>476</v>
      </c>
      <c r="C49" s="7">
        <v>1990</v>
      </c>
      <c r="D49" s="8">
        <v>8.02</v>
      </c>
      <c r="E49" s="8">
        <v>8.4700000000000006</v>
      </c>
      <c r="F49" s="8">
        <v>8.82</v>
      </c>
    </row>
    <row r="50" spans="1:6">
      <c r="A50" s="7">
        <v>31</v>
      </c>
      <c r="B50" s="7" t="s">
        <v>475</v>
      </c>
      <c r="C50" s="7">
        <v>1990</v>
      </c>
      <c r="D50" s="8">
        <v>7.15</v>
      </c>
      <c r="E50" s="8">
        <v>7.68</v>
      </c>
      <c r="F50" s="8">
        <v>8.08</v>
      </c>
    </row>
    <row r="51" spans="1:6">
      <c r="A51" s="7">
        <v>28</v>
      </c>
      <c r="B51" s="7" t="s">
        <v>478</v>
      </c>
      <c r="C51" s="7">
        <v>1991</v>
      </c>
      <c r="D51" s="8">
        <v>7.02</v>
      </c>
      <c r="E51" s="8">
        <v>7.73</v>
      </c>
      <c r="F51" s="8">
        <v>8.0500000000000007</v>
      </c>
    </row>
    <row r="52" spans="1:6">
      <c r="A52" s="7">
        <v>28</v>
      </c>
      <c r="B52" s="7" t="s">
        <v>477</v>
      </c>
      <c r="C52" s="7">
        <v>1991</v>
      </c>
      <c r="D52" s="8">
        <v>6.9</v>
      </c>
      <c r="E52" s="8">
        <v>7.9</v>
      </c>
      <c r="F52" s="8">
        <v>8.24</v>
      </c>
    </row>
    <row r="53" spans="1:6">
      <c r="A53" s="7">
        <v>30</v>
      </c>
      <c r="B53" s="7" t="s">
        <v>476</v>
      </c>
      <c r="C53" s="7">
        <v>1991</v>
      </c>
      <c r="D53" s="8">
        <v>5.99</v>
      </c>
      <c r="E53" s="8">
        <v>6.92</v>
      </c>
      <c r="F53" s="8">
        <v>7.47</v>
      </c>
    </row>
    <row r="54" spans="1:6">
      <c r="A54" s="7">
        <v>31</v>
      </c>
      <c r="B54" s="7" t="s">
        <v>475</v>
      </c>
      <c r="C54" s="7">
        <v>1991</v>
      </c>
      <c r="D54" s="8">
        <v>4.7699999999999996</v>
      </c>
      <c r="E54" s="8">
        <v>5.93</v>
      </c>
      <c r="F54" s="8">
        <v>6.71</v>
      </c>
    </row>
    <row r="55" spans="1:6">
      <c r="A55" s="7">
        <v>31</v>
      </c>
      <c r="B55" s="7" t="s">
        <v>478</v>
      </c>
      <c r="C55" s="7">
        <v>1992</v>
      </c>
      <c r="D55" s="8">
        <v>5.6</v>
      </c>
      <c r="E55" s="8">
        <v>6.94</v>
      </c>
      <c r="F55" s="8">
        <v>7.54</v>
      </c>
    </row>
    <row r="56" spans="1:6">
      <c r="A56" s="7">
        <v>30</v>
      </c>
      <c r="B56" s="7" t="s">
        <v>477</v>
      </c>
      <c r="C56" s="7">
        <v>1992</v>
      </c>
      <c r="D56" s="8">
        <v>4.83</v>
      </c>
      <c r="E56" s="8">
        <v>6.29</v>
      </c>
      <c r="F56" s="8">
        <v>7.14</v>
      </c>
    </row>
    <row r="57" spans="1:6">
      <c r="A57" s="7">
        <v>30</v>
      </c>
      <c r="B57" s="7" t="s">
        <v>476</v>
      </c>
      <c r="C57" s="7">
        <v>1992</v>
      </c>
      <c r="D57" s="8">
        <v>3.8</v>
      </c>
      <c r="E57" s="8">
        <v>5.33</v>
      </c>
      <c r="F57" s="8">
        <v>6.37</v>
      </c>
    </row>
    <row r="58" spans="1:6">
      <c r="A58" s="7">
        <v>31</v>
      </c>
      <c r="B58" s="7" t="s">
        <v>475</v>
      </c>
      <c r="C58" s="7">
        <v>1992</v>
      </c>
      <c r="D58" s="8">
        <v>4.5599999999999996</v>
      </c>
      <c r="E58" s="8">
        <v>6.04</v>
      </c>
      <c r="F58" s="8">
        <v>6.7</v>
      </c>
    </row>
    <row r="59" spans="1:6">
      <c r="A59" s="7">
        <v>31</v>
      </c>
      <c r="B59" s="7" t="s">
        <v>478</v>
      </c>
      <c r="C59" s="7">
        <v>1993</v>
      </c>
      <c r="D59" s="8">
        <v>3.96</v>
      </c>
      <c r="E59" s="8">
        <v>5.24</v>
      </c>
      <c r="F59" s="8">
        <v>6.03</v>
      </c>
    </row>
    <row r="60" spans="1:6">
      <c r="A60" s="7">
        <v>30</v>
      </c>
      <c r="B60" s="7" t="s">
        <v>477</v>
      </c>
      <c r="C60" s="7">
        <v>1993</v>
      </c>
      <c r="D60" s="8">
        <v>4.03</v>
      </c>
      <c r="E60" s="8">
        <v>5.05</v>
      </c>
      <c r="F60" s="8">
        <v>5.8</v>
      </c>
    </row>
    <row r="61" spans="1:6">
      <c r="A61" s="7">
        <v>30</v>
      </c>
      <c r="B61" s="7" t="s">
        <v>476</v>
      </c>
      <c r="C61" s="7">
        <v>1993</v>
      </c>
      <c r="D61" s="8">
        <v>3.89</v>
      </c>
      <c r="E61" s="8">
        <v>4.79</v>
      </c>
      <c r="F61" s="8">
        <v>5.4</v>
      </c>
    </row>
    <row r="62" spans="1:6">
      <c r="A62" s="7">
        <v>31</v>
      </c>
      <c r="B62" s="7" t="s">
        <v>475</v>
      </c>
      <c r="C62" s="7">
        <v>1993</v>
      </c>
      <c r="D62" s="8">
        <v>4.25</v>
      </c>
      <c r="E62" s="8">
        <v>5.21</v>
      </c>
      <c r="F62" s="8">
        <v>5.83</v>
      </c>
    </row>
    <row r="63" spans="1:6">
      <c r="A63" s="7">
        <v>31</v>
      </c>
      <c r="B63" s="7" t="s">
        <v>478</v>
      </c>
      <c r="C63" s="7">
        <v>1994</v>
      </c>
      <c r="D63" s="8">
        <v>5.21</v>
      </c>
      <c r="E63" s="8">
        <v>6.23</v>
      </c>
      <c r="F63" s="8">
        <v>6.77</v>
      </c>
    </row>
    <row r="64" spans="1:6">
      <c r="A64" s="7">
        <v>30</v>
      </c>
      <c r="B64" s="7" t="s">
        <v>477</v>
      </c>
      <c r="C64" s="7">
        <v>1994</v>
      </c>
      <c r="D64" s="8">
        <v>6.19</v>
      </c>
      <c r="E64" s="8">
        <v>6.97</v>
      </c>
      <c r="F64" s="8">
        <v>7.34</v>
      </c>
    </row>
    <row r="65" spans="1:6">
      <c r="A65" s="7">
        <v>30</v>
      </c>
      <c r="B65" s="7" t="s">
        <v>476</v>
      </c>
      <c r="C65" s="7">
        <v>1994</v>
      </c>
      <c r="D65" s="8">
        <v>6.62</v>
      </c>
      <c r="E65" s="8">
        <v>7.28</v>
      </c>
      <c r="F65" s="8">
        <v>7.62</v>
      </c>
    </row>
    <row r="66" spans="1:6">
      <c r="A66" s="7">
        <v>30</v>
      </c>
      <c r="B66" s="7" t="s">
        <v>475</v>
      </c>
      <c r="C66" s="7">
        <v>1994</v>
      </c>
      <c r="D66" s="8">
        <v>7.69</v>
      </c>
      <c r="E66" s="8">
        <v>7.83</v>
      </c>
      <c r="F66" s="8">
        <v>7.84</v>
      </c>
    </row>
    <row r="67" spans="1:6">
      <c r="A67" s="7">
        <v>31</v>
      </c>
      <c r="B67" s="7" t="s">
        <v>478</v>
      </c>
      <c r="C67" s="7">
        <v>1995</v>
      </c>
      <c r="D67" s="8">
        <v>6.8</v>
      </c>
      <c r="E67" s="8">
        <v>7.08</v>
      </c>
      <c r="F67" s="8">
        <v>7.2</v>
      </c>
    </row>
    <row r="68" spans="1:6">
      <c r="A68" s="7">
        <v>30</v>
      </c>
      <c r="B68" s="7" t="s">
        <v>477</v>
      </c>
      <c r="C68" s="7">
        <v>1995</v>
      </c>
      <c r="D68" s="8">
        <v>5.79</v>
      </c>
      <c r="E68" s="8">
        <v>5.98</v>
      </c>
      <c r="F68" s="8">
        <v>6.21</v>
      </c>
    </row>
    <row r="69" spans="1:6">
      <c r="A69" s="7">
        <v>29</v>
      </c>
      <c r="B69" s="7" t="s">
        <v>476</v>
      </c>
      <c r="C69" s="7">
        <v>1995</v>
      </c>
      <c r="D69" s="8">
        <v>5.83</v>
      </c>
      <c r="E69" s="8">
        <v>6.01</v>
      </c>
      <c r="F69" s="8">
        <v>6.17</v>
      </c>
    </row>
    <row r="70" spans="1:6">
      <c r="A70" s="7">
        <v>29</v>
      </c>
      <c r="B70" s="7" t="s">
        <v>475</v>
      </c>
      <c r="C70" s="7">
        <v>1995</v>
      </c>
      <c r="D70" s="8">
        <v>5.18</v>
      </c>
      <c r="E70" s="8">
        <v>5.38</v>
      </c>
      <c r="F70" s="8">
        <v>5.58</v>
      </c>
    </row>
    <row r="71" spans="1:6">
      <c r="A71" s="7">
        <v>29</v>
      </c>
      <c r="B71" s="7" t="s">
        <v>478</v>
      </c>
      <c r="C71" s="7">
        <v>1996</v>
      </c>
      <c r="D71" s="8">
        <v>5.79</v>
      </c>
      <c r="E71" s="8">
        <v>6.1</v>
      </c>
      <c r="F71" s="8">
        <v>6.34</v>
      </c>
    </row>
    <row r="72" spans="1:6">
      <c r="A72" s="7">
        <v>28</v>
      </c>
      <c r="B72" s="7" t="s">
        <v>477</v>
      </c>
      <c r="C72" s="7">
        <v>1996</v>
      </c>
      <c r="D72" s="8">
        <v>6.11</v>
      </c>
      <c r="E72" s="8">
        <v>6.47</v>
      </c>
      <c r="F72" s="8">
        <v>6.73</v>
      </c>
    </row>
    <row r="73" spans="1:6">
      <c r="A73" s="7">
        <v>30</v>
      </c>
      <c r="B73" s="7" t="s">
        <v>476</v>
      </c>
      <c r="C73" s="7">
        <v>1996</v>
      </c>
      <c r="D73" s="8">
        <v>6.1</v>
      </c>
      <c r="E73" s="8">
        <v>6.46</v>
      </c>
      <c r="F73" s="8">
        <v>6.72</v>
      </c>
    </row>
    <row r="74" spans="1:6">
      <c r="A74" s="7">
        <v>31</v>
      </c>
      <c r="B74" s="7" t="s">
        <v>475</v>
      </c>
      <c r="C74" s="7">
        <v>1996</v>
      </c>
      <c r="D74" s="8">
        <v>5.88</v>
      </c>
      <c r="E74" s="8">
        <v>6.21</v>
      </c>
      <c r="F74" s="8">
        <v>6.43</v>
      </c>
    </row>
    <row r="75" spans="1:6">
      <c r="A75" s="7">
        <v>31</v>
      </c>
      <c r="B75" s="7" t="s">
        <v>478</v>
      </c>
      <c r="C75" s="7">
        <v>1997</v>
      </c>
      <c r="D75" s="8">
        <v>6.45</v>
      </c>
      <c r="E75" s="8">
        <v>6.77</v>
      </c>
      <c r="F75" s="8">
        <v>6.92</v>
      </c>
    </row>
    <row r="76" spans="1:6">
      <c r="A76" s="7">
        <v>30</v>
      </c>
      <c r="B76" s="7" t="s">
        <v>477</v>
      </c>
      <c r="C76" s="7">
        <v>1997</v>
      </c>
      <c r="D76" s="8">
        <v>6.08</v>
      </c>
      <c r="E76" s="8">
        <v>6.4</v>
      </c>
      <c r="F76" s="8">
        <v>6.51</v>
      </c>
    </row>
    <row r="77" spans="1:6">
      <c r="A77" s="7">
        <v>30</v>
      </c>
      <c r="B77" s="7" t="s">
        <v>476</v>
      </c>
      <c r="C77" s="7">
        <v>1997</v>
      </c>
      <c r="D77" s="8">
        <v>5.8</v>
      </c>
      <c r="E77" s="8">
        <v>6</v>
      </c>
      <c r="F77" s="8">
        <v>6.12</v>
      </c>
    </row>
    <row r="78" spans="1:6">
      <c r="A78" s="7">
        <v>31</v>
      </c>
      <c r="B78" s="7" t="s">
        <v>475</v>
      </c>
      <c r="C78" s="7">
        <v>1997</v>
      </c>
      <c r="D78" s="8">
        <v>5.66</v>
      </c>
      <c r="E78" s="8">
        <v>5.71</v>
      </c>
      <c r="F78" s="8">
        <v>5.75</v>
      </c>
    </row>
    <row r="79" spans="1:6">
      <c r="A79" s="7">
        <v>31</v>
      </c>
      <c r="B79" s="7" t="s">
        <v>478</v>
      </c>
      <c r="C79" s="7">
        <v>1998</v>
      </c>
      <c r="D79" s="8">
        <v>5.6</v>
      </c>
      <c r="E79" s="8">
        <v>5.64</v>
      </c>
      <c r="F79" s="8">
        <v>5.67</v>
      </c>
    </row>
    <row r="80" spans="1:6">
      <c r="A80" s="7">
        <v>30</v>
      </c>
      <c r="B80" s="7" t="s">
        <v>477</v>
      </c>
      <c r="C80" s="7">
        <v>1998</v>
      </c>
      <c r="D80" s="8">
        <v>5.49</v>
      </c>
      <c r="E80" s="8">
        <v>5.47</v>
      </c>
      <c r="F80" s="8">
        <v>5.44</v>
      </c>
    </row>
    <row r="81" spans="1:6">
      <c r="A81" s="7">
        <v>30</v>
      </c>
      <c r="B81" s="7" t="s">
        <v>476</v>
      </c>
      <c r="C81" s="7">
        <v>1998</v>
      </c>
      <c r="D81" s="8">
        <v>4.3</v>
      </c>
      <c r="E81" s="8">
        <v>4.2300000000000004</v>
      </c>
      <c r="F81" s="8">
        <v>4.4400000000000004</v>
      </c>
    </row>
    <row r="82" spans="1:6">
      <c r="A82" s="7">
        <v>31</v>
      </c>
      <c r="B82" s="7" t="s">
        <v>475</v>
      </c>
      <c r="C82" s="7">
        <v>1998</v>
      </c>
      <c r="D82" s="8">
        <v>4.54</v>
      </c>
      <c r="E82" s="8">
        <v>4.5599999999999996</v>
      </c>
      <c r="F82" s="8">
        <v>4.6500000000000004</v>
      </c>
    </row>
    <row r="83" spans="1:6">
      <c r="A83" s="7">
        <v>31</v>
      </c>
      <c r="B83" s="7" t="s">
        <v>478</v>
      </c>
      <c r="C83" s="7">
        <v>1999</v>
      </c>
      <c r="D83" s="8">
        <v>4.99</v>
      </c>
      <c r="E83" s="8">
        <v>5.12</v>
      </c>
      <c r="F83" s="8">
        <v>5.25</v>
      </c>
    </row>
    <row r="84" spans="1:6">
      <c r="A84" s="7">
        <v>30</v>
      </c>
      <c r="B84" s="7" t="s">
        <v>477</v>
      </c>
      <c r="C84" s="7">
        <v>1999</v>
      </c>
      <c r="D84" s="8">
        <v>5.53</v>
      </c>
      <c r="E84" s="8">
        <v>5.67</v>
      </c>
      <c r="F84" s="8">
        <v>5.81</v>
      </c>
    </row>
    <row r="85" spans="1:6">
      <c r="A85" s="7">
        <v>30</v>
      </c>
      <c r="B85" s="7" t="s">
        <v>476</v>
      </c>
      <c r="C85" s="7">
        <v>1999</v>
      </c>
      <c r="D85" s="8">
        <v>5.63</v>
      </c>
      <c r="E85" s="8">
        <v>5.78</v>
      </c>
      <c r="F85" s="8">
        <v>5.9</v>
      </c>
    </row>
    <row r="86" spans="1:6">
      <c r="A86" s="7">
        <v>31</v>
      </c>
      <c r="B86" s="7" t="s">
        <v>475</v>
      </c>
      <c r="C86" s="7">
        <v>1999</v>
      </c>
      <c r="D86" s="8">
        <v>6.24</v>
      </c>
      <c r="E86" s="8">
        <v>6.36</v>
      </c>
      <c r="F86" s="8">
        <v>6.45</v>
      </c>
    </row>
    <row r="87" spans="1:6">
      <c r="A87" s="7">
        <v>31</v>
      </c>
      <c r="B87" s="7" t="s">
        <v>478</v>
      </c>
      <c r="C87" s="7">
        <v>2000</v>
      </c>
      <c r="D87" s="8">
        <v>6.5</v>
      </c>
      <c r="E87" s="8">
        <v>6.32</v>
      </c>
      <c r="F87" s="8">
        <v>6.03</v>
      </c>
    </row>
    <row r="88" spans="1:6">
      <c r="A88" s="7">
        <v>30</v>
      </c>
      <c r="B88" s="7" t="s">
        <v>477</v>
      </c>
      <c r="C88" s="7">
        <v>2000</v>
      </c>
      <c r="D88" s="8">
        <v>6.38</v>
      </c>
      <c r="E88" s="8">
        <v>6.18</v>
      </c>
      <c r="F88" s="8">
        <v>6.03</v>
      </c>
    </row>
    <row r="89" spans="1:6">
      <c r="A89" s="7">
        <v>29</v>
      </c>
      <c r="B89" s="7" t="s">
        <v>476</v>
      </c>
      <c r="C89" s="7">
        <v>2000</v>
      </c>
      <c r="D89" s="8">
        <v>5.98</v>
      </c>
      <c r="E89" s="8">
        <v>5.85</v>
      </c>
      <c r="F89" s="8">
        <v>5.8</v>
      </c>
    </row>
    <row r="90" spans="1:6">
      <c r="A90" s="7">
        <v>29</v>
      </c>
      <c r="B90" s="7" t="s">
        <v>475</v>
      </c>
      <c r="C90" s="7">
        <v>2000</v>
      </c>
      <c r="D90" s="8">
        <v>5.1100000000000003</v>
      </c>
      <c r="E90" s="8">
        <v>4.99</v>
      </c>
      <c r="F90" s="8">
        <v>5.12</v>
      </c>
    </row>
    <row r="91" spans="1:6">
      <c r="A91" s="7">
        <v>30</v>
      </c>
      <c r="B91" s="7" t="s">
        <v>478</v>
      </c>
      <c r="C91" s="7">
        <v>2001</v>
      </c>
      <c r="D91" s="8">
        <v>4.18</v>
      </c>
      <c r="E91" s="8">
        <v>4.62</v>
      </c>
      <c r="F91" s="8">
        <v>4.93</v>
      </c>
    </row>
    <row r="92" spans="1:6">
      <c r="A92" s="7">
        <v>29</v>
      </c>
      <c r="B92" s="7" t="s">
        <v>477</v>
      </c>
      <c r="C92" s="7">
        <v>2001</v>
      </c>
      <c r="D92" s="8">
        <v>4.25</v>
      </c>
      <c r="E92" s="8">
        <v>4.97</v>
      </c>
      <c r="F92" s="8">
        <v>5.42</v>
      </c>
    </row>
    <row r="93" spans="1:6">
      <c r="A93" s="7">
        <v>28</v>
      </c>
      <c r="B93" s="7" t="s">
        <v>476</v>
      </c>
      <c r="C93" s="7">
        <v>2001</v>
      </c>
      <c r="D93" s="8">
        <v>2.86</v>
      </c>
      <c r="E93" s="8">
        <v>3.93</v>
      </c>
      <c r="F93" s="8">
        <v>4.5999999999999996</v>
      </c>
    </row>
    <row r="94" spans="1:6">
      <c r="A94" s="7">
        <v>31</v>
      </c>
      <c r="B94" s="7" t="s">
        <v>475</v>
      </c>
      <c r="C94" s="7">
        <v>2001</v>
      </c>
      <c r="D94" s="8">
        <v>3.07</v>
      </c>
      <c r="E94" s="8">
        <v>4.38</v>
      </c>
      <c r="F94" s="8">
        <v>5.07</v>
      </c>
    </row>
    <row r="95" spans="1:6">
      <c r="A95" s="7">
        <v>28</v>
      </c>
      <c r="B95" s="7" t="s">
        <v>478</v>
      </c>
      <c r="C95" s="7">
        <v>2002</v>
      </c>
      <c r="D95" s="8">
        <v>3.72</v>
      </c>
      <c r="E95" s="8">
        <v>4.91</v>
      </c>
      <c r="F95" s="8">
        <v>5.42</v>
      </c>
    </row>
    <row r="96" spans="1:6">
      <c r="A96" s="7">
        <v>28</v>
      </c>
      <c r="B96" s="7" t="s">
        <v>477</v>
      </c>
      <c r="C96" s="7">
        <v>2002</v>
      </c>
      <c r="D96" s="8">
        <v>2.9</v>
      </c>
      <c r="E96" s="8">
        <v>4.09</v>
      </c>
      <c r="F96" s="8">
        <v>4.8600000000000003</v>
      </c>
    </row>
    <row r="97" spans="1:6">
      <c r="A97" s="7">
        <v>30</v>
      </c>
      <c r="B97" s="7" t="s">
        <v>476</v>
      </c>
      <c r="C97" s="7">
        <v>2002</v>
      </c>
      <c r="D97" s="8">
        <v>1.72</v>
      </c>
      <c r="E97" s="8">
        <v>2.63</v>
      </c>
      <c r="F97" s="8">
        <v>3.63</v>
      </c>
    </row>
    <row r="98" spans="1:6">
      <c r="A98" s="7">
        <v>31</v>
      </c>
      <c r="B98" s="7" t="s">
        <v>475</v>
      </c>
      <c r="C98" s="7">
        <v>2002</v>
      </c>
      <c r="D98" s="8">
        <v>1.61</v>
      </c>
      <c r="E98" s="8">
        <v>2.78</v>
      </c>
      <c r="F98" s="8">
        <v>3.83</v>
      </c>
    </row>
    <row r="99" spans="1:6">
      <c r="A99" s="7">
        <v>31</v>
      </c>
      <c r="B99" s="7" t="s">
        <v>478</v>
      </c>
      <c r="C99" s="7">
        <v>2003</v>
      </c>
      <c r="D99" s="8">
        <v>1.51</v>
      </c>
      <c r="E99" s="8">
        <v>2.78</v>
      </c>
      <c r="F99" s="8">
        <v>3.83</v>
      </c>
    </row>
    <row r="100" spans="1:6">
      <c r="A100" s="7">
        <v>30</v>
      </c>
      <c r="B100" s="7" t="s">
        <v>477</v>
      </c>
      <c r="C100" s="7">
        <v>2003</v>
      </c>
      <c r="D100" s="8">
        <v>1.32</v>
      </c>
      <c r="E100" s="8">
        <v>2.46</v>
      </c>
      <c r="F100" s="8">
        <v>3.54</v>
      </c>
    </row>
    <row r="101" spans="1:6">
      <c r="A101" s="7">
        <v>30</v>
      </c>
      <c r="B101" s="7" t="s">
        <v>476</v>
      </c>
      <c r="C101" s="7">
        <v>2003</v>
      </c>
      <c r="D101" s="8">
        <v>1.5</v>
      </c>
      <c r="E101" s="8">
        <v>2.85</v>
      </c>
      <c r="F101" s="8">
        <v>3.96</v>
      </c>
    </row>
    <row r="102" spans="1:6">
      <c r="A102" s="7">
        <v>31</v>
      </c>
      <c r="B102" s="7" t="s">
        <v>475</v>
      </c>
      <c r="C102" s="7">
        <v>2003</v>
      </c>
      <c r="D102" s="8">
        <v>1.84</v>
      </c>
      <c r="E102" s="8">
        <v>3.25</v>
      </c>
      <c r="F102" s="8">
        <v>4.2699999999999996</v>
      </c>
    </row>
    <row r="103" spans="1:6">
      <c r="A103" s="7">
        <v>31</v>
      </c>
      <c r="B103" s="7" t="s">
        <v>478</v>
      </c>
      <c r="C103" s="7">
        <v>2004</v>
      </c>
      <c r="D103" s="8">
        <v>1.6</v>
      </c>
      <c r="E103" s="8">
        <v>2.8</v>
      </c>
      <c r="F103" s="8">
        <v>3.86</v>
      </c>
    </row>
    <row r="104" spans="1:6">
      <c r="A104" s="7">
        <v>30</v>
      </c>
      <c r="B104" s="7" t="s">
        <v>477</v>
      </c>
      <c r="C104" s="7">
        <v>2004</v>
      </c>
      <c r="D104" s="8">
        <v>2.7</v>
      </c>
      <c r="E104" s="8">
        <v>3.81</v>
      </c>
      <c r="F104" s="8">
        <v>4.62</v>
      </c>
    </row>
    <row r="105" spans="1:6">
      <c r="A105" s="7">
        <v>30</v>
      </c>
      <c r="B105" s="7" t="s">
        <v>476</v>
      </c>
      <c r="C105" s="7">
        <v>2004</v>
      </c>
      <c r="D105" s="8">
        <v>2.63</v>
      </c>
      <c r="E105" s="8">
        <v>3.38</v>
      </c>
      <c r="F105" s="8">
        <v>4.1399999999999997</v>
      </c>
    </row>
    <row r="106" spans="1:6">
      <c r="A106" s="7">
        <v>31</v>
      </c>
      <c r="B106" s="7" t="s">
        <v>475</v>
      </c>
      <c r="C106" s="7">
        <v>2004</v>
      </c>
      <c r="D106" s="8">
        <v>3.08</v>
      </c>
      <c r="E106" s="8">
        <v>3.63</v>
      </c>
      <c r="F106" s="8">
        <v>4.24</v>
      </c>
    </row>
    <row r="107" spans="1:6">
      <c r="A107" s="7">
        <v>31</v>
      </c>
      <c r="B107" s="7" t="s">
        <v>478</v>
      </c>
      <c r="C107" s="7">
        <v>2005</v>
      </c>
      <c r="D107" s="8">
        <v>3.8</v>
      </c>
      <c r="E107" s="8">
        <v>4.18</v>
      </c>
      <c r="F107" s="8">
        <v>4.5</v>
      </c>
    </row>
    <row r="108" spans="1:6">
      <c r="A108" s="7">
        <v>30</v>
      </c>
      <c r="B108" s="7" t="s">
        <v>477</v>
      </c>
      <c r="C108" s="7">
        <v>2005</v>
      </c>
      <c r="D108" s="8">
        <v>3.66</v>
      </c>
      <c r="E108" s="8">
        <v>3.72</v>
      </c>
      <c r="F108" s="8">
        <v>3.94</v>
      </c>
    </row>
    <row r="109" spans="1:6">
      <c r="A109" s="7">
        <v>30</v>
      </c>
      <c r="B109" s="7" t="s">
        <v>476</v>
      </c>
      <c r="C109" s="7">
        <v>2005</v>
      </c>
      <c r="D109" s="8">
        <v>4.18</v>
      </c>
      <c r="E109" s="8">
        <v>4.18</v>
      </c>
      <c r="F109" s="8">
        <v>4.34</v>
      </c>
    </row>
    <row r="110" spans="1:6">
      <c r="A110" s="7">
        <v>30</v>
      </c>
      <c r="B110" s="7" t="s">
        <v>475</v>
      </c>
      <c r="C110" s="7">
        <v>2005</v>
      </c>
      <c r="D110" s="8">
        <v>4.41</v>
      </c>
      <c r="E110" s="8">
        <v>4.3499999999999996</v>
      </c>
      <c r="F110" s="8">
        <v>4.3899999999999997</v>
      </c>
    </row>
    <row r="111" spans="1:6">
      <c r="A111" s="7">
        <v>31</v>
      </c>
      <c r="B111" s="7" t="s">
        <v>478</v>
      </c>
      <c r="C111" s="7">
        <v>2006</v>
      </c>
      <c r="D111" s="8">
        <v>4.82</v>
      </c>
      <c r="E111" s="8">
        <v>4.82</v>
      </c>
      <c r="F111" s="8">
        <v>4.8600000000000003</v>
      </c>
    </row>
    <row r="112" spans="1:6">
      <c r="A112" s="7">
        <v>30</v>
      </c>
      <c r="B112" s="7" t="s">
        <v>477</v>
      </c>
      <c r="C112" s="7">
        <v>2006</v>
      </c>
      <c r="D112" s="8">
        <v>5.16</v>
      </c>
      <c r="E112" s="8">
        <v>5.0999999999999996</v>
      </c>
      <c r="F112" s="8">
        <v>5.15</v>
      </c>
    </row>
    <row r="113" spans="1:6">
      <c r="A113" s="7">
        <v>29</v>
      </c>
      <c r="B113" s="7" t="s">
        <v>476</v>
      </c>
      <c r="C113" s="7">
        <v>2006</v>
      </c>
      <c r="D113" s="8">
        <v>4.71</v>
      </c>
      <c r="E113" s="8">
        <v>4.59</v>
      </c>
      <c r="F113" s="8">
        <v>4.6399999999999997</v>
      </c>
    </row>
    <row r="114" spans="1:6">
      <c r="A114" s="7">
        <v>29</v>
      </c>
      <c r="B114" s="7" t="s">
        <v>475</v>
      </c>
      <c r="C114" s="7">
        <v>2006</v>
      </c>
      <c r="D114" s="8">
        <v>4.82</v>
      </c>
      <c r="E114" s="8">
        <v>4.7</v>
      </c>
      <c r="F114" s="8">
        <v>4.71</v>
      </c>
    </row>
    <row r="115" spans="1:6">
      <c r="A115" s="7">
        <v>30</v>
      </c>
      <c r="B115" s="7" t="s">
        <v>478</v>
      </c>
      <c r="C115" s="7">
        <v>2007</v>
      </c>
      <c r="D115" s="8">
        <v>4.58</v>
      </c>
      <c r="E115" s="8">
        <v>4.54</v>
      </c>
      <c r="F115" s="8">
        <v>4.6500000000000004</v>
      </c>
    </row>
    <row r="116" spans="1:6">
      <c r="A116" s="7">
        <v>29</v>
      </c>
      <c r="B116" s="7" t="s">
        <v>477</v>
      </c>
      <c r="C116" s="7">
        <v>2007</v>
      </c>
      <c r="D116" s="8">
        <v>4.87</v>
      </c>
      <c r="E116" s="8">
        <v>4.92</v>
      </c>
      <c r="F116" s="8">
        <v>5.03</v>
      </c>
    </row>
    <row r="117" spans="1:6">
      <c r="A117" s="7">
        <v>28</v>
      </c>
      <c r="B117" s="7" t="s">
        <v>476</v>
      </c>
      <c r="C117" s="7">
        <v>2007</v>
      </c>
      <c r="D117" s="8">
        <v>3.97</v>
      </c>
      <c r="E117" s="8">
        <v>4.2300000000000004</v>
      </c>
      <c r="F117" s="8">
        <v>4.59</v>
      </c>
    </row>
    <row r="118" spans="1:6">
      <c r="A118" s="7">
        <v>31</v>
      </c>
      <c r="B118" s="7" t="s">
        <v>475</v>
      </c>
      <c r="C118" s="7">
        <v>2007</v>
      </c>
      <c r="D118" s="8">
        <v>3.05</v>
      </c>
      <c r="E118" s="8">
        <v>3.45</v>
      </c>
      <c r="F118" s="8">
        <v>4.04</v>
      </c>
    </row>
    <row r="119" spans="1:6">
      <c r="A119" s="7">
        <v>31</v>
      </c>
      <c r="B119" s="7" t="s">
        <v>478</v>
      </c>
      <c r="C119" s="7">
        <v>2008</v>
      </c>
      <c r="D119" s="8">
        <v>1.62</v>
      </c>
      <c r="E119" s="8">
        <v>2.46</v>
      </c>
      <c r="F119" s="8">
        <v>3.45</v>
      </c>
    </row>
    <row r="120" spans="1:6">
      <c r="A120" s="7">
        <v>30</v>
      </c>
      <c r="B120" s="7" t="s">
        <v>477</v>
      </c>
      <c r="C120" s="7">
        <v>2008</v>
      </c>
      <c r="D120" s="8">
        <v>2.63</v>
      </c>
      <c r="E120" s="8">
        <v>3.34</v>
      </c>
      <c r="F120" s="8">
        <v>3.99</v>
      </c>
    </row>
    <row r="121" spans="1:6">
      <c r="A121" s="7">
        <v>30</v>
      </c>
      <c r="B121" s="7" t="s">
        <v>476</v>
      </c>
      <c r="C121" s="7">
        <v>2008</v>
      </c>
      <c r="D121" s="8">
        <v>2</v>
      </c>
      <c r="E121" s="8">
        <v>2.98</v>
      </c>
      <c r="F121" s="8">
        <v>3.85</v>
      </c>
    </row>
    <row r="122" spans="1:6">
      <c r="A122" s="7">
        <v>31</v>
      </c>
      <c r="B122" s="7" t="s">
        <v>475</v>
      </c>
      <c r="C122" s="7">
        <v>2008</v>
      </c>
      <c r="D122" s="8">
        <v>0.76</v>
      </c>
      <c r="E122" s="8">
        <v>1.55</v>
      </c>
      <c r="F122" s="8">
        <v>2.25</v>
      </c>
    </row>
    <row r="123" spans="1:6">
      <c r="A123" s="7">
        <v>31</v>
      </c>
      <c r="B123" s="7" t="s">
        <v>478</v>
      </c>
      <c r="C123" s="7">
        <v>2009</v>
      </c>
      <c r="D123" s="8">
        <v>0.81</v>
      </c>
      <c r="E123" s="8">
        <v>1.67</v>
      </c>
      <c r="F123" s="8">
        <v>2.71</v>
      </c>
    </row>
    <row r="124" spans="1:6">
      <c r="A124" s="7">
        <v>30</v>
      </c>
      <c r="B124" s="7" t="s">
        <v>477</v>
      </c>
      <c r="C124" s="7">
        <v>2009</v>
      </c>
      <c r="D124" s="8">
        <v>1.1100000000000001</v>
      </c>
      <c r="E124" s="8">
        <v>2.54</v>
      </c>
      <c r="F124" s="8">
        <v>3.53</v>
      </c>
    </row>
    <row r="125" spans="1:6">
      <c r="A125" s="7">
        <v>30</v>
      </c>
      <c r="B125" s="7" t="s">
        <v>476</v>
      </c>
      <c r="C125" s="7">
        <v>2009</v>
      </c>
      <c r="D125" s="8">
        <v>0.95</v>
      </c>
      <c r="E125" s="8">
        <v>2.31</v>
      </c>
      <c r="F125" s="8">
        <v>3.31</v>
      </c>
    </row>
    <row r="126" spans="1:6">
      <c r="A126" s="7">
        <v>31</v>
      </c>
      <c r="B126" s="7" t="s">
        <v>475</v>
      </c>
      <c r="C126" s="7">
        <v>2009</v>
      </c>
      <c r="D126" s="8">
        <v>1.1399999999999999</v>
      </c>
      <c r="E126" s="8">
        <v>2.69</v>
      </c>
      <c r="F126" s="8">
        <v>3.85</v>
      </c>
    </row>
    <row r="127" spans="1:6">
      <c r="A127" s="7">
        <v>31</v>
      </c>
      <c r="B127" s="7" t="s">
        <v>478</v>
      </c>
      <c r="C127" s="7">
        <v>2010</v>
      </c>
      <c r="D127" s="8">
        <v>1.02</v>
      </c>
      <c r="E127" s="8">
        <v>2.5499999999999998</v>
      </c>
      <c r="F127" s="8">
        <v>3.84</v>
      </c>
    </row>
    <row r="128" spans="1:6">
      <c r="A128" s="7">
        <v>30</v>
      </c>
      <c r="B128" s="7" t="s">
        <v>477</v>
      </c>
      <c r="C128" s="7">
        <v>2010</v>
      </c>
      <c r="D128" s="8">
        <v>0.61</v>
      </c>
      <c r="E128" s="8">
        <v>1.79</v>
      </c>
      <c r="F128" s="8">
        <v>2.97</v>
      </c>
    </row>
    <row r="129" spans="1:6">
      <c r="A129" s="7">
        <v>30</v>
      </c>
      <c r="B129" s="7" t="s">
        <v>476</v>
      </c>
      <c r="C129" s="7">
        <v>2010</v>
      </c>
      <c r="D129" s="8">
        <v>0.42</v>
      </c>
      <c r="E129" s="8">
        <v>1.27</v>
      </c>
      <c r="F129" s="8">
        <v>2.5299999999999998</v>
      </c>
    </row>
    <row r="130" spans="1:6">
      <c r="A130" s="7">
        <v>31</v>
      </c>
      <c r="B130" s="7" t="s">
        <v>475</v>
      </c>
      <c r="C130" s="7">
        <v>2010</v>
      </c>
      <c r="D130" s="8">
        <v>0.61</v>
      </c>
      <c r="E130" s="8">
        <v>2.0099999999999998</v>
      </c>
      <c r="F130" s="8">
        <v>3.3</v>
      </c>
    </row>
    <row r="131" spans="1:6">
      <c r="A131" s="7">
        <v>31</v>
      </c>
      <c r="B131" s="7" t="s">
        <v>478</v>
      </c>
      <c r="C131" s="7">
        <v>2011</v>
      </c>
      <c r="D131" s="8">
        <v>0.8</v>
      </c>
      <c r="E131" s="8">
        <v>2.2400000000000002</v>
      </c>
      <c r="F131" s="8">
        <v>3.47</v>
      </c>
    </row>
    <row r="132" spans="1:6">
      <c r="A132" s="7">
        <v>30</v>
      </c>
      <c r="B132" s="7" t="s">
        <v>477</v>
      </c>
      <c r="C132" s="7">
        <v>2011</v>
      </c>
      <c r="D132" s="8">
        <v>0.45</v>
      </c>
      <c r="E132" s="8">
        <v>1.76</v>
      </c>
      <c r="F132" s="8">
        <v>3.18</v>
      </c>
    </row>
    <row r="133" spans="1:6">
      <c r="A133" s="7">
        <v>30</v>
      </c>
      <c r="B133" s="7" t="s">
        <v>476</v>
      </c>
      <c r="C133" s="7">
        <v>2011</v>
      </c>
      <c r="D133" s="8">
        <v>0.25</v>
      </c>
      <c r="E133" s="8">
        <v>0.96</v>
      </c>
      <c r="F133" s="8">
        <v>1.92</v>
      </c>
    </row>
    <row r="134" spans="1:6">
      <c r="A134" s="7">
        <v>30</v>
      </c>
      <c r="B134" s="7" t="s">
        <v>475</v>
      </c>
      <c r="C134" s="7">
        <v>2011</v>
      </c>
      <c r="D134" s="8">
        <v>0.25</v>
      </c>
      <c r="E134" s="8">
        <v>0.83</v>
      </c>
      <c r="F134" s="8">
        <v>1.89</v>
      </c>
    </row>
  </sheetData>
  <hyperlinks>
    <hyperlink ref="D2" r:id="rId1"/>
    <hyperlink ref="E2" r:id="rId2"/>
    <hyperlink ref="F2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</vt:i4>
      </vt:variant>
    </vt:vector>
  </HeadingPairs>
  <TitlesOfParts>
    <vt:vector size="13" baseType="lpstr">
      <vt:lpstr>AR2 Estimates</vt:lpstr>
      <vt:lpstr>AR2 Residuals</vt:lpstr>
      <vt:lpstr>AR2 NUs</vt:lpstr>
      <vt:lpstr>GMM Estimation AR2</vt:lpstr>
      <vt:lpstr>FedFundsFutures</vt:lpstr>
      <vt:lpstr>CPI</vt:lpstr>
      <vt:lpstr>Unemployment</vt:lpstr>
      <vt:lpstr>BLS</vt:lpstr>
      <vt:lpstr>Treasury Yields</vt:lpstr>
      <vt:lpstr>Corporate Yields</vt:lpstr>
      <vt:lpstr>'Corporate Yields'!_DLX1.USE</vt:lpstr>
      <vt:lpstr>'Treasury Yields'!_DLX1.USE</vt:lpstr>
      <vt:lpstr>_DLX1.USE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2006-10-24T03:27:27Z</dcterms:created>
  <dcterms:modified xsi:type="dcterms:W3CDTF">2012-08-24T19:47:27Z</dcterms:modified>
</cp:coreProperties>
</file>