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4"/>
  <c r="V117"/>
  <c r="V118"/>
  <c r="V119" s="1"/>
  <c r="Q117"/>
  <c r="AA117" s="1"/>
  <c r="R117"/>
  <c r="S117"/>
  <c r="AC117" s="1"/>
  <c r="O117"/>
  <c r="Q118"/>
  <c r="AA118" s="1"/>
  <c r="R118"/>
  <c r="AB118" s="1"/>
  <c r="S118"/>
  <c r="AC118" s="1"/>
  <c r="N118"/>
  <c r="Q119"/>
  <c r="AA119" s="1"/>
  <c r="R119"/>
  <c r="AB119" s="1"/>
  <c r="S119"/>
  <c r="AC119" s="1"/>
  <c r="O119"/>
  <c r="M118" l="1"/>
  <c r="M117"/>
  <c r="M119"/>
  <c r="W119" s="1"/>
  <c r="P119"/>
  <c r="N119"/>
  <c r="X119" s="1"/>
  <c r="O118"/>
  <c r="Y118" s="1"/>
  <c r="P117"/>
  <c r="N117"/>
  <c r="X118" s="1"/>
  <c r="P118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116"/>
  <c r="AC116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AB117" s="1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116"/>
  <c r="AA116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Y117" s="1"/>
  <c r="O4"/>
  <c r="W118" l="1"/>
  <c r="Y119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6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6"/>
  <c r="W117" s="1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6"/>
  <c r="X117" s="1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4"/>
  <c r="X68" l="1"/>
  <c r="X72"/>
  <c r="X76"/>
  <c r="X80"/>
  <c r="X84"/>
  <c r="X88"/>
  <c r="X92"/>
  <c r="X96"/>
  <c r="X100"/>
  <c r="X104"/>
  <c r="X108"/>
  <c r="X112"/>
  <c r="X116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W116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117" l="1"/>
  <c r="Z119"/>
  <c r="Z118"/>
  <c r="Z59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16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<sst xmlns="http://schemas.openxmlformats.org/spreadsheetml/2006/main" count="356" uniqueCount="33">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</sst>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F1" workbookViewId="0">
      <selection activeCell="T4" sqref="T4:T119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2311.1</v>
      </c>
      <c r="C4">
        <v>27.4674397</v>
      </c>
      <c r="D4">
        <v>95</v>
      </c>
      <c r="E4">
        <v>401.7</v>
      </c>
      <c r="F4">
        <v>3.4629669999999999</v>
      </c>
      <c r="G4">
        <v>110.8929854</v>
      </c>
      <c r="H4">
        <v>25.364316299999999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301.53031316430804</v>
      </c>
      <c r="N4">
        <f>LN((D4/C4)/T4)*100</f>
        <v>157.34744818783847</v>
      </c>
      <c r="O4">
        <f>LN(B4/T4)*100</f>
        <v>807.80777631959143</v>
      </c>
      <c r="P4">
        <f>LN(((K4*G4)/100)/T4)*100</f>
        <v>466.90632005161143</v>
      </c>
      <c r="R4">
        <f>LN(H4/C4)*100</f>
        <v>-7.9657976078183905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2329.9</v>
      </c>
      <c r="C5">
        <v>27.623503199999998</v>
      </c>
      <c r="D5">
        <v>95.6</v>
      </c>
      <c r="E5">
        <v>409.4</v>
      </c>
      <c r="F5">
        <v>3.4901099000000002</v>
      </c>
      <c r="G5">
        <v>111.2760354</v>
      </c>
      <c r="H5">
        <v>25.6778032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302.46312063144478</v>
      </c>
      <c r="N5">
        <f t="shared" ref="N5:N68" si="2">LN((D5/C5)/T5)*100</f>
        <v>157.01113531446137</v>
      </c>
      <c r="O5">
        <f t="shared" ref="O5:O68" si="3">LN(B5/T5)*100</f>
        <v>808.2186135835592</v>
      </c>
      <c r="P5">
        <f t="shared" ref="P5:P68" si="4">LN(((K5*G5)/100)/T5)*100</f>
        <v>467.99372507358089</v>
      </c>
      <c r="Q5">
        <f>LN(C5/C4)*100</f>
        <v>0.56656832958004233</v>
      </c>
      <c r="R5">
        <f>LN(H5/C5)*100</f>
        <v>-7.3040045573321724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2357.4</v>
      </c>
      <c r="C6">
        <v>27.746670099999999</v>
      </c>
      <c r="D6">
        <v>97.2</v>
      </c>
      <c r="E6">
        <v>418.1</v>
      </c>
      <c r="F6">
        <v>3.4567391000000001</v>
      </c>
      <c r="G6">
        <v>110.8929854</v>
      </c>
      <c r="H6">
        <v>25.993889599999999</v>
      </c>
      <c r="I6">
        <v>69480</v>
      </c>
      <c r="J6">
        <v>124739.3333333</v>
      </c>
      <c r="K6">
        <f t="shared" si="0"/>
        <v>69.798747614127777</v>
      </c>
      <c r="M6">
        <f t="shared" si="1"/>
        <v>303.69014075818137</v>
      </c>
      <c r="N6">
        <f t="shared" si="2"/>
        <v>157.79514806856881</v>
      </c>
      <c r="O6">
        <f t="shared" si="3"/>
        <v>808.96112016076677</v>
      </c>
      <c r="P6">
        <f t="shared" si="4"/>
        <v>467.33081277213165</v>
      </c>
      <c r="Q6">
        <f t="shared" ref="Q6:Q69" si="7">LN(C6/C5)*100</f>
        <v>0.44488610313577492</v>
      </c>
      <c r="R6">
        <f t="shared" ref="R6:R69" si="8">LN(H6/C6)*100</f>
        <v>-6.525434157947994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1.2270201267365906</v>
      </c>
      <c r="X6">
        <f>N6-N5</f>
        <v>0.78401275410743665</v>
      </c>
      <c r="Y6">
        <f>O6-O5</f>
        <v>0.74250657720756408</v>
      </c>
      <c r="Z6">
        <f t="shared" ref="Z6:Z37" si="9">P6-P$133</f>
        <v>1.5977921728406841</v>
      </c>
      <c r="AA6">
        <f>Q6</f>
        <v>0.44488610313577492</v>
      </c>
      <c r="AB6">
        <f>R6-R5</f>
        <v>0.77857039938417838</v>
      </c>
      <c r="AC6">
        <f>S6</f>
        <v>0.86418477500000002</v>
      </c>
    </row>
    <row r="7" spans="1:29">
      <c r="A7">
        <v>1964.4</v>
      </c>
      <c r="B7">
        <v>2364</v>
      </c>
      <c r="C7">
        <v>27.906091400000001</v>
      </c>
      <c r="D7">
        <v>99</v>
      </c>
      <c r="E7">
        <v>420.6</v>
      </c>
      <c r="F7">
        <v>3.5772826000000002</v>
      </c>
      <c r="G7">
        <v>111.3717979</v>
      </c>
      <c r="H7">
        <v>26.157930700000001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303.27370322288346</v>
      </c>
      <c r="N7">
        <f t="shared" si="2"/>
        <v>158.61746190948247</v>
      </c>
      <c r="O7">
        <f t="shared" si="3"/>
        <v>808.80101422321763</v>
      </c>
      <c r="P7">
        <f t="shared" si="4"/>
        <v>467.65293994230473</v>
      </c>
      <c r="Q7">
        <f t="shared" si="7"/>
        <v>0.57291581500492716</v>
      </c>
      <c r="R7">
        <f t="shared" si="8"/>
        <v>-6.469257296761505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-0.41643753529791638</v>
      </c>
      <c r="X7">
        <f t="shared" ref="X7:X70" si="11">N7-N6</f>
        <v>0.82231384091366522</v>
      </c>
      <c r="Y7">
        <f t="shared" ref="Y7:Y70" si="12">O7-O6</f>
        <v>-0.16010593754913316</v>
      </c>
      <c r="Z7">
        <f t="shared" si="9"/>
        <v>1.9199193430137598</v>
      </c>
      <c r="AA7">
        <f t="shared" ref="AA7:AA70" si="13">Q7</f>
        <v>0.57291581500492716</v>
      </c>
      <c r="AB7">
        <f t="shared" ref="AB7:AB70" si="14">R7-R6</f>
        <v>5.6176861186489013E-2</v>
      </c>
      <c r="AC7">
        <f t="shared" ref="AC7:AC70" si="15">S7</f>
        <v>0.89432065000000005</v>
      </c>
    </row>
    <row r="8" spans="1:29">
      <c r="A8">
        <v>1965.1</v>
      </c>
      <c r="B8">
        <v>2410.1</v>
      </c>
      <c r="C8">
        <v>28.206298499999999</v>
      </c>
      <c r="D8">
        <v>103.5</v>
      </c>
      <c r="E8">
        <v>431.2</v>
      </c>
      <c r="F8">
        <v>3.9731111000000001</v>
      </c>
      <c r="G8">
        <v>111.6590855</v>
      </c>
      <c r="H8">
        <v>26.3246854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304.27449221421989</v>
      </c>
      <c r="N8">
        <f t="shared" si="2"/>
        <v>161.57445152528351</v>
      </c>
      <c r="O8">
        <f t="shared" si="3"/>
        <v>810.31417260159651</v>
      </c>
      <c r="P8">
        <f t="shared" si="4"/>
        <v>468.17481032671935</v>
      </c>
      <c r="Q8">
        <f t="shared" si="7"/>
        <v>1.0700309322809429</v>
      </c>
      <c r="R8">
        <f t="shared" si="8"/>
        <v>-6.903819673741614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1.0007889913364352</v>
      </c>
      <c r="X8">
        <f t="shared" si="11"/>
        <v>2.9569896158010351</v>
      </c>
      <c r="Y8">
        <f t="shared" si="12"/>
        <v>1.5131583783788756</v>
      </c>
      <c r="Z8">
        <f t="shared" si="9"/>
        <v>2.441789727428386</v>
      </c>
      <c r="AA8">
        <f t="shared" si="13"/>
        <v>1.0700309322809429</v>
      </c>
      <c r="AB8">
        <f t="shared" si="14"/>
        <v>-0.43456237698010902</v>
      </c>
      <c r="AC8">
        <f t="shared" si="15"/>
        <v>0.99327777500000003</v>
      </c>
    </row>
    <row r="9" spans="1:29">
      <c r="A9">
        <v>1965.2</v>
      </c>
      <c r="B9">
        <v>2442.8000000000002</v>
      </c>
      <c r="C9">
        <v>28.324054400000001</v>
      </c>
      <c r="D9">
        <v>106.6</v>
      </c>
      <c r="E9">
        <v>438.2</v>
      </c>
      <c r="F9">
        <v>4.0769231000000001</v>
      </c>
      <c r="G9">
        <v>111.3717979</v>
      </c>
      <c r="H9">
        <v>26.493898399999999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305.06315247115703</v>
      </c>
      <c r="N9">
        <f t="shared" si="2"/>
        <v>163.70396092819485</v>
      </c>
      <c r="O9">
        <f t="shared" si="3"/>
        <v>811.25677213195468</v>
      </c>
      <c r="P9">
        <f t="shared" si="4"/>
        <v>468.51814156569668</v>
      </c>
      <c r="Q9">
        <f t="shared" si="7"/>
        <v>0.41661183515999139</v>
      </c>
      <c r="R9">
        <f t="shared" si="8"/>
        <v>-6.6796964996173029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0.78866025693713482</v>
      </c>
      <c r="X9">
        <f t="shared" si="11"/>
        <v>2.1295094029113386</v>
      </c>
      <c r="Y9">
        <f t="shared" si="12"/>
        <v>0.94259953035816579</v>
      </c>
      <c r="Z9">
        <f t="shared" si="9"/>
        <v>2.7851209664057137</v>
      </c>
      <c r="AA9">
        <f t="shared" si="13"/>
        <v>0.41661183515999139</v>
      </c>
      <c r="AB9">
        <f t="shared" si="14"/>
        <v>0.22412317412431104</v>
      </c>
      <c r="AC9">
        <f t="shared" si="15"/>
        <v>1.019230775</v>
      </c>
    </row>
    <row r="10" spans="1:29">
      <c r="A10">
        <v>1965.3</v>
      </c>
      <c r="B10">
        <v>2485.5</v>
      </c>
      <c r="C10">
        <v>28.497284199999999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26.820684400000001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306.1989896037374</v>
      </c>
      <c r="N10">
        <f t="shared" si="2"/>
        <v>165.53742214952604</v>
      </c>
      <c r="O10">
        <f t="shared" si="3"/>
        <v>812.65747640221093</v>
      </c>
      <c r="P10">
        <f t="shared" si="4"/>
        <v>468.4186490966531</v>
      </c>
      <c r="Q10">
        <f t="shared" si="7"/>
        <v>0.60973690856749496</v>
      </c>
      <c r="R10">
        <f t="shared" si="8"/>
        <v>-6.0635395708142292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1.1358371325803773</v>
      </c>
      <c r="X10">
        <f t="shared" si="11"/>
        <v>1.8334612213311914</v>
      </c>
      <c r="Y10">
        <f t="shared" si="12"/>
        <v>1.4007042702562558</v>
      </c>
      <c r="Z10">
        <f t="shared" si="9"/>
        <v>2.6856284973621314</v>
      </c>
      <c r="AA10">
        <f t="shared" si="13"/>
        <v>0.60973690856749496</v>
      </c>
      <c r="AB10">
        <f t="shared" si="14"/>
        <v>0.61615692880307371</v>
      </c>
      <c r="AC10">
        <f t="shared" si="15"/>
        <v>1.0185054250000001</v>
      </c>
    </row>
    <row r="11" spans="1:29">
      <c r="A11">
        <v>1965.4</v>
      </c>
      <c r="B11">
        <v>2543.8000000000002</v>
      </c>
      <c r="C11">
        <v>28.724742500000001</v>
      </c>
      <c r="D11">
        <v>113.4</v>
      </c>
      <c r="E11">
        <v>461.5</v>
      </c>
      <c r="F11">
        <v>4.1673913000000002</v>
      </c>
      <c r="G11">
        <v>111.2760354</v>
      </c>
      <c r="H11">
        <v>27.150338399999999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308.17264953217938</v>
      </c>
      <c r="N11">
        <f t="shared" si="2"/>
        <v>167.81658326725386</v>
      </c>
      <c r="O11">
        <f t="shared" si="3"/>
        <v>814.64176057741133</v>
      </c>
      <c r="P11">
        <f t="shared" si="4"/>
        <v>469.06846101814085</v>
      </c>
      <c r="Q11">
        <f t="shared" si="7"/>
        <v>0.7950067871805433</v>
      </c>
      <c r="R11">
        <f t="shared" si="8"/>
        <v>-5.6369348987176391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1.9736599284419754</v>
      </c>
      <c r="X11">
        <f t="shared" si="11"/>
        <v>2.2791611177278241</v>
      </c>
      <c r="Y11">
        <f t="shared" si="12"/>
        <v>1.9842841752004006</v>
      </c>
      <c r="Z11">
        <f t="shared" si="9"/>
        <v>3.3354404188498847</v>
      </c>
      <c r="AA11">
        <f t="shared" si="13"/>
        <v>0.7950067871805433</v>
      </c>
      <c r="AB11">
        <f t="shared" si="14"/>
        <v>0.42660467209659014</v>
      </c>
      <c r="AC11">
        <f t="shared" si="15"/>
        <v>1.0418478250000001</v>
      </c>
    </row>
    <row r="12" spans="1:29">
      <c r="A12">
        <v>1966.1</v>
      </c>
      <c r="B12">
        <v>2596.8000000000002</v>
      </c>
      <c r="C12">
        <v>29.0010783</v>
      </c>
      <c r="D12">
        <v>117</v>
      </c>
      <c r="E12">
        <v>471.8</v>
      </c>
      <c r="F12">
        <v>4.5552222000000002</v>
      </c>
      <c r="G12">
        <v>111.4675605</v>
      </c>
      <c r="H12">
        <v>27.638237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309.15397378318534</v>
      </c>
      <c r="N12">
        <f t="shared" si="2"/>
        <v>169.71585056560349</v>
      </c>
      <c r="O12">
        <f t="shared" si="3"/>
        <v>816.43527796724391</v>
      </c>
      <c r="P12">
        <f t="shared" si="4"/>
        <v>469.45287672776732</v>
      </c>
      <c r="Q12">
        <f t="shared" si="7"/>
        <v>0.95741526759906548</v>
      </c>
      <c r="R12">
        <f t="shared" si="8"/>
        <v>-4.8132799559150996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0.9813242510059581</v>
      </c>
      <c r="X12">
        <f t="shared" si="11"/>
        <v>1.8992672983496277</v>
      </c>
      <c r="Y12">
        <f t="shared" si="12"/>
        <v>1.7935173898325729</v>
      </c>
      <c r="Z12">
        <f t="shared" si="9"/>
        <v>3.7198561284763514</v>
      </c>
      <c r="AA12">
        <f t="shared" si="13"/>
        <v>0.95741526759906548</v>
      </c>
      <c r="AB12">
        <f t="shared" si="14"/>
        <v>0.82365494280253948</v>
      </c>
      <c r="AC12">
        <f t="shared" si="15"/>
        <v>1.1388055500000001</v>
      </c>
    </row>
    <row r="13" spans="1:29">
      <c r="A13">
        <v>1966.2</v>
      </c>
      <c r="B13">
        <v>2601.4</v>
      </c>
      <c r="C13">
        <v>29.299607900000002</v>
      </c>
      <c r="D13">
        <v>117.4</v>
      </c>
      <c r="E13">
        <v>476.8</v>
      </c>
      <c r="F13">
        <v>4.9131868000000001</v>
      </c>
      <c r="G13">
        <v>110.98874790000001</v>
      </c>
      <c r="H13">
        <v>28.112541199999999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308.90421190069344</v>
      </c>
      <c r="N13">
        <f t="shared" si="2"/>
        <v>168.75319106497906</v>
      </c>
      <c r="O13">
        <f t="shared" si="3"/>
        <v>816.33241775663544</v>
      </c>
      <c r="P13">
        <f t="shared" si="4"/>
        <v>469.32371763832163</v>
      </c>
      <c r="Q13">
        <f t="shared" si="7"/>
        <v>1.0241121627085783</v>
      </c>
      <c r="R13">
        <f t="shared" si="8"/>
        <v>-4.1358350856318626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-0.2497618824918959</v>
      </c>
      <c r="X13">
        <f t="shared" si="11"/>
        <v>-0.96265950062442585</v>
      </c>
      <c r="Y13">
        <f t="shared" si="12"/>
        <v>-0.10286021060846906</v>
      </c>
      <c r="Z13">
        <f t="shared" si="9"/>
        <v>3.5906970390306583</v>
      </c>
      <c r="AA13">
        <f t="shared" si="13"/>
        <v>1.0241121627085783</v>
      </c>
      <c r="AB13">
        <f t="shared" si="14"/>
        <v>0.67744487028323697</v>
      </c>
      <c r="AC13">
        <f t="shared" si="15"/>
        <v>1.2282967</v>
      </c>
    </row>
    <row r="14" spans="1:29">
      <c r="A14">
        <v>1966.3</v>
      </c>
      <c r="B14">
        <v>2626.1</v>
      </c>
      <c r="C14">
        <v>29.5228666</v>
      </c>
      <c r="D14">
        <v>117.2</v>
      </c>
      <c r="E14">
        <v>486.1</v>
      </c>
      <c r="F14">
        <v>5.4101087000000003</v>
      </c>
      <c r="G14">
        <v>110.79722289999999</v>
      </c>
      <c r="H14">
        <v>28.572129100000002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309.79179739213419</v>
      </c>
      <c r="N14">
        <f t="shared" si="2"/>
        <v>167.53854870128438</v>
      </c>
      <c r="O14">
        <f t="shared" si="3"/>
        <v>816.99238468025294</v>
      </c>
      <c r="P14">
        <f t="shared" si="4"/>
        <v>469.54415562021887</v>
      </c>
      <c r="Q14">
        <f t="shared" si="7"/>
        <v>0.75909683828393959</v>
      </c>
      <c r="R14">
        <f t="shared" si="8"/>
        <v>-3.2733366371608339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0.8875854914407455</v>
      </c>
      <c r="X14">
        <f t="shared" si="11"/>
        <v>-1.2146423636946793</v>
      </c>
      <c r="Y14">
        <f t="shared" si="12"/>
        <v>0.6599669236175032</v>
      </c>
      <c r="Z14">
        <f t="shared" si="9"/>
        <v>3.8111350209279067</v>
      </c>
      <c r="AA14">
        <f t="shared" si="13"/>
        <v>0.75909683828393959</v>
      </c>
      <c r="AB14">
        <f t="shared" si="14"/>
        <v>0.86249844847102874</v>
      </c>
      <c r="AC14">
        <f t="shared" si="15"/>
        <v>1.3525271750000001</v>
      </c>
    </row>
    <row r="15" spans="1:29">
      <c r="A15">
        <v>1966.4</v>
      </c>
      <c r="B15">
        <v>2640.5</v>
      </c>
      <c r="C15">
        <v>29.861768600000001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28.8606771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309.49735908580681</v>
      </c>
      <c r="N15">
        <f t="shared" si="2"/>
        <v>164.11670012948846</v>
      </c>
      <c r="O15">
        <f t="shared" si="3"/>
        <v>817.24074086829751</v>
      </c>
      <c r="P15">
        <f t="shared" si="4"/>
        <v>469.67439366413737</v>
      </c>
      <c r="Q15">
        <f t="shared" si="7"/>
        <v>1.1413918032055492</v>
      </c>
      <c r="R15">
        <f t="shared" si="8"/>
        <v>-3.4099005486844844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-0.294438306327379</v>
      </c>
      <c r="X15">
        <f t="shared" si="11"/>
        <v>-3.4218485717959197</v>
      </c>
      <c r="Y15">
        <f t="shared" si="12"/>
        <v>0.24835618804456772</v>
      </c>
      <c r="Z15">
        <f t="shared" si="9"/>
        <v>3.9413730648464025</v>
      </c>
      <c r="AA15">
        <f t="shared" si="13"/>
        <v>1.1413918032055492</v>
      </c>
      <c r="AB15">
        <f t="shared" si="14"/>
        <v>-0.13656391152365055</v>
      </c>
      <c r="AC15">
        <f t="shared" si="15"/>
        <v>1.390298925</v>
      </c>
    </row>
    <row r="16" spans="1:29">
      <c r="A16">
        <v>1967.1</v>
      </c>
      <c r="B16">
        <v>2657.2</v>
      </c>
      <c r="C16">
        <v>30.020322100000001</v>
      </c>
      <c r="D16">
        <v>112.7</v>
      </c>
      <c r="E16">
        <v>496.6</v>
      </c>
      <c r="F16">
        <v>4.8174444000000003</v>
      </c>
      <c r="G16">
        <v>109.64807279999999</v>
      </c>
      <c r="H16">
        <v>29.2877899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309.62823014862073</v>
      </c>
      <c r="N16">
        <f t="shared" si="2"/>
        <v>161.32268494578719</v>
      </c>
      <c r="O16">
        <f t="shared" si="3"/>
        <v>817.54001998646402</v>
      </c>
      <c r="P16">
        <f t="shared" si="4"/>
        <v>468.53193411835082</v>
      </c>
      <c r="Q16">
        <f t="shared" si="7"/>
        <v>0.52955355655990199</v>
      </c>
      <c r="R16">
        <f t="shared" si="8"/>
        <v>-2.4703853455659632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0.1308710628139238</v>
      </c>
      <c r="X16">
        <f t="shared" si="11"/>
        <v>-2.7940151837012763</v>
      </c>
      <c r="Y16">
        <f t="shared" si="12"/>
        <v>0.29927911816650976</v>
      </c>
      <c r="Z16">
        <f t="shared" si="9"/>
        <v>2.7989135190598518</v>
      </c>
      <c r="AA16">
        <f t="shared" si="13"/>
        <v>0.52955355655990199</v>
      </c>
      <c r="AB16">
        <f t="shared" si="14"/>
        <v>0.93951520311852121</v>
      </c>
      <c r="AC16">
        <f t="shared" si="15"/>
        <v>1.2043611000000001</v>
      </c>
    </row>
    <row r="17" spans="1:29">
      <c r="A17">
        <v>1967.2</v>
      </c>
      <c r="B17">
        <v>2669</v>
      </c>
      <c r="C17">
        <v>30.1161484</v>
      </c>
      <c r="D17">
        <v>116.2</v>
      </c>
      <c r="E17">
        <v>506.1</v>
      </c>
      <c r="F17">
        <v>3.9894504999999998</v>
      </c>
      <c r="G17">
        <v>109.0734977</v>
      </c>
      <c r="H17">
        <v>29.7322989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310.83062374637154</v>
      </c>
      <c r="N17">
        <f t="shared" si="2"/>
        <v>163.68848036614941</v>
      </c>
      <c r="O17">
        <f t="shared" si="3"/>
        <v>817.60926282371713</v>
      </c>
      <c r="P17">
        <f t="shared" si="4"/>
        <v>468.21454754703325</v>
      </c>
      <c r="Q17">
        <f t="shared" si="7"/>
        <v>0.31869639275513861</v>
      </c>
      <c r="R17">
        <f t="shared" si="8"/>
        <v>-1.2827559635053079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1.2023935977508131</v>
      </c>
      <c r="X17">
        <f t="shared" si="11"/>
        <v>2.3657954203622182</v>
      </c>
      <c r="Y17">
        <f t="shared" si="12"/>
        <v>6.9242837253113976E-2</v>
      </c>
      <c r="Z17">
        <f t="shared" si="9"/>
        <v>2.4815269477422817</v>
      </c>
      <c r="AA17">
        <f t="shared" si="13"/>
        <v>0.31869639275513861</v>
      </c>
      <c r="AB17">
        <f t="shared" si="14"/>
        <v>1.1876293820606554</v>
      </c>
      <c r="AC17">
        <f t="shared" si="15"/>
        <v>0.99736262499999995</v>
      </c>
    </row>
    <row r="18" spans="1:29">
      <c r="A18">
        <v>1967.3</v>
      </c>
      <c r="B18">
        <v>2699.5</v>
      </c>
      <c r="C18">
        <v>30.394517499999999</v>
      </c>
      <c r="D18">
        <v>118.1</v>
      </c>
      <c r="E18">
        <v>513.5</v>
      </c>
      <c r="F18">
        <v>3.8922826000000001</v>
      </c>
      <c r="G18">
        <v>109.0734977</v>
      </c>
      <c r="H18">
        <v>30.040741700000002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310.87026169402071</v>
      </c>
      <c r="N18">
        <f t="shared" si="2"/>
        <v>163.89843107749107</v>
      </c>
      <c r="O18">
        <f t="shared" si="3"/>
        <v>818.25366839831895</v>
      </c>
      <c r="P18">
        <f t="shared" si="4"/>
        <v>468.68067493466629</v>
      </c>
      <c r="Q18">
        <f t="shared" si="7"/>
        <v>0.92007271642889388</v>
      </c>
      <c r="R18">
        <f t="shared" si="8"/>
        <v>-1.1707729749339144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3.9637947649168837E-2</v>
      </c>
      <c r="X18">
        <f t="shared" si="11"/>
        <v>0.2099507113416621</v>
      </c>
      <c r="Y18">
        <f t="shared" si="12"/>
        <v>0.64440557460181935</v>
      </c>
      <c r="Z18">
        <f t="shared" si="9"/>
        <v>2.9476543353753186</v>
      </c>
      <c r="AA18">
        <f t="shared" si="13"/>
        <v>0.92007271642889388</v>
      </c>
      <c r="AB18">
        <f t="shared" si="14"/>
        <v>0.11198298857139344</v>
      </c>
      <c r="AC18">
        <f t="shared" si="15"/>
        <v>0.97307065000000004</v>
      </c>
    </row>
    <row r="19" spans="1:29">
      <c r="A19">
        <v>1967.4</v>
      </c>
      <c r="B19">
        <v>2715.1</v>
      </c>
      <c r="C19">
        <v>30.764980999999999</v>
      </c>
      <c r="D19">
        <v>123.3</v>
      </c>
      <c r="E19">
        <v>521</v>
      </c>
      <c r="F19">
        <v>4.1738042999999996</v>
      </c>
      <c r="G19">
        <v>108.9777352</v>
      </c>
      <c r="H19">
        <v>30.524039399999999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310.65526235434675</v>
      </c>
      <c r="N19">
        <f t="shared" si="2"/>
        <v>166.54229919603986</v>
      </c>
      <c r="O19">
        <f t="shared" si="3"/>
        <v>818.37637084997073</v>
      </c>
      <c r="P19">
        <f t="shared" si="4"/>
        <v>468.80985872496996</v>
      </c>
      <c r="Q19">
        <f t="shared" si="7"/>
        <v>1.2114815854091943</v>
      </c>
      <c r="R19">
        <f t="shared" si="8"/>
        <v>-0.7862512393214276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-0.21499933967396601</v>
      </c>
      <c r="X19">
        <f t="shared" si="11"/>
        <v>2.6438681185487951</v>
      </c>
      <c r="Y19">
        <f t="shared" si="12"/>
        <v>0.12270245165177585</v>
      </c>
      <c r="Z19">
        <f t="shared" si="9"/>
        <v>3.0768381256789894</v>
      </c>
      <c r="AA19">
        <f t="shared" si="13"/>
        <v>1.2114815854091943</v>
      </c>
      <c r="AB19">
        <f t="shared" si="14"/>
        <v>0.38452173561248681</v>
      </c>
      <c r="AC19">
        <f t="shared" si="15"/>
        <v>1.0434510749999999</v>
      </c>
    </row>
    <row r="20" spans="1:29">
      <c r="A20">
        <v>1968.1</v>
      </c>
      <c r="B20">
        <v>2752.1</v>
      </c>
      <c r="C20">
        <v>31.234330100000001</v>
      </c>
      <c r="D20">
        <v>127.5</v>
      </c>
      <c r="E20">
        <v>539</v>
      </c>
      <c r="F20">
        <v>4.7883516000000004</v>
      </c>
      <c r="G20">
        <v>108.5946852</v>
      </c>
      <c r="H20">
        <v>31.4940067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312.14871728431257</v>
      </c>
      <c r="N20">
        <f t="shared" si="2"/>
        <v>167.98879665326098</v>
      </c>
      <c r="O20">
        <f t="shared" si="3"/>
        <v>819.34089511574211</v>
      </c>
      <c r="P20">
        <f t="shared" si="4"/>
        <v>467.91748887375792</v>
      </c>
      <c r="Q20">
        <f t="shared" si="7"/>
        <v>1.5140751013590785</v>
      </c>
      <c r="R20">
        <f t="shared" si="8"/>
        <v>0.82794506161939074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1.4934549299658215</v>
      </c>
      <c r="X20">
        <f t="shared" si="11"/>
        <v>1.4464974572211133</v>
      </c>
      <c r="Y20">
        <f t="shared" si="12"/>
        <v>0.96452426577138795</v>
      </c>
      <c r="Z20">
        <f t="shared" si="9"/>
        <v>2.1844682744669512</v>
      </c>
      <c r="AA20">
        <f t="shared" si="13"/>
        <v>1.5140751013590785</v>
      </c>
      <c r="AB20">
        <f t="shared" si="14"/>
        <v>1.6141963009408182</v>
      </c>
      <c r="AC20">
        <f t="shared" si="15"/>
        <v>1.1970879000000001</v>
      </c>
    </row>
    <row r="21" spans="1:29">
      <c r="A21">
        <v>1968.2</v>
      </c>
      <c r="B21">
        <v>2796.9</v>
      </c>
      <c r="C21">
        <v>31.595695200000002</v>
      </c>
      <c r="D21">
        <v>128</v>
      </c>
      <c r="E21">
        <v>552.6</v>
      </c>
      <c r="F21">
        <v>5.9814286000000001</v>
      </c>
      <c r="G21">
        <v>108.5946852</v>
      </c>
      <c r="H21">
        <v>31.986593599999999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313.15161099309552</v>
      </c>
      <c r="N21">
        <f t="shared" si="2"/>
        <v>166.89119613612564</v>
      </c>
      <c r="O21">
        <f t="shared" si="3"/>
        <v>820.61695208773062</v>
      </c>
      <c r="P21">
        <f t="shared" si="4"/>
        <v>468.70072167794399</v>
      </c>
      <c r="Q21">
        <f t="shared" si="7"/>
        <v>1.1503069843973428</v>
      </c>
      <c r="R21">
        <f t="shared" si="8"/>
        <v>1.2295981550747119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1.002893708782949</v>
      </c>
      <c r="X21">
        <f t="shared" si="11"/>
        <v>-1.0976005171353336</v>
      </c>
      <c r="Y21">
        <f t="shared" si="12"/>
        <v>1.2760569719885098</v>
      </c>
      <c r="Z21">
        <f t="shared" si="9"/>
        <v>2.9677010786530218</v>
      </c>
      <c r="AA21">
        <f t="shared" si="13"/>
        <v>1.1503069843973428</v>
      </c>
      <c r="AB21">
        <f t="shared" si="14"/>
        <v>0.40165309345532119</v>
      </c>
      <c r="AC21">
        <f t="shared" si="15"/>
        <v>1.49535715</v>
      </c>
    </row>
    <row r="22" spans="1:29">
      <c r="A22">
        <v>1968.3</v>
      </c>
      <c r="B22">
        <v>2816.8</v>
      </c>
      <c r="C22">
        <v>31.9618006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32.4658278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314.39367515284545</v>
      </c>
      <c r="N22">
        <f t="shared" si="2"/>
        <v>167.4191923855555</v>
      </c>
      <c r="O22">
        <f t="shared" si="3"/>
        <v>820.91855295512721</v>
      </c>
      <c r="P22">
        <f t="shared" si="4"/>
        <v>468.66773086022573</v>
      </c>
      <c r="Q22">
        <f t="shared" si="7"/>
        <v>1.152057502014064</v>
      </c>
      <c r="R22">
        <f t="shared" si="8"/>
        <v>1.5646625379187855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1.2420641597499298</v>
      </c>
      <c r="X22">
        <f t="shared" si="11"/>
        <v>0.52799624942986156</v>
      </c>
      <c r="Y22">
        <f t="shared" si="12"/>
        <v>0.30160086739658709</v>
      </c>
      <c r="Z22">
        <f t="shared" si="9"/>
        <v>2.9347102609347644</v>
      </c>
      <c r="AA22">
        <f t="shared" si="13"/>
        <v>1.152057502014064</v>
      </c>
      <c r="AB22">
        <f t="shared" si="14"/>
        <v>0.33506438284407358</v>
      </c>
      <c r="AC22">
        <f t="shared" si="15"/>
        <v>1.4862771749999999</v>
      </c>
    </row>
    <row r="23" spans="1:29">
      <c r="A23">
        <v>1968.4</v>
      </c>
      <c r="B23">
        <v>2821.7</v>
      </c>
      <c r="C23">
        <v>32.381188600000002</v>
      </c>
      <c r="D23">
        <v>137</v>
      </c>
      <c r="E23">
        <v>576.6</v>
      </c>
      <c r="F23">
        <v>5.9177173999999999</v>
      </c>
      <c r="G23">
        <v>108.2116351</v>
      </c>
      <c r="H23">
        <v>33.241408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314.06474969279782</v>
      </c>
      <c r="N23">
        <f t="shared" si="2"/>
        <v>170.34796375518016</v>
      </c>
      <c r="O23">
        <f t="shared" si="3"/>
        <v>820.6171186322232</v>
      </c>
      <c r="P23">
        <f t="shared" si="4"/>
        <v>468.18455122891027</v>
      </c>
      <c r="Q23">
        <f t="shared" si="7"/>
        <v>1.3036196935071309</v>
      </c>
      <c r="R23">
        <f t="shared" si="8"/>
        <v>2.6218672274117436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-0.32892546004762835</v>
      </c>
      <c r="X23">
        <f t="shared" si="11"/>
        <v>2.9287713696246556</v>
      </c>
      <c r="Y23">
        <f t="shared" si="12"/>
        <v>-0.30143432290401506</v>
      </c>
      <c r="Z23">
        <f t="shared" si="9"/>
        <v>2.4515306296192989</v>
      </c>
      <c r="AA23">
        <f t="shared" si="13"/>
        <v>1.3036196935071309</v>
      </c>
      <c r="AB23">
        <f t="shared" si="14"/>
        <v>1.0572046894929581</v>
      </c>
      <c r="AC23">
        <f t="shared" si="15"/>
        <v>1.47942935</v>
      </c>
    </row>
    <row r="24" spans="1:29">
      <c r="A24">
        <v>1969.1</v>
      </c>
      <c r="B24">
        <v>2864.6</v>
      </c>
      <c r="C24">
        <v>32.720100500000001</v>
      </c>
      <c r="D24">
        <v>142.69999999999999</v>
      </c>
      <c r="E24">
        <v>587.9</v>
      </c>
      <c r="F24">
        <v>6.5652222</v>
      </c>
      <c r="G24">
        <v>108.3073977</v>
      </c>
      <c r="H24">
        <v>33.690860499999999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314.51684282134323</v>
      </c>
      <c r="N24">
        <f t="shared" si="2"/>
        <v>172.93560872880136</v>
      </c>
      <c r="O24">
        <f t="shared" si="3"/>
        <v>821.678514939671</v>
      </c>
      <c r="P24">
        <f t="shared" si="4"/>
        <v>468.69448101536102</v>
      </c>
      <c r="Q24">
        <f t="shared" si="7"/>
        <v>1.0411927825600626</v>
      </c>
      <c r="R24">
        <f t="shared" si="8"/>
        <v>2.9237015550325793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0.45209312854541395</v>
      </c>
      <c r="X24">
        <f t="shared" si="11"/>
        <v>2.5876449736211953</v>
      </c>
      <c r="Y24">
        <f t="shared" si="12"/>
        <v>1.0613963074478079</v>
      </c>
      <c r="Z24">
        <f t="shared" si="9"/>
        <v>2.9614604160700537</v>
      </c>
      <c r="AA24">
        <f t="shared" si="13"/>
        <v>1.0411927825600626</v>
      </c>
      <c r="AB24">
        <f t="shared" si="14"/>
        <v>0.30183432762083573</v>
      </c>
      <c r="AC24">
        <f t="shared" si="15"/>
        <v>1.64130555</v>
      </c>
    </row>
    <row r="25" spans="1:29">
      <c r="A25">
        <v>1969.2</v>
      </c>
      <c r="B25">
        <v>2867.8</v>
      </c>
      <c r="C25">
        <v>33.164795300000002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34.145410900000002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314.54688969251998</v>
      </c>
      <c r="N25">
        <f t="shared" si="2"/>
        <v>172.63958518787882</v>
      </c>
      <c r="O25">
        <f t="shared" si="3"/>
        <v>821.38317669971264</v>
      </c>
      <c r="P25">
        <f t="shared" si="4"/>
        <v>468.85435597280116</v>
      </c>
      <c r="Q25">
        <f t="shared" si="7"/>
        <v>1.3499347543293987</v>
      </c>
      <c r="R25">
        <f t="shared" si="8"/>
        <v>2.9139265524392437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3.0046871176750756E-2</v>
      </c>
      <c r="X25">
        <f t="shared" si="11"/>
        <v>-0.29602354092253336</v>
      </c>
      <c r="Y25">
        <f t="shared" si="12"/>
        <v>-0.29533823995836883</v>
      </c>
      <c r="Z25">
        <f t="shared" si="9"/>
        <v>3.1213353735101919</v>
      </c>
      <c r="AA25">
        <f t="shared" si="13"/>
        <v>1.3499347543293987</v>
      </c>
      <c r="AB25">
        <f t="shared" si="14"/>
        <v>-9.7750025933356355E-3</v>
      </c>
      <c r="AC25">
        <f t="shared" si="15"/>
        <v>2.0826099</v>
      </c>
    </row>
    <row r="26" spans="1:29">
      <c r="A26">
        <v>1969.3</v>
      </c>
      <c r="B26">
        <v>2884.5</v>
      </c>
      <c r="C26">
        <v>33.652279399999998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34.760610499999999</v>
      </c>
      <c r="I26">
        <v>78153</v>
      </c>
      <c r="J26">
        <v>134595</v>
      </c>
      <c r="K26">
        <f t="shared" si="0"/>
        <v>78.51153601449235</v>
      </c>
      <c r="M26">
        <f t="shared" si="1"/>
        <v>314.28399520763787</v>
      </c>
      <c r="N26">
        <f t="shared" si="2"/>
        <v>173.14090198936051</v>
      </c>
      <c r="O26">
        <f t="shared" si="3"/>
        <v>821.53594167276515</v>
      </c>
      <c r="P26">
        <f t="shared" si="4"/>
        <v>469.13014057860096</v>
      </c>
      <c r="Q26">
        <f t="shared" si="7"/>
        <v>1.4591861491971629</v>
      </c>
      <c r="R26">
        <f t="shared" si="8"/>
        <v>3.2404071253110325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-0.26289448488211065</v>
      </c>
      <c r="X26">
        <f t="shared" si="11"/>
        <v>0.50131680148169266</v>
      </c>
      <c r="Y26">
        <f t="shared" si="12"/>
        <v>0.15276497305251269</v>
      </c>
      <c r="Z26">
        <f t="shared" si="9"/>
        <v>3.3971199793099913</v>
      </c>
      <c r="AA26">
        <f t="shared" si="13"/>
        <v>1.4591861491971629</v>
      </c>
      <c r="AB26">
        <f t="shared" si="14"/>
        <v>0.32648057287178878</v>
      </c>
      <c r="AC26">
        <f t="shared" si="15"/>
        <v>2.245380425</v>
      </c>
    </row>
    <row r="27" spans="1:29">
      <c r="A27">
        <v>1969.4</v>
      </c>
      <c r="B27">
        <v>2875.1</v>
      </c>
      <c r="C27">
        <v>34.044033300000002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35.381680500000002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314.54872550224889</v>
      </c>
      <c r="N27">
        <f t="shared" si="2"/>
        <v>170.07433242990297</v>
      </c>
      <c r="O27">
        <f t="shared" si="3"/>
        <v>820.72652959787627</v>
      </c>
      <c r="P27">
        <f t="shared" si="4"/>
        <v>468.83178218891521</v>
      </c>
      <c r="Q27">
        <f t="shared" si="7"/>
        <v>1.1573991479177581</v>
      </c>
      <c r="R27">
        <f t="shared" si="8"/>
        <v>3.8539402430224183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0.26473029461101305</v>
      </c>
      <c r="X27">
        <f t="shared" si="11"/>
        <v>-3.0665695594575482</v>
      </c>
      <c r="Y27">
        <f t="shared" si="12"/>
        <v>-0.80941207488888267</v>
      </c>
      <c r="Z27">
        <f t="shared" si="9"/>
        <v>3.098761589624246</v>
      </c>
      <c r="AA27">
        <f t="shared" si="13"/>
        <v>1.1573991479177581</v>
      </c>
      <c r="AB27">
        <f t="shared" si="14"/>
        <v>0.61353311771138586</v>
      </c>
      <c r="AC27">
        <f t="shared" si="15"/>
        <v>2.2352445749999998</v>
      </c>
    </row>
    <row r="28" spans="1:29">
      <c r="A28">
        <v>1970.1</v>
      </c>
      <c r="B28">
        <v>2867.8</v>
      </c>
      <c r="C28">
        <v>34.5107748</v>
      </c>
      <c r="D28">
        <v>146.5</v>
      </c>
      <c r="E28">
        <v>631</v>
      </c>
      <c r="F28">
        <v>8.5597778000000009</v>
      </c>
      <c r="G28">
        <v>107.34977259999999</v>
      </c>
      <c r="H28">
        <v>36.164273000000001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314.42723874749248</v>
      </c>
      <c r="N28">
        <f t="shared" si="2"/>
        <v>168.39919533908335</v>
      </c>
      <c r="O28">
        <f t="shared" si="3"/>
        <v>819.9538577535875</v>
      </c>
      <c r="P28">
        <f t="shared" si="4"/>
        <v>468.04008477539645</v>
      </c>
      <c r="Q28">
        <f t="shared" si="7"/>
        <v>1.3616804561060654</v>
      </c>
      <c r="R28">
        <f t="shared" si="8"/>
        <v>4.6800109469102162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-0.12148675475640403</v>
      </c>
      <c r="X28">
        <f t="shared" si="11"/>
        <v>-1.6751370908196179</v>
      </c>
      <c r="Y28">
        <f t="shared" si="12"/>
        <v>-0.7726718442887659</v>
      </c>
      <c r="Z28">
        <f t="shared" si="9"/>
        <v>2.3070641761054844</v>
      </c>
      <c r="AA28">
        <f t="shared" si="13"/>
        <v>1.3616804561060654</v>
      </c>
      <c r="AB28">
        <f t="shared" si="14"/>
        <v>0.82607070388779791</v>
      </c>
      <c r="AC28">
        <f t="shared" si="15"/>
        <v>2.1399444500000002</v>
      </c>
    </row>
    <row r="29" spans="1:29">
      <c r="A29">
        <v>1970.2</v>
      </c>
      <c r="B29">
        <v>2859.5</v>
      </c>
      <c r="C29">
        <v>35.104039200000003</v>
      </c>
      <c r="D29">
        <v>146.5</v>
      </c>
      <c r="E29">
        <v>641.1</v>
      </c>
      <c r="F29">
        <v>7.8806592999999996</v>
      </c>
      <c r="G29">
        <v>106.7751975</v>
      </c>
      <c r="H29">
        <v>36.638590499999999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313.77740435826456</v>
      </c>
      <c r="N29">
        <f t="shared" si="2"/>
        <v>166.16140210465556</v>
      </c>
      <c r="O29">
        <f t="shared" si="3"/>
        <v>819.130685671886</v>
      </c>
      <c r="P29">
        <f t="shared" si="4"/>
        <v>466.78627704247759</v>
      </c>
      <c r="Q29">
        <f t="shared" si="7"/>
        <v>1.704461245283035</v>
      </c>
      <c r="R29">
        <f t="shared" si="8"/>
        <v>4.2785869405464032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-0.64983438922791947</v>
      </c>
      <c r="X29">
        <f t="shared" si="11"/>
        <v>-2.2377932344277838</v>
      </c>
      <c r="Y29">
        <f t="shared" si="12"/>
        <v>-0.82317208170150025</v>
      </c>
      <c r="Z29">
        <f t="shared" si="9"/>
        <v>1.0532564431866263</v>
      </c>
      <c r="AA29">
        <f t="shared" si="13"/>
        <v>1.704461245283035</v>
      </c>
      <c r="AB29">
        <f t="shared" si="14"/>
        <v>-0.40142400636381304</v>
      </c>
      <c r="AC29">
        <f t="shared" si="15"/>
        <v>1.9701648249999999</v>
      </c>
    </row>
    <row r="30" spans="1:29">
      <c r="A30">
        <v>1970.3</v>
      </c>
      <c r="B30">
        <v>2895</v>
      </c>
      <c r="C30">
        <v>35.329879099999999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37.425703300000002</v>
      </c>
      <c r="I30">
        <v>78616</v>
      </c>
      <c r="J30">
        <v>137456</v>
      </c>
      <c r="K30">
        <f t="shared" si="0"/>
        <v>78.976660081063173</v>
      </c>
      <c r="M30">
        <f t="shared" si="1"/>
        <v>314.48324602731594</v>
      </c>
      <c r="N30">
        <f t="shared" si="2"/>
        <v>166.37480594925415</v>
      </c>
      <c r="O30">
        <f t="shared" si="3"/>
        <v>819.79593565602306</v>
      </c>
      <c r="P30">
        <f t="shared" si="4"/>
        <v>465.83329198609545</v>
      </c>
      <c r="Q30">
        <f t="shared" si="7"/>
        <v>0.64128385701973967</v>
      </c>
      <c r="R30">
        <f t="shared" si="8"/>
        <v>5.7628683036035735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0.7058416690513809</v>
      </c>
      <c r="X30">
        <f t="shared" si="11"/>
        <v>0.21340384459858797</v>
      </c>
      <c r="Y30">
        <f t="shared" si="12"/>
        <v>0.66524998413706271</v>
      </c>
      <c r="Z30">
        <f t="shared" si="9"/>
        <v>0.10027138680447933</v>
      </c>
      <c r="AA30">
        <f t="shared" si="13"/>
        <v>0.64128385701973967</v>
      </c>
      <c r="AB30">
        <f t="shared" si="14"/>
        <v>1.4842813630571703</v>
      </c>
      <c r="AC30">
        <f t="shared" si="15"/>
        <v>1.676956525</v>
      </c>
    </row>
    <row r="31" spans="1:29">
      <c r="A31">
        <v>1970.4</v>
      </c>
      <c r="B31">
        <v>2873.3</v>
      </c>
      <c r="C31">
        <v>35.721992100000001</v>
      </c>
      <c r="D31">
        <v>150.6</v>
      </c>
      <c r="E31">
        <v>660.3</v>
      </c>
      <c r="F31">
        <v>5.5663042999999996</v>
      </c>
      <c r="G31">
        <v>106.0090974</v>
      </c>
      <c r="H31">
        <v>37.7493458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313.83122038887245</v>
      </c>
      <c r="N31">
        <f t="shared" si="2"/>
        <v>166.02452420539919</v>
      </c>
      <c r="O31">
        <f t="shared" si="3"/>
        <v>818.46009250124985</v>
      </c>
      <c r="P31">
        <f t="shared" si="4"/>
        <v>464.92349293674454</v>
      </c>
      <c r="Q31">
        <f t="shared" si="7"/>
        <v>1.1037484985782959</v>
      </c>
      <c r="R31">
        <f t="shared" si="8"/>
        <v>5.5201621413510278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-0.65202563844349015</v>
      </c>
      <c r="X31">
        <f t="shared" si="11"/>
        <v>-0.35028174385496413</v>
      </c>
      <c r="Y31">
        <f t="shared" si="12"/>
        <v>-1.3358431547732152</v>
      </c>
      <c r="Z31">
        <f t="shared" si="9"/>
        <v>-0.80952766254642938</v>
      </c>
      <c r="AA31">
        <f t="shared" si="13"/>
        <v>1.1037484985782959</v>
      </c>
      <c r="AB31">
        <f t="shared" si="14"/>
        <v>-0.24270616225254571</v>
      </c>
      <c r="AC31">
        <f t="shared" si="15"/>
        <v>1.3915760749999999</v>
      </c>
    </row>
    <row r="32" spans="1:29">
      <c r="A32">
        <v>1971.1</v>
      </c>
      <c r="B32">
        <v>2939.9</v>
      </c>
      <c r="C32">
        <v>36.388992799999997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314.30447789003358</v>
      </c>
      <c r="N32">
        <f t="shared" si="2"/>
        <v>167.65114970188668</v>
      </c>
      <c r="O32">
        <f t="shared" si="3"/>
        <v>820.19375685588966</v>
      </c>
      <c r="P32">
        <f t="shared" si="4"/>
        <v>464.46019539541385</v>
      </c>
      <c r="Q32">
        <f t="shared" si="7"/>
        <v>1.8499808977492749</v>
      </c>
      <c r="R32">
        <f t="shared" si="8"/>
        <v>5.747054163613714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0.47325750116112886</v>
      </c>
      <c r="X32">
        <f t="shared" si="11"/>
        <v>1.6266254964874918</v>
      </c>
      <c r="Y32">
        <f t="shared" si="12"/>
        <v>1.7336643546398136</v>
      </c>
      <c r="Z32">
        <f t="shared" si="9"/>
        <v>-1.2728252038771188</v>
      </c>
      <c r="AA32">
        <f t="shared" si="13"/>
        <v>1.8499808977492749</v>
      </c>
      <c r="AB32">
        <f t="shared" si="14"/>
        <v>0.22689202226268623</v>
      </c>
      <c r="AC32">
        <f t="shared" si="15"/>
        <v>0.96530554999999996</v>
      </c>
    </row>
    <row r="33" spans="1:29">
      <c r="A33">
        <v>1971.2</v>
      </c>
      <c r="B33">
        <v>2944.2</v>
      </c>
      <c r="C33">
        <v>36.9608043</v>
      </c>
      <c r="D33">
        <v>165.7</v>
      </c>
      <c r="E33">
        <v>693.6</v>
      </c>
      <c r="F33">
        <v>4.5640659000000001</v>
      </c>
      <c r="G33">
        <v>106.0090974</v>
      </c>
      <c r="H33">
        <v>39.169007399999998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314.21519219205726</v>
      </c>
      <c r="N33">
        <f t="shared" si="2"/>
        <v>171.04354208867574</v>
      </c>
      <c r="O33">
        <f t="shared" si="3"/>
        <v>819.77069166784963</v>
      </c>
      <c r="P33">
        <f t="shared" si="4"/>
        <v>464.20004187529508</v>
      </c>
      <c r="Q33">
        <f t="shared" si="7"/>
        <v>1.5591674592815539</v>
      </c>
      <c r="R33">
        <f t="shared" si="8"/>
        <v>5.8027798634253518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-8.9285697976322353E-2</v>
      </c>
      <c r="X33">
        <f t="shared" si="11"/>
        <v>3.3923923867890551</v>
      </c>
      <c r="Y33">
        <f t="shared" si="12"/>
        <v>-0.42306518804002735</v>
      </c>
      <c r="Z33">
        <f t="shared" si="9"/>
        <v>-1.5329787239958819</v>
      </c>
      <c r="AA33">
        <f t="shared" si="13"/>
        <v>1.5591674592815539</v>
      </c>
      <c r="AB33">
        <f t="shared" si="14"/>
        <v>5.5725699811637774E-2</v>
      </c>
      <c r="AC33">
        <f t="shared" si="15"/>
        <v>1.141016475</v>
      </c>
    </row>
    <row r="34" spans="1:29">
      <c r="A34">
        <v>1971.3</v>
      </c>
      <c r="B34">
        <v>2962.3</v>
      </c>
      <c r="C34">
        <v>37.416871999999998</v>
      </c>
      <c r="D34">
        <v>170.7</v>
      </c>
      <c r="E34">
        <v>706</v>
      </c>
      <c r="F34">
        <v>5.4725000000000001</v>
      </c>
      <c r="G34">
        <v>105.5302849</v>
      </c>
      <c r="H34">
        <v>39.786302599999999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314.20783987206272</v>
      </c>
      <c r="N34">
        <f t="shared" si="2"/>
        <v>172.23707910277798</v>
      </c>
      <c r="O34">
        <f t="shared" si="3"/>
        <v>819.83061595330628</v>
      </c>
      <c r="P34">
        <f t="shared" si="4"/>
        <v>463.88851759267311</v>
      </c>
      <c r="Q34">
        <f t="shared" si="7"/>
        <v>1.2263717789408455</v>
      </c>
      <c r="R34">
        <f t="shared" si="8"/>
        <v>6.1400971586553323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-7.3523199945384476E-3</v>
      </c>
      <c r="X34">
        <f t="shared" si="11"/>
        <v>1.1935370141022474</v>
      </c>
      <c r="Y34">
        <f t="shared" si="12"/>
        <v>5.9924285456645521E-2</v>
      </c>
      <c r="Z34">
        <f t="shared" si="9"/>
        <v>-1.844503006617856</v>
      </c>
      <c r="AA34">
        <f t="shared" si="13"/>
        <v>1.2263717789408455</v>
      </c>
      <c r="AB34">
        <f t="shared" si="14"/>
        <v>0.33731729522998055</v>
      </c>
      <c r="AC34">
        <f t="shared" si="15"/>
        <v>1.368125</v>
      </c>
    </row>
    <row r="35" spans="1:29">
      <c r="A35">
        <v>1971.4</v>
      </c>
      <c r="B35">
        <v>2977.3</v>
      </c>
      <c r="C35">
        <v>37.695227199999998</v>
      </c>
      <c r="D35">
        <v>176.8</v>
      </c>
      <c r="E35">
        <v>722.1</v>
      </c>
      <c r="F35">
        <v>4.7482609</v>
      </c>
      <c r="G35">
        <v>106.20062249999999</v>
      </c>
      <c r="H35">
        <v>40.081963600000002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315.15484386496746</v>
      </c>
      <c r="N35">
        <f t="shared" si="2"/>
        <v>174.4403955396082</v>
      </c>
      <c r="O35">
        <f t="shared" si="3"/>
        <v>819.76904206910342</v>
      </c>
      <c r="P35">
        <f t="shared" si="4"/>
        <v>464.85360930310753</v>
      </c>
      <c r="Q35">
        <f t="shared" si="7"/>
        <v>0.74117612803266053</v>
      </c>
      <c r="R35">
        <f t="shared" si="8"/>
        <v>6.1392960622428046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0.94700399290474024</v>
      </c>
      <c r="X35">
        <f t="shared" si="11"/>
        <v>2.2033164368302209</v>
      </c>
      <c r="Y35">
        <f t="shared" si="12"/>
        <v>-6.1573884202857698E-2</v>
      </c>
      <c r="Z35">
        <f t="shared" si="9"/>
        <v>-0.87941129618343439</v>
      </c>
      <c r="AA35">
        <f t="shared" si="13"/>
        <v>0.74117612803266053</v>
      </c>
      <c r="AB35">
        <f t="shared" si="14"/>
        <v>-8.0109641252779085E-4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40.987544900000003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1.3863303035676608</v>
      </c>
      <c r="R36">
        <f t="shared" si="8"/>
        <v>6.9871447620342089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-0.17358014806097799</v>
      </c>
      <c r="X36">
        <f t="shared" si="11"/>
        <v>3.20177254890001</v>
      </c>
      <c r="Y36">
        <f t="shared" si="12"/>
        <v>0.86747280159306683</v>
      </c>
      <c r="Z36">
        <f t="shared" si="9"/>
        <v>-0.7872951717861838</v>
      </c>
      <c r="AA36">
        <f t="shared" si="13"/>
        <v>1.3863303035676608</v>
      </c>
      <c r="AB36">
        <f t="shared" si="14"/>
        <v>0.84784869979140431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41.588921599999999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7.4685692957242935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-0.41114303049408818</v>
      </c>
      <c r="AA37">
        <f t="shared" si="13"/>
        <v>0.97513411457203791</v>
      </c>
      <c r="AB37">
        <f t="shared" si="14"/>
        <v>0.48142453369008464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42.042101799999998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7.6227769744534077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-0.42128504616096052</v>
      </c>
      <c r="AA38">
        <f t="shared" si="13"/>
        <v>0.92956391056452192</v>
      </c>
      <c r="AB38">
        <f t="shared" si="14"/>
        <v>0.15420767872911423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42.968128700000001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8.2184754406364089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-0.14211623644530391</v>
      </c>
      <c r="AA39">
        <f t="shared" si="13"/>
        <v>1.583012318746714</v>
      </c>
      <c r="AB39">
        <f t="shared" si="14"/>
        <v>0.59569846618300115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44.212391199999999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9.7761608596595497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0.3497336467810328</v>
      </c>
      <c r="AA40">
        <f t="shared" si="13"/>
        <v>1.2969591644864658</v>
      </c>
      <c r="AB40">
        <f t="shared" si="14"/>
        <v>1.5576854190231408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44.8404734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9.3440051265658859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1.1471697861076677</v>
      </c>
      <c r="AA41">
        <f t="shared" si="13"/>
        <v>1.8427619331028766</v>
      </c>
      <c r="AB41">
        <f t="shared" si="14"/>
        <v>-0.43215573309366384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45.783526999999999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9.5491975027649669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0.98761422918141761</v>
      </c>
      <c r="AA42">
        <f t="shared" si="13"/>
        <v>1.8761274485260586</v>
      </c>
      <c r="AB42">
        <f t="shared" si="14"/>
        <v>0.20519237619908104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46.731705400000003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9.2537623829494251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1.3570318451854178</v>
      </c>
      <c r="AA43">
        <f t="shared" si="13"/>
        <v>2.3452848068295564</v>
      </c>
      <c r="AB43">
        <f t="shared" si="14"/>
        <v>-0.29543511981554182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47.840700900000002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10.002190418911582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1.0302251009543397</v>
      </c>
      <c r="AA44">
        <f t="shared" si="13"/>
        <v>1.5969629291630725</v>
      </c>
      <c r="AB44">
        <f t="shared" si="14"/>
        <v>0.74842803596215646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49.2436984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10.818070143747892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0.20994424978954385</v>
      </c>
      <c r="AA45">
        <f t="shared" si="13"/>
        <v>2.0745850459452257</v>
      </c>
      <c r="AB45">
        <f t="shared" si="14"/>
        <v>0.81587972483631077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50.6279094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10.617374130266954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-8.4033821908633399E-3</v>
      </c>
      <c r="AA46">
        <f t="shared" si="13"/>
        <v>2.9728545377225872</v>
      </c>
      <c r="AB46">
        <f t="shared" si="14"/>
        <v>-0.20069601348093791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51.835787699999997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10.561757253660847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-1.9896407607918718</v>
      </c>
      <c r="AA47">
        <f t="shared" si="13"/>
        <v>2.4133968316596128</v>
      </c>
      <c r="AB47">
        <f t="shared" si="14"/>
        <v>-5.5616876606107368E-2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53.3307699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10.552384330299335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-4.7380327601525778</v>
      </c>
      <c r="AA48">
        <f t="shared" si="13"/>
        <v>2.8526397313651271</v>
      </c>
      <c r="AB48">
        <f t="shared" si="14"/>
        <v>-9.3729233615125196E-3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54.372336900000001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11.122277412226847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-5.2401493467493196</v>
      </c>
      <c r="AA49">
        <f t="shared" si="13"/>
        <v>1.3643119802870221</v>
      </c>
      <c r="AB49">
        <f t="shared" si="14"/>
        <v>0.56989308192751231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55.2725717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10.676746509962234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-4.408572435722931</v>
      </c>
      <c r="AA50">
        <f t="shared" si="13"/>
        <v>2.0876591890590008</v>
      </c>
      <c r="AB50">
        <f t="shared" si="14"/>
        <v>-0.445530902264613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56.187730999999999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10.63718109723051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-4.1132036079322916</v>
      </c>
      <c r="AA51">
        <f t="shared" si="13"/>
        <v>1.6817283059733013</v>
      </c>
      <c r="AB51">
        <f t="shared" si="14"/>
        <v>-3.9565412731723981E-2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57.583239399999997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11.797530322211417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-3.2257984454571442</v>
      </c>
      <c r="AA52">
        <f t="shared" si="13"/>
        <v>1.2929627011391835</v>
      </c>
      <c r="AB52">
        <f t="shared" si="14"/>
        <v>1.1603492249809069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58.8277705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12.656264655761658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-2.8323012320552721</v>
      </c>
      <c r="AA53">
        <f t="shared" si="13"/>
        <v>1.2795144772152409</v>
      </c>
      <c r="AB53">
        <f t="shared" si="14"/>
        <v>0.85873433355024176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60.231265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13.463572463513461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-2.9478226079826868</v>
      </c>
      <c r="AA54">
        <f t="shared" si="13"/>
        <v>1.5504460753120062</v>
      </c>
      <c r="AB54">
        <f t="shared" si="14"/>
        <v>0.807307807751803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61.329587799999999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13.555294222474162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-3.1202786369146907</v>
      </c>
      <c r="AA55">
        <f t="shared" si="13"/>
        <v>1.7153611350665492</v>
      </c>
      <c r="AB55">
        <f t="shared" si="14"/>
        <v>9.1721758960700228E-2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62.432652500000003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13.985919733723042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-2.7729644401303517</v>
      </c>
      <c r="AA56">
        <f t="shared" si="13"/>
        <v>1.3519762046828916</v>
      </c>
      <c r="AB56">
        <f t="shared" si="14"/>
        <v>0.4306255112488806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63.678614400000001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13.924358619185545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-1.6257233447145154</v>
      </c>
      <c r="AA57">
        <f t="shared" si="13"/>
        <v>2.0375977893629473</v>
      </c>
      <c r="AB57">
        <f t="shared" si="14"/>
        <v>-6.1561114537497019E-2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64.911438399999994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14.098217586384489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-1.394661815436109</v>
      </c>
      <c r="AA58">
        <f t="shared" si="13"/>
        <v>1.74364825361552</v>
      </c>
      <c r="AB58">
        <f t="shared" si="14"/>
        <v>0.17385896719894411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66.129949199999999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14.195492476393945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-0.7021690517569823</v>
      </c>
      <c r="AA59">
        <f t="shared" si="13"/>
        <v>1.7625129888724647</v>
      </c>
      <c r="AB59">
        <f t="shared" si="14"/>
        <v>9.7274890009455106E-2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67.952227899999997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15.502845660041562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-0.90531414490209272</v>
      </c>
      <c r="AA60">
        <f t="shared" si="13"/>
        <v>1.4109662064422595</v>
      </c>
      <c r="AB60">
        <f t="shared" si="14"/>
        <v>1.3073531836476171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69.169079600000003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14.685100802409742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0.75477483146295299</v>
      </c>
      <c r="AA61">
        <f t="shared" si="13"/>
        <v>2.5926457350304886</v>
      </c>
      <c r="AB61">
        <f t="shared" si="14"/>
        <v>-0.81774485763181914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70.555990699999995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14.729667633523876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0.60357694255782235</v>
      </c>
      <c r="AA62">
        <f t="shared" si="13"/>
        <v>1.9406984450606291</v>
      </c>
      <c r="AB62">
        <f t="shared" si="14"/>
        <v>4.456683111413362E-2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72.269157100000001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14.957940961910843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1.1716848956764352</v>
      </c>
      <c r="AA63">
        <f t="shared" si="13"/>
        <v>2.1708119796558933</v>
      </c>
      <c r="AB63">
        <f t="shared" si="14"/>
        <v>0.22827332838696712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74.155526300000005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15.579468776879493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1.315633901256092</v>
      </c>
      <c r="AA64">
        <f t="shared" si="13"/>
        <v>1.9551874295800309</v>
      </c>
      <c r="AB64">
        <f t="shared" si="14"/>
        <v>0.62152781496864939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75.720664099999993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15.530778366791962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0.64142567963222064</v>
      </c>
      <c r="AA65">
        <f t="shared" si="13"/>
        <v>2.1373406408745845</v>
      </c>
      <c r="AB65">
        <f t="shared" si="14"/>
        <v>-4.8690410087530722E-2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77.427711599999995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15.557979883184538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1.1439315994280719</v>
      </c>
      <c r="AA66">
        <f t="shared" si="13"/>
        <v>2.202163558888568</v>
      </c>
      <c r="AB66">
        <f t="shared" si="14"/>
        <v>2.7201516392576508E-2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79.430137999999999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16.121931820462063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0.94750985951174016</v>
      </c>
      <c r="AA67">
        <f t="shared" si="13"/>
        <v>1.9893601123954063</v>
      </c>
      <c r="AB67">
        <f t="shared" si="14"/>
        <v>0.56395193727752435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81.571545700000001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16.478659428029047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0.27888525044073731</v>
      </c>
      <c r="AA68">
        <f t="shared" si="13"/>
        <v>2.3035352403567075</v>
      </c>
      <c r="AB68">
        <f t="shared" si="14"/>
        <v>0.35672760756698452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83.863245500000005</v>
      </c>
      <c r="I69">
        <v>98953.333333300005</v>
      </c>
      <c r="J69">
        <v>167415.66666670001</v>
      </c>
      <c r="K69">
        <f t="shared" ref="K69:K119" si="18">I69/I$78*100</f>
        <v>99.407293306097642</v>
      </c>
      <c r="M69">
        <f t="shared" ref="M69:M119" si="19">LN((E69/C69)/T69)*100</f>
        <v>321.09845829388451</v>
      </c>
      <c r="N69">
        <f t="shared" ref="N69:N116" si="20">LN((D69/C69)/T69)*100</f>
        <v>188.73794183134009</v>
      </c>
      <c r="O69">
        <f t="shared" ref="O69:O116" si="21">LN(B69/T69)*100</f>
        <v>825.49034113095274</v>
      </c>
      <c r="P69">
        <f t="shared" ref="P69:P116" si="22">LN(((K69*G69)/100)/T69)*100</f>
        <v>463.9510417646992</v>
      </c>
      <c r="Q69">
        <f t="shared" si="7"/>
        <v>2.3626342371536846</v>
      </c>
      <c r="R69">
        <f t="shared" si="8"/>
        <v>16.886719780800455</v>
      </c>
      <c r="S69">
        <f t="shared" ref="S69:S116" si="23">F69/4</f>
        <v>3.1669780250000001</v>
      </c>
      <c r="T69">
        <f t="shared" ref="T69:T119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-1.7819788345917686</v>
      </c>
      <c r="AA69">
        <f t="shared" si="13"/>
        <v>2.3626342371536846</v>
      </c>
      <c r="AB69">
        <f t="shared" si="14"/>
        <v>0.40806035277140751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85.995384200000004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6" si="25">LN(C70/C69)*100</f>
        <v>2.2716621385101594</v>
      </c>
      <c r="R70">
        <f t="shared" ref="R70:R116" si="26">LN(H70/C70)*100</f>
        <v>17.125675674214552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-2.3460087046016724</v>
      </c>
      <c r="AA70">
        <f t="shared" si="13"/>
        <v>2.2716621385101594</v>
      </c>
      <c r="AB70">
        <f t="shared" si="14"/>
        <v>0.23895589341409718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88.122377900000004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16.949080920666386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6" si="28">M71-M70</f>
        <v>0.45320099251006241</v>
      </c>
      <c r="X71">
        <f t="shared" ref="X71:X116" si="29">N71-N70</f>
        <v>3.3273886211734691</v>
      </c>
      <c r="Y71">
        <f t="shared" ref="Y71:Y116" si="30">O71-O70</f>
        <v>1.6427325172143128</v>
      </c>
      <c r="Z71">
        <f t="shared" si="27"/>
        <v>-1.4257515933254581</v>
      </c>
      <c r="AA71">
        <f t="shared" ref="AA71:AA116" si="31">Q71</f>
        <v>2.619883117891856</v>
      </c>
      <c r="AB71">
        <f t="shared" ref="AB71:AB116" si="32">R71-R70</f>
        <v>-0.17659475354816578</v>
      </c>
      <c r="AC71">
        <f t="shared" ref="AC71:AC116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90.243883999999994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16.51514424241606</v>
      </c>
      <c r="S72">
        <f t="shared" si="23"/>
        <v>4.1478333249999997</v>
      </c>
      <c r="T72">
        <f t="shared" si="24"/>
        <v>0.98120429318037705</v>
      </c>
      <c r="V72">
        <f t="shared" ref="V72:V119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-1.0308219613186225</v>
      </c>
      <c r="AA72">
        <f t="shared" si="31"/>
        <v>2.8128688022643167</v>
      </c>
      <c r="AB72">
        <f t="shared" si="32"/>
        <v>-0.43393667825032622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92.078588600000003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16.781356538444811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-0.99002524969137085</v>
      </c>
      <c r="AA73">
        <f t="shared" si="31"/>
        <v>1.7464485756529011</v>
      </c>
      <c r="AB73">
        <f t="shared" si="32"/>
        <v>0.26621229602875118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94.092433299999996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16.614003493222761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-1.9285326269348957</v>
      </c>
      <c r="AA74">
        <f t="shared" si="31"/>
        <v>2.3308726225303995</v>
      </c>
      <c r="AB74">
        <f t="shared" si="32"/>
        <v>-0.16735304522205041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95.515164299999995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15.972351094118823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-3.0506524096566068</v>
      </c>
      <c r="AA75">
        <f t="shared" si="31"/>
        <v>2.1423915260280166</v>
      </c>
      <c r="AB75">
        <f t="shared" si="32"/>
        <v>-0.64165239910393801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97.584925299999995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16.982486442080734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-4.4782855565271689</v>
      </c>
      <c r="AA76">
        <f t="shared" si="31"/>
        <v>1.1336650753950785</v>
      </c>
      <c r="AB76">
        <f t="shared" si="32"/>
        <v>1.0101353479619117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99.312485600000002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17.427247343580639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-4.5549626383266286</v>
      </c>
      <c r="AA77">
        <f t="shared" si="31"/>
        <v>1.310066268869867</v>
      </c>
      <c r="AB77">
        <f t="shared" si="32"/>
        <v>0.44476090149990455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101.0041251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18.10193989797521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-5.1442058800655559</v>
      </c>
      <c r="AA78">
        <f t="shared" si="31"/>
        <v>1.0143133737464953</v>
      </c>
      <c r="AB78">
        <f t="shared" si="32"/>
        <v>0.67469255439457143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102.0384985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18.287417486028097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-6.1616809130617298</v>
      </c>
      <c r="AA79">
        <f t="shared" si="31"/>
        <v>0.83340438856176358</v>
      </c>
      <c r="AB79">
        <f t="shared" si="32"/>
        <v>0.18547758805288694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102.87826990000001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17.886421165155319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-6.2112847505646869</v>
      </c>
      <c r="AA80">
        <f t="shared" si="31"/>
        <v>1.2206228529380114</v>
      </c>
      <c r="AB80">
        <f t="shared" si="32"/>
        <v>-0.40099632087277826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103.7216817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17.999815782075462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-5.1881866691947494</v>
      </c>
      <c r="AA81">
        <f t="shared" si="31"/>
        <v>0.70307845465058194</v>
      </c>
      <c r="AB81">
        <f t="shared" si="32"/>
        <v>0.11339461692014297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104.2605061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17.538423267596933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-3.627291023499879</v>
      </c>
      <c r="AA82">
        <f t="shared" si="31"/>
        <v>0.97953842996030016</v>
      </c>
      <c r="AB82">
        <f t="shared" si="32"/>
        <v>-0.46139251447852914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105.11212570000001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17.29855023909953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-2.5769562271624409</v>
      </c>
      <c r="AA83">
        <f t="shared" si="31"/>
        <v>1.0533740952239889</v>
      </c>
      <c r="AB83">
        <f t="shared" si="32"/>
        <v>-0.23987302849740288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106.4301037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17.139437473708824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-1.854265574694125</v>
      </c>
      <c r="AA84">
        <f t="shared" si="31"/>
        <v>1.4051949849651615</v>
      </c>
      <c r="AB84">
        <f t="shared" si="32"/>
        <v>-0.15911276539070585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107.5769543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17.171600896530965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-0.69490980211480746</v>
      </c>
      <c r="AA85">
        <f t="shared" si="31"/>
        <v>1.0396344789940761</v>
      </c>
      <c r="AB85">
        <f t="shared" si="32"/>
        <v>3.2163422822140575E-2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108.7060865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17.075084667894583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-0.93892172967196075</v>
      </c>
      <c r="AA86">
        <f t="shared" si="31"/>
        <v>1.140650298622623</v>
      </c>
      <c r="AB86">
        <f t="shared" si="32"/>
        <v>-9.6516228636382095E-2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109.6630167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17.292268982970693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-0.88193585637225169</v>
      </c>
      <c r="AA87">
        <f t="shared" si="31"/>
        <v>0.6592549901969591</v>
      </c>
      <c r="AB87">
        <f t="shared" si="32"/>
        <v>0.21718431507611058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110.6009992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16.98397913461022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-0.75609242665063903</v>
      </c>
      <c r="AA88">
        <f t="shared" si="31"/>
        <v>1.1599842716505628</v>
      </c>
      <c r="AB88">
        <f t="shared" si="32"/>
        <v>-0.30828984836047368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111.7089536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17.310526643772977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-0.92539397758503128</v>
      </c>
      <c r="AA89">
        <f t="shared" si="31"/>
        <v>0.67022619305155029</v>
      </c>
      <c r="AB89">
        <f t="shared" si="32"/>
        <v>0.32654750916275788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113.14056410000001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17.882975316396944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-0.91344431257880387</v>
      </c>
      <c r="AA90">
        <f t="shared" si="31"/>
        <v>0.70096286069544722</v>
      </c>
      <c r="AB90">
        <f t="shared" si="32"/>
        <v>0.57244867262396681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114.8963344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18.441907236711042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-0.52628330452876071</v>
      </c>
      <c r="AA91">
        <f t="shared" si="31"/>
        <v>0.98099868579296867</v>
      </c>
      <c r="AB91">
        <f t="shared" si="32"/>
        <v>0.55893192031409811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116.2124182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19.087698639478038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-0.17209319291850989</v>
      </c>
      <c r="AA92">
        <f t="shared" si="31"/>
        <v>0.49315120492057124</v>
      </c>
      <c r="AB92">
        <f t="shared" si="32"/>
        <v>0.64579140276699576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117.3669259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19.626543758407092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-0.49317887136930949</v>
      </c>
      <c r="AA93">
        <f t="shared" si="31"/>
        <v>0.44969871499267128</v>
      </c>
      <c r="AB93">
        <f t="shared" si="32"/>
        <v>0.53884511892905351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118.6651904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19.926654852720432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-0.17683269780286537</v>
      </c>
      <c r="AA94">
        <f t="shared" si="31"/>
        <v>0.79997444759933489</v>
      </c>
      <c r="AB94">
        <f t="shared" si="32"/>
        <v>0.30011109431334049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120.10646610000001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20.386249217489791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-0.28407534186533212</v>
      </c>
      <c r="AA95">
        <f t="shared" si="31"/>
        <v>0.74766216324444645</v>
      </c>
      <c r="AB95">
        <f t="shared" si="32"/>
        <v>0.45959436476935878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120.6225748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19.915590635088442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0.49006416754781412</v>
      </c>
      <c r="AA96">
        <f t="shared" si="31"/>
        <v>0.89944730588376998</v>
      </c>
      <c r="AB96">
        <f t="shared" si="32"/>
        <v>-0.47065858240134872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121.4319399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19.871196328956806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0.95843145738791691</v>
      </c>
      <c r="AA97">
        <f t="shared" si="31"/>
        <v>0.71314292864880002</v>
      </c>
      <c r="AB97">
        <f t="shared" si="32"/>
        <v>-4.4394306131636085E-2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122.0766727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19.636945314661354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1.4163917854922943</v>
      </c>
      <c r="AA98">
        <f t="shared" si="31"/>
        <v>0.7637881831804465</v>
      </c>
      <c r="AB98">
        <f t="shared" si="32"/>
        <v>-0.23425101429545236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124.2294315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20.460546660225734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1.6574947306322656</v>
      </c>
      <c r="AA99">
        <f t="shared" si="31"/>
        <v>0.92447844840611049</v>
      </c>
      <c r="AB99">
        <f t="shared" si="32"/>
        <v>0.82360134556438069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124.8469619</v>
      </c>
      <c r="I100">
        <v>114093.3333333</v>
      </c>
      <c r="J100">
        <v>183967.33333329999</v>
      </c>
      <c r="K100">
        <f t="shared" si="18"/>
        <v>114.61674982420207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467.42414442362696</v>
      </c>
      <c r="Q100">
        <f t="shared" si="25"/>
        <v>0.82889408235606254</v>
      </c>
      <c r="R100">
        <f t="shared" si="26"/>
        <v>20.127509818181263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1.691123824335989</v>
      </c>
      <c r="AA100">
        <f t="shared" si="31"/>
        <v>0.82889408235606254</v>
      </c>
      <c r="AB100">
        <f t="shared" si="32"/>
        <v>-0.33303684204447137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126.6369602</v>
      </c>
      <c r="I101">
        <v>114623</v>
      </c>
      <c r="J101">
        <v>184389.33333329999</v>
      </c>
      <c r="K101">
        <f t="shared" si="18"/>
        <v>115.14884639859196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467.75419956197493</v>
      </c>
      <c r="Q101">
        <f t="shared" si="25"/>
        <v>1.1235477519625956</v>
      </c>
      <c r="R101">
        <f t="shared" si="26"/>
        <v>20.427535004353516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2.0211789626839618</v>
      </c>
      <c r="AA101">
        <f t="shared" si="31"/>
        <v>1.1235477519625956</v>
      </c>
      <c r="AB101">
        <f t="shared" si="32"/>
        <v>0.30002518617225249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99.497246799999999</v>
      </c>
      <c r="H102">
        <v>128.08573849999999</v>
      </c>
      <c r="I102">
        <v>115232.6666667</v>
      </c>
      <c r="J102">
        <v>184840.33333329999</v>
      </c>
      <c r="K102">
        <f t="shared" si="18"/>
        <v>115.76130998232452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467.75206291524177</v>
      </c>
      <c r="Q102">
        <f t="shared" si="25"/>
        <v>1.2086972929098621</v>
      </c>
      <c r="R102">
        <f t="shared" si="26"/>
        <v>20.356383701770422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6" si="35">P102-P$133</f>
        <v>2.0190423159507986</v>
      </c>
      <c r="AA102">
        <f t="shared" si="31"/>
        <v>1.2086972929098621</v>
      </c>
      <c r="AB102">
        <f t="shared" si="32"/>
        <v>-7.1151302583093212E-2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99.593009300000006</v>
      </c>
      <c r="H103">
        <v>129.19864319999999</v>
      </c>
      <c r="I103">
        <v>115947.3333333</v>
      </c>
      <c r="J103">
        <v>185253.33333329999</v>
      </c>
      <c r="K103">
        <f t="shared" si="18"/>
        <v>116.47925526571893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468.24335538820583</v>
      </c>
      <c r="Q103">
        <f t="shared" si="25"/>
        <v>0.9974732122936163</v>
      </c>
      <c r="R103">
        <f t="shared" si="26"/>
        <v>20.224032292661956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2.5103347889148608</v>
      </c>
      <c r="AA103">
        <f t="shared" si="31"/>
        <v>0.9974732122936163</v>
      </c>
      <c r="AB103">
        <f t="shared" si="32"/>
        <v>-0.1323514091084661</v>
      </c>
      <c r="AC103">
        <f t="shared" si="33"/>
        <v>2.117826075</v>
      </c>
    </row>
    <row r="104" spans="1:29">
      <c r="A104">
        <v>1989.1</v>
      </c>
      <c r="B104">
        <v>4817.6000000000004</v>
      </c>
      <c r="C104">
        <v>106.8997011</v>
      </c>
      <c r="D104">
        <v>800.2</v>
      </c>
      <c r="E104">
        <v>3440.8</v>
      </c>
      <c r="F104">
        <v>9.4461110999999995</v>
      </c>
      <c r="G104">
        <v>99.497246799999999</v>
      </c>
      <c r="H104">
        <v>129.67177860000001</v>
      </c>
      <c r="I104">
        <v>116827.3333333</v>
      </c>
      <c r="J104">
        <v>185772.66666670001</v>
      </c>
      <c r="K104">
        <f t="shared" si="18"/>
        <v>117.36329236848854</v>
      </c>
      <c r="M104">
        <f t="shared" si="19"/>
        <v>339.75673879939438</v>
      </c>
      <c r="N104">
        <f t="shared" si="20"/>
        <v>193.89698029475522</v>
      </c>
      <c r="O104">
        <f t="shared" si="21"/>
        <v>840.60302862078834</v>
      </c>
      <c r="P104">
        <f t="shared" si="22"/>
        <v>468.62331029464059</v>
      </c>
      <c r="Q104">
        <f t="shared" si="25"/>
        <v>1.2780255137243586</v>
      </c>
      <c r="R104">
        <f t="shared" si="26"/>
        <v>19.311545586763447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-0.31215785714630329</v>
      </c>
      <c r="X104">
        <f t="shared" si="29"/>
        <v>-1.2199839625196205</v>
      </c>
      <c r="Y104">
        <f t="shared" si="30"/>
        <v>0.50986494657422554</v>
      </c>
      <c r="Z104">
        <f t="shared" si="35"/>
        <v>2.8902896953496224</v>
      </c>
      <c r="AA104">
        <f t="shared" si="31"/>
        <v>1.2780255137243586</v>
      </c>
      <c r="AB104">
        <f t="shared" si="32"/>
        <v>-0.91248670589850889</v>
      </c>
      <c r="AC104">
        <f t="shared" si="33"/>
        <v>2.3615277749999999</v>
      </c>
    </row>
    <row r="105" spans="1:29">
      <c r="A105">
        <v>1989.2</v>
      </c>
      <c r="B105">
        <v>4839</v>
      </c>
      <c r="C105">
        <v>108.0698491</v>
      </c>
      <c r="D105">
        <v>800.5</v>
      </c>
      <c r="E105">
        <v>3499.1</v>
      </c>
      <c r="F105">
        <v>9.7275823999999993</v>
      </c>
      <c r="G105">
        <v>99.401484300000007</v>
      </c>
      <c r="H105">
        <v>130.3404429</v>
      </c>
      <c r="I105">
        <v>117199.6666667</v>
      </c>
      <c r="J105">
        <v>186178</v>
      </c>
      <c r="K105">
        <f t="shared" si="18"/>
        <v>117.73733382453796</v>
      </c>
      <c r="M105">
        <f t="shared" si="19"/>
        <v>340.13029296671687</v>
      </c>
      <c r="N105">
        <f t="shared" si="20"/>
        <v>192.62783905504693</v>
      </c>
      <c r="O105">
        <f t="shared" si="21"/>
        <v>840.82829939039152</v>
      </c>
      <c r="P105">
        <f t="shared" si="22"/>
        <v>468.62726460106484</v>
      </c>
      <c r="Q105">
        <f t="shared" si="25"/>
        <v>1.0886747040901594</v>
      </c>
      <c r="R105">
        <f t="shared" si="26"/>
        <v>18.737204993746957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0.37355416732248159</v>
      </c>
      <c r="X105">
        <f t="shared" si="29"/>
        <v>-1.26914123970829</v>
      </c>
      <c r="Y105">
        <f t="shared" si="30"/>
        <v>0.22527076960318482</v>
      </c>
      <c r="Z105">
        <f t="shared" si="35"/>
        <v>2.8942440017738704</v>
      </c>
      <c r="AA105">
        <f t="shared" si="31"/>
        <v>1.0886747040901594</v>
      </c>
      <c r="AB105">
        <f t="shared" si="32"/>
        <v>-0.57434059301649043</v>
      </c>
      <c r="AC105">
        <f t="shared" si="33"/>
        <v>2.4318955999999998</v>
      </c>
    </row>
    <row r="106" spans="1:29">
      <c r="A106">
        <v>1989.3</v>
      </c>
      <c r="B106">
        <v>4839</v>
      </c>
      <c r="C106">
        <v>109.0907212</v>
      </c>
      <c r="D106">
        <v>800</v>
      </c>
      <c r="E106">
        <v>3553.3</v>
      </c>
      <c r="F106">
        <v>9.0840216999999992</v>
      </c>
      <c r="G106">
        <v>99.209959299999994</v>
      </c>
      <c r="H106">
        <v>131.66204780000001</v>
      </c>
      <c r="I106">
        <v>117487</v>
      </c>
      <c r="J106">
        <v>186602.33333329999</v>
      </c>
      <c r="K106">
        <f t="shared" si="18"/>
        <v>118.02598533306031</v>
      </c>
      <c r="M106">
        <f t="shared" si="19"/>
        <v>340.49952271498529</v>
      </c>
      <c r="N106">
        <f t="shared" si="20"/>
        <v>191.39749266730945</v>
      </c>
      <c r="O106">
        <f t="shared" si="21"/>
        <v>840.60064064413905</v>
      </c>
      <c r="P106">
        <f t="shared" si="22"/>
        <v>468.45160739897256</v>
      </c>
      <c r="Q106">
        <f t="shared" si="25"/>
        <v>0.9402071646007103</v>
      </c>
      <c r="R106">
        <f t="shared" si="26"/>
        <v>18.805855497479005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0.36922974826842392</v>
      </c>
      <c r="X106">
        <f t="shared" si="29"/>
        <v>-1.2303463877374838</v>
      </c>
      <c r="Y106">
        <f t="shared" si="30"/>
        <v>-0.22765874625247307</v>
      </c>
      <c r="Z106">
        <f t="shared" si="35"/>
        <v>2.7185867996815887</v>
      </c>
      <c r="AA106">
        <f t="shared" si="31"/>
        <v>0.9402071646007103</v>
      </c>
      <c r="AB106">
        <f t="shared" si="32"/>
        <v>6.8650503732047952E-2</v>
      </c>
      <c r="AC106">
        <f t="shared" si="33"/>
        <v>2.2710054249999998</v>
      </c>
    </row>
    <row r="107" spans="1:29">
      <c r="A107">
        <v>1989.4</v>
      </c>
      <c r="B107">
        <v>4856.7</v>
      </c>
      <c r="C107">
        <v>110.050034</v>
      </c>
      <c r="D107">
        <v>795</v>
      </c>
      <c r="E107">
        <v>3599.1</v>
      </c>
      <c r="F107">
        <v>8.6140217000000003</v>
      </c>
      <c r="G107">
        <v>99.114196800000002</v>
      </c>
      <c r="H107">
        <v>133.4799002</v>
      </c>
      <c r="I107">
        <v>117805.3333333</v>
      </c>
      <c r="J107">
        <v>187017.66666670001</v>
      </c>
      <c r="K107">
        <f t="shared" si="18"/>
        <v>118.34577905770296</v>
      </c>
      <c r="M107">
        <f t="shared" si="19"/>
        <v>340.68237221692681</v>
      </c>
      <c r="N107">
        <f t="shared" si="20"/>
        <v>189.67267436346083</v>
      </c>
      <c r="O107">
        <f t="shared" si="21"/>
        <v>840.74342198187469</v>
      </c>
      <c r="P107">
        <f t="shared" si="22"/>
        <v>468.40329187188274</v>
      </c>
      <c r="Q107">
        <f t="shared" si="25"/>
        <v>0.8755276279995422</v>
      </c>
      <c r="R107">
        <f t="shared" si="26"/>
        <v>19.301578928243909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0.18284950194151861</v>
      </c>
      <c r="X107">
        <f t="shared" si="29"/>
        <v>-1.7248183038486218</v>
      </c>
      <c r="Y107">
        <f t="shared" si="30"/>
        <v>0.1427813377356415</v>
      </c>
      <c r="Z107">
        <f t="shared" si="35"/>
        <v>2.6702712725917763</v>
      </c>
      <c r="AA107">
        <f t="shared" si="31"/>
        <v>0.8755276279995422</v>
      </c>
      <c r="AB107">
        <f t="shared" si="32"/>
        <v>0.49572343076490455</v>
      </c>
      <c r="AC107">
        <f t="shared" si="33"/>
        <v>2.1535054250000001</v>
      </c>
    </row>
    <row r="108" spans="1:29">
      <c r="A108">
        <v>1990.1</v>
      </c>
      <c r="B108">
        <v>4890.8</v>
      </c>
      <c r="C108">
        <v>111.3355688</v>
      </c>
      <c r="D108">
        <v>812.2</v>
      </c>
      <c r="E108">
        <v>3672.4</v>
      </c>
      <c r="F108">
        <v>8.2503332999999994</v>
      </c>
      <c r="G108">
        <v>99.114196800000002</v>
      </c>
      <c r="H108">
        <v>135.32901200000001</v>
      </c>
      <c r="I108">
        <v>118087.3333333</v>
      </c>
      <c r="J108">
        <v>188519.66666670001</v>
      </c>
      <c r="K108">
        <f t="shared" si="18"/>
        <v>118.62907276563594</v>
      </c>
      <c r="M108">
        <f t="shared" si="19"/>
        <v>340.7372393674305</v>
      </c>
      <c r="N108">
        <f t="shared" si="20"/>
        <v>189.85183306569579</v>
      </c>
      <c r="O108">
        <f t="shared" si="21"/>
        <v>840.64316668237211</v>
      </c>
      <c r="P108">
        <f t="shared" si="22"/>
        <v>467.84245904116506</v>
      </c>
      <c r="Q108">
        <f t="shared" si="25"/>
        <v>1.1613666226025614</v>
      </c>
      <c r="R108">
        <f t="shared" si="26"/>
        <v>19.516015624040829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5.4867150503696394E-2</v>
      </c>
      <c r="X108">
        <f t="shared" si="29"/>
        <v>0.17915870223495745</v>
      </c>
      <c r="Y108">
        <f t="shared" si="30"/>
        <v>-0.10025529950257805</v>
      </c>
      <c r="Z108">
        <f t="shared" si="35"/>
        <v>2.1094384418740901</v>
      </c>
      <c r="AA108">
        <f t="shared" si="31"/>
        <v>1.1613666226025614</v>
      </c>
      <c r="AB108">
        <f t="shared" si="32"/>
        <v>0.21443669579691971</v>
      </c>
      <c r="AC108">
        <f t="shared" si="33"/>
        <v>2.0625833249999999</v>
      </c>
    </row>
    <row r="109" spans="1:29">
      <c r="A109">
        <v>1990.2</v>
      </c>
      <c r="B109">
        <v>4902.7</v>
      </c>
      <c r="C109">
        <v>112.6440533</v>
      </c>
      <c r="D109">
        <v>795.3</v>
      </c>
      <c r="E109">
        <v>3715.3</v>
      </c>
      <c r="F109">
        <v>8.2426373999999996</v>
      </c>
      <c r="G109">
        <v>99.114196800000002</v>
      </c>
      <c r="H109">
        <v>137.6845672</v>
      </c>
      <c r="I109">
        <v>118205.6666667</v>
      </c>
      <c r="J109">
        <v>188916.33333329999</v>
      </c>
      <c r="K109">
        <f t="shared" si="18"/>
        <v>118.7479489670223</v>
      </c>
      <c r="M109">
        <f t="shared" si="19"/>
        <v>340.52004274552525</v>
      </c>
      <c r="N109">
        <f t="shared" si="20"/>
        <v>186.37051218256752</v>
      </c>
      <c r="O109">
        <f t="shared" si="21"/>
        <v>840.6759948928327</v>
      </c>
      <c r="P109">
        <f t="shared" si="22"/>
        <v>467.73242694897272</v>
      </c>
      <c r="Q109">
        <f t="shared" si="25"/>
        <v>1.1684093165934797</v>
      </c>
      <c r="R109">
        <f t="shared" si="26"/>
        <v>20.073244761231066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-0.21719662190525924</v>
      </c>
      <c r="X109">
        <f t="shared" si="29"/>
        <v>-3.4813208831282623</v>
      </c>
      <c r="Y109">
        <f t="shared" si="30"/>
        <v>3.2828210460593255E-2</v>
      </c>
      <c r="Z109">
        <f t="shared" si="35"/>
        <v>1.9994063496817489</v>
      </c>
      <c r="AA109">
        <f t="shared" si="31"/>
        <v>1.1684093165934797</v>
      </c>
      <c r="AB109">
        <f t="shared" si="32"/>
        <v>0.55722913719023737</v>
      </c>
      <c r="AC109">
        <f t="shared" si="33"/>
        <v>2.0606593499999999</v>
      </c>
    </row>
    <row r="110" spans="1:29">
      <c r="A110">
        <v>1990.3</v>
      </c>
      <c r="B110">
        <v>4882.6000000000004</v>
      </c>
      <c r="C110">
        <v>113.8655634</v>
      </c>
      <c r="D110">
        <v>795.3</v>
      </c>
      <c r="E110">
        <v>3787.8</v>
      </c>
      <c r="F110">
        <v>8.1595651999999994</v>
      </c>
      <c r="G110">
        <v>99.209959299999994</v>
      </c>
      <c r="H110">
        <v>139.48183299999999</v>
      </c>
      <c r="I110">
        <v>117838.3333333</v>
      </c>
      <c r="J110">
        <v>189352.66666670001</v>
      </c>
      <c r="K110">
        <f t="shared" si="18"/>
        <v>118.37893044905681</v>
      </c>
      <c r="M110">
        <f t="shared" si="19"/>
        <v>341.14337654450469</v>
      </c>
      <c r="N110">
        <f t="shared" si="20"/>
        <v>185.0612512806502</v>
      </c>
      <c r="O110">
        <f t="shared" si="21"/>
        <v>840.03447387846052</v>
      </c>
      <c r="P110">
        <f t="shared" si="22"/>
        <v>467.28705686915868</v>
      </c>
      <c r="Q110">
        <f t="shared" si="25"/>
        <v>1.078560777443462</v>
      </c>
      <c r="R110">
        <f t="shared" si="26"/>
        <v>20.29158793008607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0.62333379897944496</v>
      </c>
      <c r="X110">
        <f t="shared" si="29"/>
        <v>-1.3092609019173267</v>
      </c>
      <c r="Y110">
        <f t="shared" si="30"/>
        <v>-0.64152101437218789</v>
      </c>
      <c r="Z110">
        <f t="shared" si="35"/>
        <v>1.5540362698677086</v>
      </c>
      <c r="AA110">
        <f t="shared" si="31"/>
        <v>1.078560777443462</v>
      </c>
      <c r="AB110">
        <f t="shared" si="32"/>
        <v>0.21834316885500371</v>
      </c>
      <c r="AC110">
        <f t="shared" si="33"/>
        <v>2.0398912999999999</v>
      </c>
    </row>
    <row r="111" spans="1:29">
      <c r="A111">
        <v>1990.4</v>
      </c>
      <c r="B111">
        <v>4833.8</v>
      </c>
      <c r="C111">
        <v>115.050271</v>
      </c>
      <c r="D111">
        <v>770</v>
      </c>
      <c r="E111">
        <v>3818.2</v>
      </c>
      <c r="F111">
        <v>7.7426086999999999</v>
      </c>
      <c r="G111">
        <v>98.731146800000005</v>
      </c>
      <c r="H111">
        <v>141.03005150000001</v>
      </c>
      <c r="I111">
        <v>117543.3333333</v>
      </c>
      <c r="J111">
        <v>189866.33333329999</v>
      </c>
      <c r="K111">
        <f t="shared" si="18"/>
        <v>118.08257710210563</v>
      </c>
      <c r="M111">
        <f t="shared" si="19"/>
        <v>340.63677310232231</v>
      </c>
      <c r="N111">
        <f t="shared" si="20"/>
        <v>180.52238595103941</v>
      </c>
      <c r="O111">
        <f t="shared" si="21"/>
        <v>838.75907034427507</v>
      </c>
      <c r="P111">
        <f t="shared" si="22"/>
        <v>466.28169833894566</v>
      </c>
      <c r="Q111">
        <f t="shared" si="25"/>
        <v>1.0350687886915269</v>
      </c>
      <c r="R111">
        <f t="shared" si="26"/>
        <v>20.360382689840286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-0.50660344218238151</v>
      </c>
      <c r="X111">
        <f t="shared" si="29"/>
        <v>-4.5388653296107861</v>
      </c>
      <c r="Y111">
        <f t="shared" si="30"/>
        <v>-1.2754035341854433</v>
      </c>
      <c r="Z111">
        <f t="shared" si="35"/>
        <v>0.54867773965469269</v>
      </c>
      <c r="AA111">
        <f t="shared" si="31"/>
        <v>1.0350687886915269</v>
      </c>
      <c r="AB111">
        <f t="shared" si="32"/>
        <v>6.8794759754215562E-2</v>
      </c>
      <c r="AC111">
        <f t="shared" si="33"/>
        <v>1.935652175</v>
      </c>
    </row>
    <row r="112" spans="1:29">
      <c r="A112">
        <v>1991.1</v>
      </c>
      <c r="B112">
        <v>4796.7</v>
      </c>
      <c r="C112">
        <v>116.4508933</v>
      </c>
      <c r="D112">
        <v>733.9</v>
      </c>
      <c r="E112">
        <v>3821.7</v>
      </c>
      <c r="F112">
        <v>6.4325555999999997</v>
      </c>
      <c r="G112">
        <v>98.348096699999999</v>
      </c>
      <c r="H112">
        <v>143</v>
      </c>
      <c r="I112">
        <v>116862</v>
      </c>
      <c r="J112">
        <v>190271.66666670001</v>
      </c>
      <c r="K112">
        <f t="shared" si="18"/>
        <v>117.39811807257053</v>
      </c>
      <c r="M112">
        <f t="shared" si="19"/>
        <v>339.30509183320231</v>
      </c>
      <c r="N112">
        <f t="shared" si="20"/>
        <v>174.29730690991892</v>
      </c>
      <c r="O112">
        <f t="shared" si="21"/>
        <v>837.77534174120603</v>
      </c>
      <c r="P112">
        <f t="shared" si="22"/>
        <v>465.09838405183945</v>
      </c>
      <c r="Q112">
        <f t="shared" si="25"/>
        <v>1.2100495428194677</v>
      </c>
      <c r="R112">
        <f t="shared" si="26"/>
        <v>20.537496285550205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-1.3316812691199971</v>
      </c>
      <c r="X112">
        <f t="shared" si="29"/>
        <v>-6.2250790411204946</v>
      </c>
      <c r="Y112">
        <f t="shared" si="30"/>
        <v>-0.98372860306903931</v>
      </c>
      <c r="Z112">
        <f t="shared" si="35"/>
        <v>-0.63463654745152098</v>
      </c>
      <c r="AA112">
        <f t="shared" si="31"/>
        <v>1.2100495428194677</v>
      </c>
      <c r="AB112">
        <f t="shared" si="32"/>
        <v>0.17711359570991903</v>
      </c>
      <c r="AC112">
        <f t="shared" si="33"/>
        <v>1.6081388999999999</v>
      </c>
    </row>
    <row r="113" spans="1:29">
      <c r="A113">
        <v>1991.2</v>
      </c>
      <c r="B113">
        <v>4817.1000000000004</v>
      </c>
      <c r="C113">
        <v>117.44825729999999</v>
      </c>
      <c r="D113">
        <v>732</v>
      </c>
      <c r="E113">
        <v>3871.9</v>
      </c>
      <c r="F113">
        <v>5.8624175999999997</v>
      </c>
      <c r="G113">
        <v>98.539621699999998</v>
      </c>
      <c r="H113">
        <v>145</v>
      </c>
      <c r="I113">
        <v>116956.6666667</v>
      </c>
      <c r="J113">
        <v>190655.66666670001</v>
      </c>
      <c r="K113">
        <f t="shared" si="18"/>
        <v>117.49321903365953</v>
      </c>
      <c r="M113">
        <f t="shared" si="19"/>
        <v>339.55565721340901</v>
      </c>
      <c r="N113">
        <f t="shared" si="20"/>
        <v>172.98364644787233</v>
      </c>
      <c r="O113">
        <f t="shared" si="21"/>
        <v>837.99811899326801</v>
      </c>
      <c r="P113">
        <f t="shared" si="22"/>
        <v>465.17229773462293</v>
      </c>
      <c r="Q113">
        <f t="shared" si="25"/>
        <v>0.85282057871148031</v>
      </c>
      <c r="R113">
        <f t="shared" si="26"/>
        <v>21.073586922905452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0.2505653802066945</v>
      </c>
      <c r="X113">
        <f t="shared" si="29"/>
        <v>-1.3136604620465846</v>
      </c>
      <c r="Y113">
        <f t="shared" si="30"/>
        <v>0.22277725206197374</v>
      </c>
      <c r="Z113">
        <f t="shared" si="35"/>
        <v>-0.56072286466803689</v>
      </c>
      <c r="AA113">
        <f t="shared" si="31"/>
        <v>0.85282057871148031</v>
      </c>
      <c r="AB113">
        <f t="shared" si="32"/>
        <v>0.53609063735524742</v>
      </c>
      <c r="AC113">
        <f t="shared" si="33"/>
        <v>1.4656043999999999</v>
      </c>
    </row>
    <row r="114" spans="1:29">
      <c r="A114">
        <v>1991.3</v>
      </c>
      <c r="B114">
        <v>4831.8</v>
      </c>
      <c r="C114">
        <v>118.2395795</v>
      </c>
      <c r="D114">
        <v>732.6</v>
      </c>
      <c r="E114">
        <v>3914.2</v>
      </c>
      <c r="F114">
        <v>5.6454348000000003</v>
      </c>
      <c r="G114">
        <v>98.539621699999998</v>
      </c>
      <c r="H114">
        <v>146.4</v>
      </c>
      <c r="I114">
        <v>116780.3333333</v>
      </c>
      <c r="J114">
        <v>191121.33333329999</v>
      </c>
      <c r="K114">
        <f t="shared" si="18"/>
        <v>117.3160767504997</v>
      </c>
      <c r="M114">
        <f t="shared" si="19"/>
        <v>339.7267697439508</v>
      </c>
      <c r="N114">
        <f t="shared" si="20"/>
        <v>172.15013025133536</v>
      </c>
      <c r="O114">
        <f t="shared" si="21"/>
        <v>838.05887010656454</v>
      </c>
      <c r="P114">
        <f t="shared" si="22"/>
        <v>464.77746880708366</v>
      </c>
      <c r="Q114">
        <f t="shared" si="25"/>
        <v>0.67150276759316885</v>
      </c>
      <c r="R114">
        <f t="shared" si="26"/>
        <v>21.362970065975961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0.17111253054179087</v>
      </c>
      <c r="X114">
        <f t="shared" si="29"/>
        <v>-0.83351619653697639</v>
      </c>
      <c r="Y114">
        <f t="shared" si="30"/>
        <v>6.0751113296532822E-2</v>
      </c>
      <c r="Z114">
        <f t="shared" si="35"/>
        <v>-0.95555179220730224</v>
      </c>
      <c r="AA114">
        <f t="shared" si="31"/>
        <v>0.67150276759316885</v>
      </c>
      <c r="AB114">
        <f t="shared" si="32"/>
        <v>0.28938314307050916</v>
      </c>
      <c r="AC114">
        <f t="shared" si="33"/>
        <v>1.4113587000000001</v>
      </c>
    </row>
    <row r="115" spans="1:29">
      <c r="A115">
        <v>1991.4</v>
      </c>
      <c r="B115">
        <v>4838.5</v>
      </c>
      <c r="C115">
        <v>118.90668599999999</v>
      </c>
      <c r="D115">
        <v>726.9</v>
      </c>
      <c r="E115">
        <v>3942.9</v>
      </c>
      <c r="F115">
        <v>4.8167391000000004</v>
      </c>
      <c r="G115">
        <v>98.826909299999997</v>
      </c>
      <c r="H115">
        <v>147.5</v>
      </c>
      <c r="I115">
        <v>116888</v>
      </c>
      <c r="J115">
        <v>191650.66666670001</v>
      </c>
      <c r="K115">
        <f t="shared" si="18"/>
        <v>117.4242373506069</v>
      </c>
      <c r="M115">
        <f t="shared" si="19"/>
        <v>339.61812999772604</v>
      </c>
      <c r="N115">
        <f t="shared" si="20"/>
        <v>170.52984443117779</v>
      </c>
      <c r="O115">
        <f t="shared" si="21"/>
        <v>837.92085963857926</v>
      </c>
      <c r="P115">
        <f t="shared" si="22"/>
        <v>464.88416421961745</v>
      </c>
      <c r="Q115">
        <f t="shared" si="25"/>
        <v>0.56261333761562127</v>
      </c>
      <c r="R115">
        <f t="shared" si="26"/>
        <v>21.548914153626669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-0.10863974622475325</v>
      </c>
      <c r="X115">
        <f t="shared" si="29"/>
        <v>-1.6202858201575623</v>
      </c>
      <c r="Y115">
        <f t="shared" si="30"/>
        <v>-0.13801046798528205</v>
      </c>
      <c r="Z115">
        <f t="shared" si="35"/>
        <v>-0.84885637967352068</v>
      </c>
      <c r="AA115">
        <f t="shared" si="31"/>
        <v>0.56261333761562127</v>
      </c>
      <c r="AB115">
        <f t="shared" si="32"/>
        <v>0.18594408765070725</v>
      </c>
      <c r="AC115">
        <f t="shared" si="33"/>
        <v>1.2041847750000001</v>
      </c>
    </row>
    <row r="116" spans="1:29">
      <c r="A116">
        <v>1992.1</v>
      </c>
      <c r="B116">
        <v>4873.7</v>
      </c>
      <c r="C116">
        <v>119.83092929999999</v>
      </c>
      <c r="D116">
        <v>738.2</v>
      </c>
      <c r="E116">
        <v>4022.8</v>
      </c>
      <c r="F116">
        <v>4.0225274999999998</v>
      </c>
      <c r="G116">
        <v>99.018434299999996</v>
      </c>
      <c r="H116">
        <v>148.9</v>
      </c>
      <c r="I116">
        <v>117087.3333333</v>
      </c>
      <c r="J116">
        <v>192074.66666670001</v>
      </c>
      <c r="K116">
        <f t="shared" si="18"/>
        <v>117.62448514885232</v>
      </c>
      <c r="M116">
        <f t="shared" si="19"/>
        <v>340.6290276882516</v>
      </c>
      <c r="N116">
        <f t="shared" si="20"/>
        <v>171.07716109080886</v>
      </c>
      <c r="O116">
        <f t="shared" si="21"/>
        <v>838.42473283330821</v>
      </c>
      <c r="P116">
        <f t="shared" si="22"/>
        <v>465.0271719833184</v>
      </c>
      <c r="Q116">
        <f t="shared" si="25"/>
        <v>0.77427925738798853</v>
      </c>
      <c r="R116">
        <f t="shared" si="26"/>
        <v>21.719311287247553</v>
      </c>
      <c r="S116">
        <f t="shared" si="23"/>
        <v>1.005631875</v>
      </c>
      <c r="T116">
        <f t="shared" si="24"/>
        <v>1.1133364891366082</v>
      </c>
      <c r="V116">
        <f t="shared" si="34"/>
        <v>111</v>
      </c>
      <c r="W116">
        <f t="shared" si="28"/>
        <v>1.0108976905255531</v>
      </c>
      <c r="X116">
        <f t="shared" si="29"/>
        <v>0.54731665963106479</v>
      </c>
      <c r="Y116">
        <f t="shared" si="30"/>
        <v>0.50387319472895342</v>
      </c>
      <c r="Z116">
        <f t="shared" si="35"/>
        <v>-0.70584861597257031</v>
      </c>
      <c r="AA116">
        <f t="shared" si="31"/>
        <v>0.77427925738798853</v>
      </c>
      <c r="AB116">
        <f t="shared" si="32"/>
        <v>0.17039713362088449</v>
      </c>
      <c r="AC116">
        <f t="shared" si="33"/>
        <v>1.005631875</v>
      </c>
    </row>
    <row r="117" spans="1:29">
      <c r="A117">
        <v>1992.2</v>
      </c>
      <c r="B117">
        <v>4892.3999999999996</v>
      </c>
      <c r="C117">
        <v>120.6401766</v>
      </c>
      <c r="D117">
        <v>765.1</v>
      </c>
      <c r="E117">
        <v>4057.1</v>
      </c>
      <c r="F117">
        <v>3.7705495</v>
      </c>
      <c r="G117">
        <v>98.826909299999997</v>
      </c>
      <c r="H117">
        <v>149.80000000000001</v>
      </c>
      <c r="I117">
        <v>117536</v>
      </c>
      <c r="J117">
        <v>192506.66666670001</v>
      </c>
      <c r="K117">
        <f t="shared" si="18"/>
        <v>118.0752101262827</v>
      </c>
      <c r="M117">
        <f t="shared" si="19"/>
        <v>340.58033908257863</v>
      </c>
      <c r="N117">
        <f t="shared" ref="N117:N119" si="36">LN((D117/C117)/T117)*100</f>
        <v>173.75862234056834</v>
      </c>
      <c r="O117">
        <f t="shared" ref="O117:O119" si="37">LN(B117/T117)*100</f>
        <v>838.58303068990756</v>
      </c>
      <c r="P117">
        <f t="shared" ref="P117:P119" si="38">LN(((K117*G117)/100)/T117)*100</f>
        <v>464.99135856847209</v>
      </c>
      <c r="Q117">
        <f t="shared" ref="Q117:Q119" si="39">LN(C117/C116)*100</f>
        <v>0.67305413005031345</v>
      </c>
      <c r="R117">
        <f t="shared" ref="R117:R119" si="40">LN(H117/C117)*100</f>
        <v>21.648870296512825</v>
      </c>
      <c r="S117">
        <f t="shared" ref="S117:S119" si="41">F117/4</f>
        <v>0.942637375</v>
      </c>
      <c r="T117">
        <f t="shared" si="24"/>
        <v>1.1158405224464336</v>
      </c>
      <c r="V117">
        <f t="shared" si="34"/>
        <v>112</v>
      </c>
      <c r="W117">
        <f t="shared" ref="W117:W119" si="42">M117-M116</f>
        <v>-4.8688605672964513E-2</v>
      </c>
      <c r="X117">
        <f t="shared" ref="X117:X119" si="43">N117-N116</f>
        <v>2.6814612497594794</v>
      </c>
      <c r="Y117">
        <f t="shared" ref="Y117:Y119" si="44">O117-O116</f>
        <v>0.15829785659934714</v>
      </c>
      <c r="Z117">
        <f t="shared" ref="Z117:Z119" si="45">P117-P$133</f>
        <v>-0.74166203081887261</v>
      </c>
      <c r="AA117">
        <f t="shared" ref="AA117:AA119" si="46">Q117</f>
        <v>0.67305413005031345</v>
      </c>
      <c r="AB117">
        <f t="shared" ref="AB117:AB119" si="47">R117-R116</f>
        <v>-7.0440990734727649E-2</v>
      </c>
      <c r="AC117">
        <f t="shared" ref="AC117:AC119" si="48">S117</f>
        <v>0.942637375</v>
      </c>
    </row>
    <row r="118" spans="1:29">
      <c r="A118">
        <v>1992.3</v>
      </c>
      <c r="B118">
        <v>4933.7</v>
      </c>
      <c r="C118">
        <v>121.17680439999999</v>
      </c>
      <c r="D118">
        <v>766.6</v>
      </c>
      <c r="E118">
        <v>4108.7</v>
      </c>
      <c r="F118">
        <v>3.2570652</v>
      </c>
      <c r="G118">
        <v>98.826909299999997</v>
      </c>
      <c r="H118">
        <v>151.4</v>
      </c>
      <c r="I118">
        <v>117742</v>
      </c>
      <c r="J118">
        <v>193024.33333329999</v>
      </c>
      <c r="K118">
        <f t="shared" si="18"/>
        <v>118.28215517534014</v>
      </c>
      <c r="M118">
        <f t="shared" si="19"/>
        <v>341.13178553164317</v>
      </c>
      <c r="N118">
        <f t="shared" si="36"/>
        <v>173.24210525097038</v>
      </c>
      <c r="O118">
        <f t="shared" si="37"/>
        <v>839.15510646906523</v>
      </c>
      <c r="P118">
        <f t="shared" si="38"/>
        <v>464.89792308421886</v>
      </c>
      <c r="Q118">
        <f t="shared" si="39"/>
        <v>0.44383043629067731</v>
      </c>
      <c r="R118">
        <f t="shared" si="40"/>
        <v>22.26746685224505</v>
      </c>
      <c r="S118">
        <f t="shared" si="41"/>
        <v>0.8142663</v>
      </c>
      <c r="T118">
        <f t="shared" si="24"/>
        <v>1.1188411117440091</v>
      </c>
      <c r="V118">
        <f t="shared" si="34"/>
        <v>113</v>
      </c>
      <c r="W118">
        <f t="shared" si="42"/>
        <v>0.55144644906454232</v>
      </c>
      <c r="X118">
        <f t="shared" si="43"/>
        <v>-0.51651708959795428</v>
      </c>
      <c r="Y118">
        <f t="shared" si="44"/>
        <v>0.5720757791576716</v>
      </c>
      <c r="Z118">
        <f t="shared" si="45"/>
        <v>-0.83509751507210694</v>
      </c>
      <c r="AA118">
        <f t="shared" si="46"/>
        <v>0.44383043629067731</v>
      </c>
      <c r="AB118">
        <f t="shared" si="47"/>
        <v>0.61859655573222483</v>
      </c>
      <c r="AC118">
        <f t="shared" si="48"/>
        <v>0.8142663</v>
      </c>
    </row>
    <row r="119" spans="1:29">
      <c r="A119">
        <v>1992.4</v>
      </c>
      <c r="B119">
        <v>4990.8</v>
      </c>
      <c r="C119">
        <v>121.8602228</v>
      </c>
      <c r="D119">
        <v>794</v>
      </c>
      <c r="E119">
        <v>4194.8</v>
      </c>
      <c r="F119">
        <v>3.0360870000000002</v>
      </c>
      <c r="G119">
        <v>99.018434299999996</v>
      </c>
      <c r="H119">
        <v>153</v>
      </c>
      <c r="I119">
        <v>118020.6666667</v>
      </c>
      <c r="J119">
        <v>193615.66666670001</v>
      </c>
      <c r="K119">
        <f t="shared" si="18"/>
        <v>118.56210025791734</v>
      </c>
      <c r="M119">
        <f t="shared" si="19"/>
        <v>342.33740068292366</v>
      </c>
      <c r="N119">
        <f t="shared" si="36"/>
        <v>175.88565261161224</v>
      </c>
      <c r="O119">
        <f t="shared" si="37"/>
        <v>839.99992345521196</v>
      </c>
      <c r="P119">
        <f t="shared" si="38"/>
        <v>465.0220465995144</v>
      </c>
      <c r="Q119">
        <f t="shared" si="39"/>
        <v>0.56240006653681396</v>
      </c>
      <c r="R119">
        <f t="shared" si="40"/>
        <v>22.756324824616943</v>
      </c>
      <c r="S119">
        <f t="shared" si="41"/>
        <v>0.75902175000000005</v>
      </c>
      <c r="T119">
        <f t="shared" si="24"/>
        <v>1.1222687005496659</v>
      </c>
      <c r="V119">
        <f t="shared" si="34"/>
        <v>114</v>
      </c>
      <c r="W119">
        <f t="shared" si="42"/>
        <v>1.2056151512804831</v>
      </c>
      <c r="X119">
        <f t="shared" si="43"/>
        <v>2.6435473606418611</v>
      </c>
      <c r="Y119">
        <f t="shared" si="44"/>
        <v>0.84481698614672496</v>
      </c>
      <c r="Z119">
        <f t="shared" si="45"/>
        <v>-0.71097399977657005</v>
      </c>
      <c r="AA119">
        <f t="shared" si="46"/>
        <v>0.56240006653681396</v>
      </c>
      <c r="AB119">
        <f t="shared" si="47"/>
        <v>0.48885797237189266</v>
      </c>
      <c r="AC119">
        <f t="shared" si="48"/>
        <v>0.75902175000000005</v>
      </c>
    </row>
    <row r="133" spans="16:16">
      <c r="P133">
        <f>AVERAGE(P4:P129)</f>
        <v>465.73302059929097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107" workbookViewId="0">
      <selection activeCell="B7" sqref="B7:J122"/>
    </sheetView>
  </sheetViews>
  <sheetFormatPr defaultRowHeight="15"/>
  <cols>
    <col min="6" max="6" width="11" bestFit="1" customWidth="1"/>
  </cols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2311.1</v>
      </c>
      <c r="C7">
        <v>27.4674397</v>
      </c>
      <c r="D7">
        <v>95</v>
      </c>
      <c r="E7">
        <v>401.7</v>
      </c>
      <c r="F7">
        <v>3.4629669999999999</v>
      </c>
      <c r="G7">
        <v>110.8929854</v>
      </c>
      <c r="H7">
        <v>25.364316299999999</v>
      </c>
      <c r="I7">
        <v>68613.666666699995</v>
      </c>
      <c r="J7">
        <v>123708</v>
      </c>
    </row>
    <row r="8" spans="1:10">
      <c r="A8">
        <v>1964.2</v>
      </c>
      <c r="B8">
        <v>2329.9</v>
      </c>
      <c r="C8">
        <v>27.623503199999998</v>
      </c>
      <c r="D8">
        <v>95.6</v>
      </c>
      <c r="E8">
        <v>409.4</v>
      </c>
      <c r="F8">
        <v>3.4901099000000002</v>
      </c>
      <c r="G8">
        <v>111.2760354</v>
      </c>
      <c r="H8">
        <v>25.6778032</v>
      </c>
      <c r="I8">
        <v>69401.666666699995</v>
      </c>
      <c r="J8">
        <v>124203</v>
      </c>
    </row>
    <row r="9" spans="1:10">
      <c r="A9">
        <v>1964.3</v>
      </c>
      <c r="B9">
        <v>2357.4</v>
      </c>
      <c r="C9">
        <v>27.746670099999999</v>
      </c>
      <c r="D9">
        <v>97.2</v>
      </c>
      <c r="E9">
        <v>418.1</v>
      </c>
      <c r="F9">
        <v>3.4567391000000001</v>
      </c>
      <c r="G9">
        <v>110.8929854</v>
      </c>
      <c r="H9">
        <v>25.993889599999999</v>
      </c>
      <c r="I9">
        <v>69480</v>
      </c>
      <c r="J9">
        <v>124739.3333333</v>
      </c>
    </row>
    <row r="10" spans="1:10">
      <c r="A10">
        <v>1964.4</v>
      </c>
      <c r="B10">
        <v>2364</v>
      </c>
      <c r="C10">
        <v>27.906091400000001</v>
      </c>
      <c r="D10">
        <v>99</v>
      </c>
      <c r="E10">
        <v>420.6</v>
      </c>
      <c r="F10">
        <v>3.5772826000000002</v>
      </c>
      <c r="G10">
        <v>111.3717979</v>
      </c>
      <c r="H10">
        <v>26.157930700000001</v>
      </c>
      <c r="I10">
        <v>69710.333333300005</v>
      </c>
      <c r="J10">
        <v>125289</v>
      </c>
    </row>
    <row r="11" spans="1:10">
      <c r="A11">
        <v>1965.1</v>
      </c>
      <c r="B11">
        <v>2410.1</v>
      </c>
      <c r="C11">
        <v>28.206298499999999</v>
      </c>
      <c r="D11">
        <v>103.5</v>
      </c>
      <c r="E11">
        <v>431.2</v>
      </c>
      <c r="F11">
        <v>3.9731111000000001</v>
      </c>
      <c r="G11">
        <v>111.6590855</v>
      </c>
      <c r="H11">
        <v>26.3246854</v>
      </c>
      <c r="I11">
        <v>70187.666666699995</v>
      </c>
      <c r="J11">
        <v>125814</v>
      </c>
    </row>
    <row r="12" spans="1:10">
      <c r="A12">
        <v>1965.2</v>
      </c>
      <c r="B12">
        <v>2442.8000000000002</v>
      </c>
      <c r="C12">
        <v>28.324054400000001</v>
      </c>
      <c r="D12">
        <v>106.6</v>
      </c>
      <c r="E12">
        <v>438.2</v>
      </c>
      <c r="F12">
        <v>4.0769231000000001</v>
      </c>
      <c r="G12">
        <v>111.3717979</v>
      </c>
      <c r="H12">
        <v>26.493898399999999</v>
      </c>
      <c r="I12">
        <v>70897.333333300005</v>
      </c>
      <c r="J12">
        <v>126324.6666667</v>
      </c>
    </row>
    <row r="13" spans="1:10">
      <c r="A13">
        <v>1965.3</v>
      </c>
      <c r="B13">
        <v>2485.5</v>
      </c>
      <c r="C13">
        <v>28.497284199999999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26.820684400000001</v>
      </c>
      <c r="I13">
        <v>71369.333333300005</v>
      </c>
      <c r="J13">
        <v>126745</v>
      </c>
    </row>
    <row r="14" spans="1:10">
      <c r="A14">
        <v>1965.4</v>
      </c>
      <c r="B14">
        <v>2543.8000000000002</v>
      </c>
      <c r="C14">
        <v>28.724742500000001</v>
      </c>
      <c r="D14">
        <v>113.4</v>
      </c>
      <c r="E14">
        <v>461.5</v>
      </c>
      <c r="F14">
        <v>4.1673913000000002</v>
      </c>
      <c r="G14">
        <v>111.2760354</v>
      </c>
      <c r="H14">
        <v>27.150338399999999</v>
      </c>
      <c r="I14">
        <v>71827</v>
      </c>
      <c r="J14">
        <v>127169.3333333</v>
      </c>
    </row>
    <row r="15" spans="1:10">
      <c r="A15">
        <v>1966.1</v>
      </c>
      <c r="B15">
        <v>2596.8000000000002</v>
      </c>
      <c r="C15">
        <v>29.0010783</v>
      </c>
      <c r="D15">
        <v>117</v>
      </c>
      <c r="E15">
        <v>471.8</v>
      </c>
      <c r="F15">
        <v>4.5552222000000002</v>
      </c>
      <c r="G15">
        <v>111.4675605</v>
      </c>
      <c r="H15">
        <v>27.638237</v>
      </c>
      <c r="I15">
        <v>72173.333333300005</v>
      </c>
      <c r="J15">
        <v>127511.3333333</v>
      </c>
    </row>
    <row r="16" spans="1:10">
      <c r="A16">
        <v>1966.2</v>
      </c>
      <c r="B16">
        <v>2601.4</v>
      </c>
      <c r="C16">
        <v>29.299607900000002</v>
      </c>
      <c r="D16">
        <v>117.4</v>
      </c>
      <c r="E16">
        <v>476.8</v>
      </c>
      <c r="F16">
        <v>4.9131868000000001</v>
      </c>
      <c r="G16">
        <v>110.98874790000001</v>
      </c>
      <c r="H16">
        <v>28.112541199999999</v>
      </c>
      <c r="I16">
        <v>72594</v>
      </c>
      <c r="J16">
        <v>127868.6666667</v>
      </c>
    </row>
    <row r="17" spans="1:10">
      <c r="A17">
        <v>1966.3</v>
      </c>
      <c r="B17">
        <v>2626.1</v>
      </c>
      <c r="C17">
        <v>29.5228666</v>
      </c>
      <c r="D17">
        <v>117.2</v>
      </c>
      <c r="E17">
        <v>486.1</v>
      </c>
      <c r="F17">
        <v>5.4101087000000003</v>
      </c>
      <c r="G17">
        <v>110.79722289999999</v>
      </c>
      <c r="H17">
        <v>28.572129100000002</v>
      </c>
      <c r="I17">
        <v>73088</v>
      </c>
      <c r="J17">
        <v>128233.6666667</v>
      </c>
    </row>
    <row r="18" spans="1:10">
      <c r="A18">
        <v>1966.4</v>
      </c>
      <c r="B18">
        <v>2640.5</v>
      </c>
      <c r="C18">
        <v>29.861768600000001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28.8606771</v>
      </c>
      <c r="I18">
        <v>73656.666666699995</v>
      </c>
      <c r="J18">
        <v>128617</v>
      </c>
    </row>
    <row r="19" spans="1:10">
      <c r="A19">
        <v>1967.1</v>
      </c>
      <c r="B19">
        <v>2657.2</v>
      </c>
      <c r="C19">
        <v>30.020322100000001</v>
      </c>
      <c r="D19">
        <v>112.7</v>
      </c>
      <c r="E19">
        <v>496.6</v>
      </c>
      <c r="F19">
        <v>4.8174444000000003</v>
      </c>
      <c r="G19">
        <v>109.64807279999999</v>
      </c>
      <c r="H19">
        <v>29.2877899</v>
      </c>
      <c r="I19">
        <v>73572</v>
      </c>
      <c r="J19">
        <v>129043.6666667</v>
      </c>
    </row>
    <row r="20" spans="1:10">
      <c r="A20">
        <v>1967.2</v>
      </c>
      <c r="B20">
        <v>2669</v>
      </c>
      <c r="C20">
        <v>30.1161484</v>
      </c>
      <c r="D20">
        <v>116.2</v>
      </c>
      <c r="E20">
        <v>506.1</v>
      </c>
      <c r="F20">
        <v>3.9894504999999998</v>
      </c>
      <c r="G20">
        <v>109.0734977</v>
      </c>
      <c r="H20">
        <v>29.7322989</v>
      </c>
      <c r="I20">
        <v>74001.333333300005</v>
      </c>
      <c r="J20">
        <v>129527</v>
      </c>
    </row>
    <row r="21" spans="1:10">
      <c r="A21">
        <v>1967.3</v>
      </c>
      <c r="B21">
        <v>2699.5</v>
      </c>
      <c r="C21">
        <v>30.394517499999999</v>
      </c>
      <c r="D21">
        <v>118.1</v>
      </c>
      <c r="E21">
        <v>513.5</v>
      </c>
      <c r="F21">
        <v>3.8922826000000001</v>
      </c>
      <c r="G21">
        <v>109.0734977</v>
      </c>
      <c r="H21">
        <v>30.040741700000002</v>
      </c>
      <c r="I21">
        <v>74713.666666699995</v>
      </c>
      <c r="J21">
        <v>130165.6666667</v>
      </c>
    </row>
    <row r="22" spans="1:10">
      <c r="A22">
        <v>1967.4</v>
      </c>
      <c r="B22">
        <v>2715.1</v>
      </c>
      <c r="C22">
        <v>30.764980999999999</v>
      </c>
      <c r="D22">
        <v>123.3</v>
      </c>
      <c r="E22">
        <v>521</v>
      </c>
      <c r="F22">
        <v>4.1738042999999996</v>
      </c>
      <c r="G22">
        <v>108.9777352</v>
      </c>
      <c r="H22">
        <v>30.524039399999999</v>
      </c>
      <c r="I22">
        <v>75216.333333300005</v>
      </c>
      <c r="J22">
        <v>130757.3333333</v>
      </c>
    </row>
    <row r="23" spans="1:10">
      <c r="A23">
        <v>1968.1</v>
      </c>
      <c r="B23">
        <v>2752.1</v>
      </c>
      <c r="C23">
        <v>31.234330100000001</v>
      </c>
      <c r="D23">
        <v>127.5</v>
      </c>
      <c r="E23">
        <v>539</v>
      </c>
      <c r="F23">
        <v>4.7883516000000004</v>
      </c>
      <c r="G23">
        <v>108.5946852</v>
      </c>
      <c r="H23">
        <v>31.4940067</v>
      </c>
      <c r="I23">
        <v>75102.666666699995</v>
      </c>
      <c r="J23">
        <v>131267</v>
      </c>
    </row>
    <row r="24" spans="1:10">
      <c r="A24">
        <v>1968.2</v>
      </c>
      <c r="B24">
        <v>2796.9</v>
      </c>
      <c r="C24">
        <v>31.595695200000002</v>
      </c>
      <c r="D24">
        <v>128</v>
      </c>
      <c r="E24">
        <v>552.6</v>
      </c>
      <c r="F24">
        <v>5.9814286000000001</v>
      </c>
      <c r="G24">
        <v>108.5946852</v>
      </c>
      <c r="H24">
        <v>31.986593599999999</v>
      </c>
      <c r="I24">
        <v>75950</v>
      </c>
      <c r="J24">
        <v>131712.33333329999</v>
      </c>
    </row>
    <row r="25" spans="1:10">
      <c r="A25">
        <v>1968.3</v>
      </c>
      <c r="B25">
        <v>2816.8</v>
      </c>
      <c r="C25">
        <v>31.9618006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32.4658278</v>
      </c>
      <c r="I25">
        <v>76100.666666699995</v>
      </c>
      <c r="J25">
        <v>132250</v>
      </c>
    </row>
    <row r="26" spans="1:10">
      <c r="A26">
        <v>1968.4</v>
      </c>
      <c r="B26">
        <v>2821.7</v>
      </c>
      <c r="C26">
        <v>32.381188600000002</v>
      </c>
      <c r="D26">
        <v>137</v>
      </c>
      <c r="E26">
        <v>576.6</v>
      </c>
      <c r="F26">
        <v>5.9177173999999999</v>
      </c>
      <c r="G26">
        <v>108.2116351</v>
      </c>
      <c r="H26">
        <v>33.241408</v>
      </c>
      <c r="I26">
        <v>76498.666666699995</v>
      </c>
      <c r="J26">
        <v>132880</v>
      </c>
    </row>
    <row r="27" spans="1:10">
      <c r="A27">
        <v>1969.1</v>
      </c>
      <c r="B27">
        <v>2864.6</v>
      </c>
      <c r="C27">
        <v>32.720100500000001</v>
      </c>
      <c r="D27">
        <v>142.69999999999999</v>
      </c>
      <c r="E27">
        <v>587.9</v>
      </c>
      <c r="F27">
        <v>6.5652222</v>
      </c>
      <c r="G27">
        <v>108.3073977</v>
      </c>
      <c r="H27">
        <v>33.690860499999999</v>
      </c>
      <c r="I27">
        <v>77166.333333300005</v>
      </c>
      <c r="J27">
        <v>133476</v>
      </c>
    </row>
    <row r="28" spans="1:10">
      <c r="A28">
        <v>1969.2</v>
      </c>
      <c r="B28">
        <v>2867.8</v>
      </c>
      <c r="C28">
        <v>33.164795300000002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34.145410900000002</v>
      </c>
      <c r="I28">
        <v>77605</v>
      </c>
      <c r="J28">
        <v>134020.33333329999</v>
      </c>
    </row>
    <row r="29" spans="1:10">
      <c r="A29">
        <v>1969.3</v>
      </c>
      <c r="B29">
        <v>2884.5</v>
      </c>
      <c r="C29">
        <v>33.652279399999998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34.760610499999999</v>
      </c>
      <c r="I29">
        <v>78153</v>
      </c>
      <c r="J29">
        <v>134595</v>
      </c>
    </row>
    <row r="30" spans="1:10">
      <c r="A30">
        <v>1969.4</v>
      </c>
      <c r="B30">
        <v>2875.1</v>
      </c>
      <c r="C30">
        <v>34.044033300000002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35.381680500000002</v>
      </c>
      <c r="I30">
        <v>78575.333333300005</v>
      </c>
      <c r="J30">
        <v>135246.66666670001</v>
      </c>
    </row>
    <row r="31" spans="1:10">
      <c r="A31">
        <v>1970.1</v>
      </c>
      <c r="B31">
        <v>2867.8</v>
      </c>
      <c r="C31">
        <v>34.5107748</v>
      </c>
      <c r="D31">
        <v>146.5</v>
      </c>
      <c r="E31">
        <v>631</v>
      </c>
      <c r="F31">
        <v>8.5597778000000009</v>
      </c>
      <c r="G31">
        <v>107.34977259999999</v>
      </c>
      <c r="H31">
        <v>36.164273000000001</v>
      </c>
      <c r="I31">
        <v>78780.333333300005</v>
      </c>
      <c r="J31">
        <v>135949.66666670001</v>
      </c>
    </row>
    <row r="32" spans="1:10">
      <c r="A32">
        <v>1970.2</v>
      </c>
      <c r="B32">
        <v>2859.5</v>
      </c>
      <c r="C32">
        <v>35.104039200000003</v>
      </c>
      <c r="D32">
        <v>146.5</v>
      </c>
      <c r="E32">
        <v>641.1</v>
      </c>
      <c r="F32">
        <v>7.8806592999999996</v>
      </c>
      <c r="G32">
        <v>106.7751975</v>
      </c>
      <c r="H32">
        <v>36.638590499999999</v>
      </c>
      <c r="I32">
        <v>78635.666666699995</v>
      </c>
      <c r="J32">
        <v>136676.66666670001</v>
      </c>
    </row>
    <row r="33" spans="1:10">
      <c r="A33">
        <v>1970.3</v>
      </c>
      <c r="B33">
        <v>2895</v>
      </c>
      <c r="C33">
        <v>35.329879099999999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37.425703300000002</v>
      </c>
      <c r="I33">
        <v>78616</v>
      </c>
      <c r="J33">
        <v>137456</v>
      </c>
    </row>
    <row r="34" spans="1:10">
      <c r="A34">
        <v>1970.4</v>
      </c>
      <c r="B34">
        <v>2873.3</v>
      </c>
      <c r="C34">
        <v>35.721992100000001</v>
      </c>
      <c r="D34">
        <v>150.6</v>
      </c>
      <c r="E34">
        <v>660.3</v>
      </c>
      <c r="F34">
        <v>5.5663042999999996</v>
      </c>
      <c r="G34">
        <v>106.0090974</v>
      </c>
      <c r="H34">
        <v>37.7493458</v>
      </c>
      <c r="I34">
        <v>78643</v>
      </c>
      <c r="J34">
        <v>138260.33333329999</v>
      </c>
    </row>
    <row r="35" spans="1:10">
      <c r="A35">
        <v>1971.1</v>
      </c>
      <c r="B35">
        <v>2939.9</v>
      </c>
      <c r="C35">
        <v>36.388992799999997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2944.2</v>
      </c>
      <c r="C36">
        <v>36.9608043</v>
      </c>
      <c r="D36">
        <v>165.7</v>
      </c>
      <c r="E36">
        <v>693.6</v>
      </c>
      <c r="F36">
        <v>4.5640659000000001</v>
      </c>
      <c r="G36">
        <v>106.0090974</v>
      </c>
      <c r="H36">
        <v>39.169007399999998</v>
      </c>
      <c r="I36">
        <v>78961</v>
      </c>
      <c r="J36">
        <v>139827.33333329999</v>
      </c>
    </row>
    <row r="37" spans="1:10">
      <c r="A37">
        <v>1971.3</v>
      </c>
      <c r="B37">
        <v>2962.3</v>
      </c>
      <c r="C37">
        <v>37.416871999999998</v>
      </c>
      <c r="D37">
        <v>170.7</v>
      </c>
      <c r="E37">
        <v>706</v>
      </c>
      <c r="F37">
        <v>5.4725000000000001</v>
      </c>
      <c r="G37">
        <v>105.5302849</v>
      </c>
      <c r="H37">
        <v>39.786302599999999</v>
      </c>
      <c r="I37">
        <v>79511</v>
      </c>
      <c r="J37">
        <v>140602.66666670001</v>
      </c>
    </row>
    <row r="38" spans="1:10">
      <c r="A38">
        <v>1971.4</v>
      </c>
      <c r="B38">
        <v>2977.3</v>
      </c>
      <c r="C38">
        <v>37.695227199999998</v>
      </c>
      <c r="D38">
        <v>176.8</v>
      </c>
      <c r="E38">
        <v>722.1</v>
      </c>
      <c r="F38">
        <v>4.7482609</v>
      </c>
      <c r="G38">
        <v>106.20062249999999</v>
      </c>
      <c r="H38">
        <v>40.081963600000002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40.987544900000003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41.588921599999999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42.042101799999998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42.968128700000001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44.212391199999999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44.8404734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45.783526999999999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46.731705400000003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47.840700900000002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49.2436984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50.6279094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51.835787699999997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53.3307699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54.372336900000001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55.2725717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56.187730999999999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57.583239399999997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58.8277705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60.231265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61.329587799999999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62.432652500000003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63.678614400000001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64.911438399999994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66.129949199999999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67.952227899999997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69.169079600000003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70.555990699999995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72.269157100000001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74.155526300000005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75.720664099999993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77.427711599999995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79.430137999999999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81.571545700000001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83.863245500000005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85.995384200000004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88.122377900000004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90.243883999999994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92.078588600000003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94.092433299999996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95.515164299999995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97.584925299999995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99.312485600000002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101.0041251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102.0384985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102.87826990000001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103.7216817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104.2605061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105.11212570000001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106.4301037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107.5769543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108.7060865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109.6630167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110.6009992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111.7089536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113.14056410000001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114.8963344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116.2124182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117.3669259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118.6651904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120.10646610000001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120.6225748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121.4319399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122.0766727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124.2294315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124.8469619</v>
      </c>
      <c r="I103">
        <v>114093.3333333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126.6369602</v>
      </c>
      <c r="I104">
        <v>114623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99.497246799999999</v>
      </c>
      <c r="H105">
        <v>128.08573849999999</v>
      </c>
      <c r="I105">
        <v>115232.6666667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99.593009300000006</v>
      </c>
      <c r="H106">
        <v>129.19864319999999</v>
      </c>
      <c r="I106">
        <v>115947.3333333</v>
      </c>
      <c r="J106">
        <v>185253.33333329999</v>
      </c>
    </row>
    <row r="107" spans="1:10">
      <c r="A107">
        <v>1989.1</v>
      </c>
      <c r="B107">
        <v>4817.6000000000004</v>
      </c>
      <c r="C107">
        <v>106.8997011</v>
      </c>
      <c r="D107">
        <v>800.2</v>
      </c>
      <c r="E107">
        <v>3440.8</v>
      </c>
      <c r="F107">
        <v>9.4461110999999995</v>
      </c>
      <c r="G107">
        <v>99.497246799999999</v>
      </c>
      <c r="H107">
        <v>129.67177860000001</v>
      </c>
      <c r="I107">
        <v>116827.3333333</v>
      </c>
      <c r="J107">
        <v>185772.66666670001</v>
      </c>
    </row>
    <row r="108" spans="1:10">
      <c r="A108">
        <v>1989.2</v>
      </c>
      <c r="B108">
        <v>4839</v>
      </c>
      <c r="C108">
        <v>108.0698491</v>
      </c>
      <c r="D108">
        <v>800.5</v>
      </c>
      <c r="E108">
        <v>3499.1</v>
      </c>
      <c r="F108">
        <v>9.7275823999999993</v>
      </c>
      <c r="G108">
        <v>99.401484300000007</v>
      </c>
      <c r="H108">
        <v>130.3404429</v>
      </c>
      <c r="I108">
        <v>117199.6666667</v>
      </c>
      <c r="J108">
        <v>186178</v>
      </c>
    </row>
    <row r="109" spans="1:10">
      <c r="A109">
        <v>1989.3</v>
      </c>
      <c r="B109">
        <v>4839</v>
      </c>
      <c r="C109">
        <v>109.0907212</v>
      </c>
      <c r="D109">
        <v>800</v>
      </c>
      <c r="E109">
        <v>3553.3</v>
      </c>
      <c r="F109">
        <v>9.0840216999999992</v>
      </c>
      <c r="G109">
        <v>99.209959299999994</v>
      </c>
      <c r="H109">
        <v>131.66204780000001</v>
      </c>
      <c r="I109">
        <v>117487</v>
      </c>
      <c r="J109">
        <v>186602.33333329999</v>
      </c>
    </row>
    <row r="110" spans="1:10">
      <c r="A110">
        <v>1989.4</v>
      </c>
      <c r="B110">
        <v>4856.7</v>
      </c>
      <c r="C110">
        <v>110.050034</v>
      </c>
      <c r="D110">
        <v>795</v>
      </c>
      <c r="E110">
        <v>3599.1</v>
      </c>
      <c r="F110">
        <v>8.6140217000000003</v>
      </c>
      <c r="G110">
        <v>99.114196800000002</v>
      </c>
      <c r="H110">
        <v>133.4799002</v>
      </c>
      <c r="I110">
        <v>117805.3333333</v>
      </c>
      <c r="J110">
        <v>187017.66666670001</v>
      </c>
    </row>
    <row r="111" spans="1:10">
      <c r="A111">
        <v>1990.1</v>
      </c>
      <c r="B111">
        <v>4890.8</v>
      </c>
      <c r="C111">
        <v>111.3355688</v>
      </c>
      <c r="D111">
        <v>812.2</v>
      </c>
      <c r="E111">
        <v>3672.4</v>
      </c>
      <c r="F111">
        <v>8.2503332999999994</v>
      </c>
      <c r="G111">
        <v>99.114196800000002</v>
      </c>
      <c r="H111">
        <v>135.32901200000001</v>
      </c>
      <c r="I111">
        <v>118087.3333333</v>
      </c>
      <c r="J111">
        <v>188519.66666670001</v>
      </c>
    </row>
    <row r="112" spans="1:10">
      <c r="A112">
        <v>1990.2</v>
      </c>
      <c r="B112">
        <v>4902.7</v>
      </c>
      <c r="C112">
        <v>112.6440533</v>
      </c>
      <c r="D112">
        <v>795.3</v>
      </c>
      <c r="E112">
        <v>3715.3</v>
      </c>
      <c r="F112">
        <v>8.2426373999999996</v>
      </c>
      <c r="G112">
        <v>99.114196800000002</v>
      </c>
      <c r="H112">
        <v>137.6845672</v>
      </c>
      <c r="I112">
        <v>118205.6666667</v>
      </c>
      <c r="J112">
        <v>188916.33333329999</v>
      </c>
    </row>
    <row r="113" spans="1:10">
      <c r="A113">
        <v>1990.3</v>
      </c>
      <c r="B113">
        <v>4882.6000000000004</v>
      </c>
      <c r="C113">
        <v>113.8655634</v>
      </c>
      <c r="D113">
        <v>795.3</v>
      </c>
      <c r="E113">
        <v>3787.8</v>
      </c>
      <c r="F113">
        <v>8.1595651999999994</v>
      </c>
      <c r="G113">
        <v>99.209959299999994</v>
      </c>
      <c r="H113">
        <v>139.48183299999999</v>
      </c>
      <c r="I113">
        <v>117838.3333333</v>
      </c>
      <c r="J113">
        <v>189352.66666670001</v>
      </c>
    </row>
    <row r="114" spans="1:10">
      <c r="A114">
        <v>1990.4</v>
      </c>
      <c r="B114">
        <v>4833.8</v>
      </c>
      <c r="C114">
        <v>115.050271</v>
      </c>
      <c r="D114">
        <v>770</v>
      </c>
      <c r="E114">
        <v>3818.2</v>
      </c>
      <c r="F114">
        <v>7.7426086999999999</v>
      </c>
      <c r="G114">
        <v>98.731146800000005</v>
      </c>
      <c r="H114">
        <v>141.03005150000001</v>
      </c>
      <c r="I114">
        <v>117543.3333333</v>
      </c>
      <c r="J114">
        <v>189866.33333329999</v>
      </c>
    </row>
    <row r="115" spans="1:10">
      <c r="A115">
        <v>1991.1</v>
      </c>
      <c r="B115">
        <v>4796.7</v>
      </c>
      <c r="C115">
        <v>116.4508933</v>
      </c>
      <c r="D115">
        <v>733.9</v>
      </c>
      <c r="E115">
        <v>3821.7</v>
      </c>
      <c r="F115">
        <v>6.4325555999999997</v>
      </c>
      <c r="G115">
        <v>98.348096699999999</v>
      </c>
      <c r="H115">
        <v>143</v>
      </c>
      <c r="I115">
        <v>116862</v>
      </c>
      <c r="J115">
        <v>190271.66666670001</v>
      </c>
    </row>
    <row r="116" spans="1:10">
      <c r="A116">
        <v>1991.2</v>
      </c>
      <c r="B116">
        <v>4817.1000000000004</v>
      </c>
      <c r="C116">
        <v>117.44825729999999</v>
      </c>
      <c r="D116">
        <v>732</v>
      </c>
      <c r="E116">
        <v>3871.9</v>
      </c>
      <c r="F116">
        <v>5.8624175999999997</v>
      </c>
      <c r="G116">
        <v>98.539621699999998</v>
      </c>
      <c r="H116">
        <v>145</v>
      </c>
      <c r="I116">
        <v>116956.6666667</v>
      </c>
      <c r="J116">
        <v>190655.66666670001</v>
      </c>
    </row>
    <row r="117" spans="1:10">
      <c r="A117">
        <v>1991.3</v>
      </c>
      <c r="B117">
        <v>4831.8</v>
      </c>
      <c r="C117">
        <v>118.2395795</v>
      </c>
      <c r="D117">
        <v>732.6</v>
      </c>
      <c r="E117">
        <v>3914.2</v>
      </c>
      <c r="F117">
        <v>5.6454348000000003</v>
      </c>
      <c r="G117">
        <v>98.539621699999998</v>
      </c>
      <c r="H117">
        <v>146.4</v>
      </c>
      <c r="I117">
        <v>116780.3333333</v>
      </c>
      <c r="J117">
        <v>191121.33333329999</v>
      </c>
    </row>
    <row r="118" spans="1:10">
      <c r="A118">
        <v>1991.4</v>
      </c>
      <c r="B118">
        <v>4838.5</v>
      </c>
      <c r="C118">
        <v>118.90668599999999</v>
      </c>
      <c r="D118">
        <v>726.9</v>
      </c>
      <c r="E118">
        <v>3942.9</v>
      </c>
      <c r="F118">
        <v>4.8167391000000004</v>
      </c>
      <c r="G118">
        <v>98.826909299999997</v>
      </c>
      <c r="H118">
        <v>147.5</v>
      </c>
      <c r="I118">
        <v>116888</v>
      </c>
      <c r="J118">
        <v>191650.66666670001</v>
      </c>
    </row>
    <row r="119" spans="1:10">
      <c r="A119">
        <v>1992.1</v>
      </c>
      <c r="B119">
        <v>4873.7</v>
      </c>
      <c r="C119">
        <v>119.83092929999999</v>
      </c>
      <c r="D119">
        <v>738.2</v>
      </c>
      <c r="E119">
        <v>4022.8</v>
      </c>
      <c r="F119">
        <v>4.0225274999999998</v>
      </c>
      <c r="G119">
        <v>99.018434299999996</v>
      </c>
      <c r="H119">
        <v>148.9</v>
      </c>
      <c r="I119">
        <v>117087.3333333</v>
      </c>
      <c r="J119">
        <v>192074.66666670001</v>
      </c>
    </row>
    <row r="120" spans="1:10">
      <c r="A120">
        <v>1992.2</v>
      </c>
      <c r="B120">
        <v>4892.3999999999996</v>
      </c>
      <c r="C120">
        <v>120.6401766</v>
      </c>
      <c r="D120">
        <v>765.1</v>
      </c>
      <c r="E120">
        <v>4057.1</v>
      </c>
      <c r="F120">
        <v>3.7705495</v>
      </c>
      <c r="G120">
        <v>98.826909299999997</v>
      </c>
      <c r="H120">
        <v>149.80000000000001</v>
      </c>
      <c r="I120">
        <v>117536</v>
      </c>
      <c r="J120">
        <v>192506.66666670001</v>
      </c>
    </row>
    <row r="121" spans="1:10">
      <c r="A121">
        <v>1992.3</v>
      </c>
      <c r="B121">
        <v>4933.7</v>
      </c>
      <c r="C121">
        <v>121.17680439999999</v>
      </c>
      <c r="D121">
        <v>766.6</v>
      </c>
      <c r="E121">
        <v>4108.7</v>
      </c>
      <c r="F121">
        <v>3.2570652</v>
      </c>
      <c r="G121">
        <v>98.826909299999997</v>
      </c>
      <c r="H121">
        <v>151.4</v>
      </c>
      <c r="I121">
        <v>117742</v>
      </c>
      <c r="J121">
        <v>193024.33333329999</v>
      </c>
    </row>
    <row r="122" spans="1:10">
      <c r="A122">
        <v>1992.4</v>
      </c>
      <c r="B122">
        <v>4990.8</v>
      </c>
      <c r="C122">
        <v>121.8602228</v>
      </c>
      <c r="D122">
        <v>794</v>
      </c>
      <c r="E122">
        <v>4194.8</v>
      </c>
      <c r="F122">
        <v>3.0360870000000002</v>
      </c>
      <c r="G122">
        <v>99.018434299999996</v>
      </c>
      <c r="H122">
        <v>153</v>
      </c>
      <c r="I122">
        <v>118020.6666667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>
        <v>98.826909299999997</v>
      </c>
      <c r="H123" t="s">
        <v>8</v>
      </c>
      <c r="I123">
        <v>118362.3333333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2010-08-25T01:24:54Z</dcterms:modified>
</cp:coreProperties>
</file>